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7DB96E6C-104D-4A60-AB24-48D04A11317B}"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<sst xmlns="http://schemas.openxmlformats.org/spreadsheetml/2006/main" count="1397" uniqueCount="703">
  <si>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</si>
  <si>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</si>
  <si>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</si>
  <si>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</si>
  <si>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</si>
  <si>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</si>
  <si>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</si>
  <si>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</si>
  <si>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</si>
  <si>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</si>
  <si>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</si>
  <si>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</si>
  <si>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</si>
  <si>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</si>
  <si>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</si>
  <si>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</si>
  <si>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</si>
  <si>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</si>
  <si>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</si>
  <si>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</si>
  <si>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</si>
  <si>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</si>
  <si>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</si>
  <si>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</si>
  <si>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</si>
  <si>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</si>
  <si>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</si>
  <si>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</si>
  <si>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</si>
  <si>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</si>
  <si>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</si>
  <si>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</si>
  <si>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</si>
  <si>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</si>
  <si>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</si>
  <si>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</si>
  <si>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</si>
  <si>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</si>
  <si>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</si>
  <si>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</si>
  <si>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</si>
  <si>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</si>
  <si>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</si>
  <si>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</si>
  <si>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</si>
  <si>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</si>
  <si>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</si>
  <si>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</si>
  <si>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</si>
  <si>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</si>
  <si>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</si>
  <si>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</si>
  <si>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</si>
  <si>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</si>
  <si>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</si>
  <si>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</si>
  <si>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</si>
  <si>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</si>
  <si>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</si>
  <si>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</si>
  <si>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</si>
  <si>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</si>
  <si>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</si>
  <si>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</si>
  <si>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</si>
  <si>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</si>
  <si>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</si>
  <si>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</si>
  <si>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</si>
  <si>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</si>
  <si>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</si>
  <si>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</si>
  <si>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</si>
  <si>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</si>
  <si>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</si>
  <si>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</si>
  <si>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</si>
  <si>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</si>
  <si>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</si>
  <si>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</si>
  <si>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</si>
  <si>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</si>
  <si>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</si>
  <si>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</si>
  <si>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</si>
  <si>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</si>
  <si>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</si>
  <si>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</si>
  <si>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</si>
  <si>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</si>
  <si>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</si>
  <si>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</si>
  <si>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</si>
  <si>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</si>
  <si>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</si>
  <si>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</si>
  <si>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</si>
  <si>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</si>
  <si>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</si>
  <si>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</si>
  <si>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</si>
  <si>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</si>
  <si>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</si>
  <si>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</si>
  <si>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</si>
  <si>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</si>
  <si>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</si>
  <si>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</si>
  <si>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</si>
  <si>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</si>
  <si>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</si>
  <si>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</si>
  <si>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</si>
  <si>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</si>
  <si>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</si>
  <si>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</si>
  <si>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</si>
  <si>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</si>
  <si>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</si>
  <si>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</si>
  <si>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</si>
  <si>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</si>
  <si>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</si>
  <si>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</si>
  <si>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</si>
  <si>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</si>
  <si>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</si>
  <si>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</si>
  <si>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</si>
  <si>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</si>
  <si>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</si>
  <si>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</si>
  <si>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</si>
  <si>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</si>
  <si>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</si>
  <si>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</si>
  <si>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</si>
  <si>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</si>
  <si>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</si>
  <si>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</si>
  <si>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</si>
  <si>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</si>
  <si>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</si>
  <si>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</si>
  <si>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</si>
  <si>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</si>
  <si>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</si>
  <si>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</si>
  <si>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</si>
  <si>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</si>
  <si>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</si>
  <si>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</si>
  <si>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</si>
  <si>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</si>
  <si>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</si>
  <si>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</si>
  <si>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</si>
  <si>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</si>
  <si>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</si>
  <si>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</si>
  <si>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</si>
  <si>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</si>
  <si>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</si>
  <si>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</si>
  <si>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</si>
  <si>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</si>
  <si>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</si>
  <si>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</si>
  <si>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</si>
  <si>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</si>
  <si>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</si>
  <si>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</si>
  <si>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</si>
  <si>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</si>
  <si>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</si>
  <si>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</si>
  <si>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</si>
  <si>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</si>
  <si>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</si>
  <si>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</si>
  <si>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</si>
  <si>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</si>
  <si>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</si>
  <si>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</si>
  <si>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</si>
  <si>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</si>
  <si>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</si>
  <si>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</si>
  <si>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</si>
  <si>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</si>
  <si>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</si>
  <si>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</si>
  <si>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</si>
  <si>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</si>
  <si>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</si>
  <si>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</si>
  <si>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</si>
  <si>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</si>
  <si>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</si>
  <si>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</si>
  <si>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</si>
  <si>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</si>
  <si>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</si>
  <si>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</si>
  <si>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</si>
  <si>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</si>
  <si>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</si>
  <si>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</si>
  <si>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</si>
  <si>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</si>
  <si>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</si>
  <si>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</si>
  <si>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</si>
  <si>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</si>
  <si>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</si>
  <si>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</si>
  <si>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</si>
  <si>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</si>
  <si>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</si>
  <si>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</si>
  <si>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</si>
  <si>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</si>
  <si>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</si>
  <si>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</si>
  <si>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</si>
  <si>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</si>
  <si>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</si>
  <si>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</si>
  <si>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</si>
  <si>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</si>
  <si>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</si>
  <si>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</si>
  <si>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</si>
  <si>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</si>
  <si>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</si>
  <si>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</si>
  <si>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</si>
  <si>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</si>
  <si>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</si>
  <si>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</si>
  <si>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</si>
  <si>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</si>
  <si>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</si>
  <si>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</si>
  <si>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</si>
  <si>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</si>
  <si>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</si>
  <si>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</si>
  <si>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</si>
  <si>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</si>
  <si>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</si>
  <si>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</si>
  <si>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</si>
  <si>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</si>
  <si>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</si>
  <si>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</si>
  <si>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</si>
  <si>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</si>
  <si>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</si>
  <si>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</si>
  <si>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</si>
  <si>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</si>
  <si>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</si>
  <si>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</si>
  <si>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</si>
  <si>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</si>
  <si>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</si>
  <si>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</si>
  <si>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</si>
  <si>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</si>
  <si>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</si>
  <si>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</si>
  <si>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</si>
  <si>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</si>
  <si>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</si>
  <si>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</si>
  <si>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</si>
  <si>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</si>
  <si>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</si>
  <si>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</si>
  <si>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</si>
  <si>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</si>
  <si>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</si>
  <si>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</si>
  <si>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</si>
  <si>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</si>
  <si>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</si>
  <si>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</si>
  <si>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</si>
  <si>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</si>
  <si>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</si>
  <si>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</si>
  <si>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</si>
  <si>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</si>
  <si>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</si>
  <si>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</si>
  <si>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</si>
  <si>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</si>
  <si>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</si>
  <si>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</si>
  <si>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</si>
  <si>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</si>
  <si>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</si>
  <si>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</si>
  <si>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</si>
  <si>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</si>
  <si>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</si>
  <si>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</si>
  <si>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</si>
  <si>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</si>
  <si>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</si>
  <si>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</si>
  <si>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</si>
  <si>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</si>
  <si>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</si>
  <si>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</si>
  <si>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</si>
  <si>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</si>
  <si>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</si>
  <si>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</si>
  <si>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</si>
  <si>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</si>
  <si>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</si>
  <si>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</si>
  <si>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</si>
  <si>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</si>
  <si>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</si>
  <si>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</si>
  <si>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</si>
  <si>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</si>
  <si>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</si>
  <si>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</si>
  <si>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</si>
  <si>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</si>
  <si>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</si>
  <si>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</si>
  <si>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</si>
  <si>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</si>
  <si>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</si>
  <si>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</si>
  <si>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</si>
  <si>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</si>
  <si>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</si>
  <si>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</si>
  <si>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</si>
  <si>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</si>
  <si>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</si>
  <si>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</si>
  <si>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</si>
  <si>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</si>
  <si>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</si>
  <si>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</si>
  <si>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</si>
  <si>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</si>
  <si>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</si>
  <si>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</si>
  <si>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</si>
  <si>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</si>
  <si>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</si>
  <si>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</si>
  <si>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</si>
  <si>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</si>
  <si>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</si>
  <si>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</si>
  <si>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</si>
  <si>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</si>
  <si>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</si>
  <si>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</si>
  <si>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</si>
  <si>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</si>
  <si>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</si>
  <si>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</si>
  <si>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</si>
  <si>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</si>
  <si>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</si>
  <si>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</si>
  <si>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</si>
  <si>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</si>
  <si>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</si>
  <si>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</si>
  <si>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</si>
  <si>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</si>
  <si>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</si>
  <si>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</si>
  <si>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</si>
  <si>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</si>
  <si>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</si>
  <si>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</si>
  <si>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</si>
  <si>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</si>
  <si>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</si>
  <si>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</si>
  <si>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</si>
  <si>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</si>
  <si>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</si>
  <si>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</si>
  <si>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</si>
  <si>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</si>
  <si>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</si>
  <si>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</si>
  <si>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</si>
  <si>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</si>
  <si>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</si>
  <si>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</si>
  <si>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</si>
  <si>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</si>
  <si>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</si>
  <si>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</si>
  <si>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</si>
  <si>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</si>
  <si>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</si>
  <si>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</si>
  <si>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</si>
  <si>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</si>
  <si>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</si>
  <si>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</si>
  <si>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</si>
  <si>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</si>
  <si>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</si>
  <si>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</si>
  <si>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</si>
  <si>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</si>
  <si>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</si>
  <si>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</si>
  <si>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</si>
  <si>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</si>
  <si>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</si>
  <si>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</si>
  <si>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</si>
  <si>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</si>
  <si>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</si>
  <si>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</si>
  <si>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</si>
  <si>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</si>
  <si>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</si>
  <si>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</si>
  <si>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</si>
  <si>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</si>
  <si>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</si>
  <si>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</si>
  <si>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</si>
  <si>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</si>
  <si>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</si>
  <si>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</si>
  <si>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</si>
  <si>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</si>
  <si>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</si>
  <si>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</si>
  <si>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</si>
  <si>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</si>
  <si>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</si>
  <si>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</si>
  <si>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</si>
  <si>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</si>
  <si>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</si>
  <si>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</si>
  <si>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</si>
  <si>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</si>
  <si>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</si>
  <si>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</si>
  <si>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</si>
  <si>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</si>
  <si>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</si>
  <si>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</si>
  <si>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</si>
  <si>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</si>
  <si>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</si>
  <si>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</si>
  <si>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</si>
  <si>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</si>
  <si>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</si>
  <si>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</si>
  <si>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</si>
  <si>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</si>
  <si>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</si>
  <si>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</si>
  <si>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</si>
  <si>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</si>
  <si>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</si>
  <si>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</si>
  <si>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</si>
  <si>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</si>
  <si>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</si>
  <si>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</si>
  <si>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</si>
  <si>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</si>
  <si>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</si>
  <si>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</si>
  <si>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</si>
  <si>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</si>
  <si>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</si>
  <si>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</si>
  <si>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</si>
  <si>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</si>
  <si>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</si>
  <si>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</si>
  <si>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</si>
  <si>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</si>
  <si>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</si>
  <si>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</si>
  <si>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</si>
  <si>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</si>
  <si>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</si>
  <si>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</si>
  <si>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</si>
  <si>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</si>
  <si>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</si>
  <si>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</si>
  <si>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</si>
  <si>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</si>
  <si>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</si>
  <si>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</si>
  <si>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</si>
  <si>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</si>
  <si>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</si>
  <si>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</si>
  <si>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</si>
  <si>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</si>
  <si>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</si>
  <si>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</si>
  <si>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</si>
  <si>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</si>
  <si>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</si>
  <si>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</si>
  <si>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</si>
  <si>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</si>
  <si>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</si>
  <si>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</si>
  <si>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</si>
  <si>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</si>
  <si>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</si>
  <si>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</si>
  <si>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</si>
  <si>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</si>
  <si>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</si>
  <si>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</si>
  <si>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</si>
  <si>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</si>
  <si>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</si>
  <si>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</si>
  <si>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</si>
  <si>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</si>
  <si>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</si>
  <si>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</si>
  <si>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</si>
  <si>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</si>
  <si>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</si>
  <si>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</si>
  <si>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</si>
  <si>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</si>
  <si>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</si>
  <si>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</si>
  <si>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</si>
  <si>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</si>
  <si>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</si>
  <si>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</si>
  <si>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</si>
  <si>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</si>
  <si>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</si>
  <si>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</si>
  <si>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</si>
  <si>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</si>
  <si>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</si>
  <si>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</si>
  <si>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</si>
  <si>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</si>
  <si>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</si>
  <si>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</si>
  <si>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</si>
  <si>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</si>
  <si>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</si>
  <si>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</si>
  <si>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</si>
  <si>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</si>
  <si>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</si>
  <si>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</si>
  <si>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</si>
  <si>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</si>
  <si>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</si>
  <si>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</si>
  <si>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</si>
  <si>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</si>
  <si>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</si>
  <si>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</si>
  <si>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</si>
  <si>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</si>
  <si>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</si>
  <si>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</si>
  <si>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</si>
  <si>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</si>
  <si>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</si>
  <si>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</si>
  <si>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</si>
  <si>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</si>
  <si>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</si>
  <si>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</si>
  <si>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</si>
  <si>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</si>
  <si>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</si>
  <si>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</si>
  <si>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</si>
  <si>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産業廃棄物不法投棄等原状回復措置推進費補助金</t>
    <phoneticPr fontId="5"/>
  </si>
  <si>
    <t>平成10年度</t>
  </si>
  <si>
    <t>終了予定なし</t>
  </si>
  <si>
    <t>環境再生・資源循環局</t>
  </si>
  <si>
    <t>環境再生事業担当参事官付不法投棄現状回復事業対策室</t>
  </si>
  <si>
    <t>不法投棄現状回復事業対策室長　松田　尚之</t>
    <rPh sb="15" eb="17">
      <t>マツダ</t>
    </rPh>
    <rPh sb="18" eb="20">
      <t>タカユキ</t>
    </rPh>
    <phoneticPr fontId="5"/>
  </si>
  <si>
    <t>・廃棄物の処理及び清掃に関する法律第13条の15
・特定産業廃棄物に起因する支障の除去等に関する特別措置法第5条</t>
  </si>
  <si>
    <t>○</t>
  </si>
  <si>
    <t>-</t>
  </si>
  <si>
    <t>産業廃棄物適正処理推進費補助金</t>
  </si>
  <si>
    <t>特定支障除去等事業が確実に実施される</t>
    <rPh sb="0" eb="2">
      <t>トクテイ</t>
    </rPh>
    <rPh sb="10" eb="12">
      <t>カクジツ</t>
    </rPh>
    <rPh sb="13" eb="15">
      <t>ジッシ</t>
    </rPh>
    <phoneticPr fontId="5"/>
  </si>
  <si>
    <t>特定支障除去等事業の支援件数</t>
    <phoneticPr fontId="5"/>
  </si>
  <si>
    <t>件</t>
  </si>
  <si>
    <t>X:特定支障除去等事業の支援実績額（百万円）
／
Y:特定支障除去等事業の支援実績件数（件）</t>
    <phoneticPr fontId="5"/>
  </si>
  <si>
    <t>百万円</t>
    <phoneticPr fontId="5"/>
  </si>
  <si>
    <t>　X/Y</t>
    <phoneticPr fontId="5"/>
  </si>
  <si>
    <t>970/5</t>
  </si>
  <si>
    <t>417/5</t>
  </si>
  <si>
    <t>877/5</t>
    <phoneticPr fontId="5"/>
  </si>
  <si>
    <t>700/5</t>
    <phoneticPr fontId="5"/>
  </si>
  <si>
    <t>令和４年度までに全ての特定支障除去等事業を完了する</t>
    <phoneticPr fontId="5"/>
  </si>
  <si>
    <t>年度末における未完了の特定支障除去等事業の件数</t>
    <phoneticPr fontId="5"/>
  </si>
  <si>
    <t>都道府県等への支援の実施</t>
    <rPh sb="0" eb="4">
      <t>トドウフケン</t>
    </rPh>
    <rPh sb="4" eb="5">
      <t>トウ</t>
    </rPh>
    <rPh sb="7" eb="9">
      <t>シエン</t>
    </rPh>
    <rPh sb="10" eb="12">
      <t>ジッシ</t>
    </rPh>
    <phoneticPr fontId="5"/>
  </si>
  <si>
    <t>支援実績件数（基金制度による支援件数＋緊急対策調査事業による支援件数）</t>
    <rPh sb="0" eb="2">
      <t>シエン</t>
    </rPh>
    <rPh sb="2" eb="4">
      <t>ジッセキ</t>
    </rPh>
    <rPh sb="4" eb="6">
      <t>ケンスウ</t>
    </rPh>
    <rPh sb="7" eb="9">
      <t>キキン</t>
    </rPh>
    <rPh sb="9" eb="11">
      <t>セイド</t>
    </rPh>
    <rPh sb="14" eb="16">
      <t>シエン</t>
    </rPh>
    <rPh sb="16" eb="18">
      <t>ケンスウ</t>
    </rPh>
    <rPh sb="30" eb="32">
      <t>シエン</t>
    </rPh>
    <rPh sb="32" eb="34">
      <t>ケンスウ</t>
    </rPh>
    <phoneticPr fontId="5"/>
  </si>
  <si>
    <t>件</t>
    <rPh sb="0" eb="1">
      <t>ケン</t>
    </rPh>
    <phoneticPr fontId="5"/>
  </si>
  <si>
    <t>　　X/Y</t>
    <phoneticPr fontId="5"/>
  </si>
  <si>
    <t>2,062/115</t>
    <phoneticPr fontId="5"/>
  </si>
  <si>
    <t>2,083/116</t>
    <phoneticPr fontId="5"/>
  </si>
  <si>
    <t>2120/116</t>
    <phoneticPr fontId="5"/>
  </si>
  <si>
    <t>令和7年度までに支障等がある産業廃棄物の不法投棄等の残存件数を50件まで削減する</t>
    <phoneticPr fontId="5"/>
  </si>
  <si>
    <t>支障等がある産業廃棄物の不法投棄等の残存件数</t>
  </si>
  <si>
    <t>「産業廃棄物不法投棄等実態調査（環境省）」に基づく数値</t>
    <rPh sb="10" eb="11">
      <t>トウ</t>
    </rPh>
    <phoneticPr fontId="5"/>
  </si>
  <si>
    <t>４．資源循環政策の推進</t>
    <phoneticPr fontId="5"/>
  </si>
  <si>
    <t>https://www.env.go.jp/guide/seisaku/index.html</t>
    <phoneticPr fontId="5"/>
  </si>
  <si>
    <t>目標4-5</t>
    <rPh sb="0" eb="2">
      <t>モクヒョウ</t>
    </rPh>
    <phoneticPr fontId="5"/>
  </si>
  <si>
    <t>無</t>
  </si>
  <si>
    <t>△</t>
  </si>
  <si>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</si>
  <si>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</si>
  <si>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</si>
  <si>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産廃特措法の規定により策定した実施計画に基づき支障除去等事業を実施する都道府県等に対してのみ補助金を交付しているため、支出先の選定は妥当である。</t>
    <rPh sb="0" eb="2">
      <t>サンパイ</t>
    </rPh>
    <rPh sb="2" eb="5">
      <t>トクソホウ</t>
    </rPh>
    <rPh sb="46" eb="49">
      <t>ホジョキン</t>
    </rPh>
    <rPh sb="50" eb="52">
      <t>コウフ</t>
    </rPh>
    <rPh sb="59" eb="61">
      <t>シシュツ</t>
    </rPh>
    <rPh sb="61" eb="62">
      <t>サキ</t>
    </rPh>
    <rPh sb="63" eb="65">
      <t>センテイ</t>
    </rPh>
    <rPh sb="66" eb="68">
      <t>ダトウ</t>
    </rPh>
    <phoneticPr fontId="5"/>
  </si>
  <si>
    <t>予め定めた補助率に基づき補助しており、妥当である。</t>
    <phoneticPr fontId="5"/>
  </si>
  <si>
    <t>1件当たりのコストは概ね減少傾向にあり妥当である。</t>
    <phoneticPr fontId="5"/>
  </si>
  <si>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</si>
  <si>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</si>
  <si>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当初計画していた事業が調査の結果、実施不要になった及び入札の結果、当初の想定より落札価格が下回ったなどが理由であり妥当である。</t>
    <phoneticPr fontId="5"/>
  </si>
  <si>
    <t>自治体においては外部有識者からの意見を踏まえ、地下水浄化処理を延長して行う必要があると判断されたこと等により繰越を行った。繰越を要する際には環境省においても各自治体より状況を聴取している。</t>
    <rPh sb="0" eb="3">
      <t>ジチタイ</t>
    </rPh>
    <phoneticPr fontId="5"/>
  </si>
  <si>
    <t>都道府県等において、原則として競争入札を実施しており、効率的な執行に努めている。</t>
    <phoneticPr fontId="5"/>
  </si>
  <si>
    <t>不法投棄等の残存件数が近年横ばいとなっており、目標の達成度が5割程度にとどまっている。</t>
    <rPh sb="26" eb="29">
      <t>タッセイド</t>
    </rPh>
    <phoneticPr fontId="5"/>
  </si>
  <si>
    <t>工事を実施する都道府県等において、複数の工法を比較検討し、より効果的・効率的な工法を採用して事業を実施している。</t>
    <phoneticPr fontId="5"/>
  </si>
  <si>
    <t>見込みどおりに実施されている。</t>
    <phoneticPr fontId="5"/>
  </si>
  <si>
    <t>支障除去等事業において適切に稼働している。</t>
    <phoneticPr fontId="5"/>
  </si>
  <si>
    <t>産業廃棄物の不法投棄等対策について、未然防止・拡大防止対策に関する業務は「不法投棄等未然防止・事案対応事業」により実施し、既に起こってしまった不法投棄等の残存事案対策に関しては「産業廃棄物不法投棄等原状回復措置推進費補助金」により実施している。</t>
    <rPh sb="10" eb="11">
      <t>トウ</t>
    </rPh>
    <phoneticPr fontId="5"/>
  </si>
  <si>
    <t>不法投棄等未然防止・事案対応事業</t>
    <phoneticPr fontId="5"/>
  </si>
  <si>
    <t>132</t>
  </si>
  <si>
    <t>140</t>
  </si>
  <si>
    <t>178、180</t>
  </si>
  <si>
    <t>177</t>
  </si>
  <si>
    <t>180</t>
  </si>
  <si>
    <t>173</t>
  </si>
  <si>
    <t>186</t>
  </si>
  <si>
    <t>185</t>
  </si>
  <si>
    <t>A.公益財団法人産業廃棄物処理事業振興財団</t>
    <rPh sb="2" eb="4">
      <t>コウエキ</t>
    </rPh>
    <rPh sb="4" eb="8">
      <t>ザイダンホウジン</t>
    </rPh>
    <phoneticPr fontId="5"/>
  </si>
  <si>
    <t>B.香川県</t>
    <rPh sb="2" eb="5">
      <t>カガワケン</t>
    </rPh>
    <phoneticPr fontId="5"/>
  </si>
  <si>
    <t>補助金</t>
    <rPh sb="0" eb="3">
      <t>ホジョキン</t>
    </rPh>
    <phoneticPr fontId="5"/>
  </si>
  <si>
    <t>産業廃棄物適正処理推進基金への拠出</t>
    <phoneticPr fontId="5"/>
  </si>
  <si>
    <t>事業費</t>
    <phoneticPr fontId="5"/>
  </si>
  <si>
    <t>支障除去等事業費</t>
    <phoneticPr fontId="5"/>
  </si>
  <si>
    <t>C.神奈川県</t>
    <rPh sb="2" eb="6">
      <t>カナガワケン</t>
    </rPh>
    <phoneticPr fontId="5"/>
  </si>
  <si>
    <t>公益財団法人産業廃棄物処理事業振興財団</t>
    <rPh sb="0" eb="2">
      <t>コウエキ</t>
    </rPh>
    <rPh sb="2" eb="6">
      <t>ザイダンホウジン</t>
    </rPh>
    <phoneticPr fontId="5"/>
  </si>
  <si>
    <t>基金への拠出</t>
    <rPh sb="0" eb="2">
      <t>キキン</t>
    </rPh>
    <rPh sb="4" eb="6">
      <t>キョシュツ</t>
    </rPh>
    <phoneticPr fontId="5"/>
  </si>
  <si>
    <t>補助金等交付</t>
  </si>
  <si>
    <t>香川県</t>
    <rPh sb="0" eb="3">
      <t>カガワケン</t>
    </rPh>
    <phoneticPr fontId="5"/>
  </si>
  <si>
    <t>香川県豊島事案において香川県が行政代執行で実施する支障除去等事業費の一部を補助</t>
    <rPh sb="32" eb="33">
      <t>ヒ</t>
    </rPh>
    <rPh sb="34" eb="36">
      <t>イチブ</t>
    </rPh>
    <rPh sb="37" eb="39">
      <t>ホジョ</t>
    </rPh>
    <phoneticPr fontId="5"/>
  </si>
  <si>
    <t>岩手県</t>
    <rPh sb="0" eb="3">
      <t>イワテケン</t>
    </rPh>
    <phoneticPr fontId="5"/>
  </si>
  <si>
    <t>青森・岩手県境事案（岩手県側）において岩手県が行政代執行で実施する支障除去等事業費の一部を補助</t>
    <rPh sb="19" eb="21">
      <t>イワテ</t>
    </rPh>
    <phoneticPr fontId="5"/>
  </si>
  <si>
    <t>青森県</t>
    <rPh sb="0" eb="3">
      <t>アオモリケン</t>
    </rPh>
    <phoneticPr fontId="5"/>
  </si>
  <si>
    <t>青森・岩手県境事案（青森県側）において青森県が行政代執行で実施する支障除去等事業費の一部を補助</t>
    <rPh sb="19" eb="21">
      <t>アオモリ</t>
    </rPh>
    <rPh sb="21" eb="22">
      <t>ケン</t>
    </rPh>
    <phoneticPr fontId="5"/>
  </si>
  <si>
    <t>秋田県</t>
    <rPh sb="0" eb="3">
      <t>アキタケン</t>
    </rPh>
    <phoneticPr fontId="5"/>
  </si>
  <si>
    <t>秋田県能代事案において秋田県が行政代執行で実施する支障除去等事業費の一部を補助</t>
    <phoneticPr fontId="5"/>
  </si>
  <si>
    <t>福井県</t>
    <rPh sb="0" eb="3">
      <t>フクイケン</t>
    </rPh>
    <phoneticPr fontId="5"/>
  </si>
  <si>
    <t>福井県敦賀市事案において福井県が行政代執行で実施する支障除去等事業費の一部を補助</t>
    <phoneticPr fontId="5"/>
  </si>
  <si>
    <t>神奈川県</t>
    <rPh sb="0" eb="4">
      <t>カナガワケン</t>
    </rPh>
    <phoneticPr fontId="5"/>
  </si>
  <si>
    <t>神奈川県茅ヶ崎市事案において神奈川県が行政代執行で実施する支障除去等事業</t>
    <rPh sb="4" eb="8">
      <t>チガサキシ</t>
    </rPh>
    <rPh sb="14" eb="17">
      <t>カナガワ</t>
    </rPh>
    <phoneticPr fontId="5"/>
  </si>
  <si>
    <t>沖縄県</t>
    <rPh sb="0" eb="3">
      <t>オキナワケン</t>
    </rPh>
    <phoneticPr fontId="5"/>
  </si>
  <si>
    <t>沖縄県西原町事案において沖縄県が行政代執行で実施する支障除去等事業（廃棄物の撤去等）</t>
    <phoneticPr fontId="5"/>
  </si>
  <si>
    <t>特定支障除去等事業後の事案地が生活環境保全上の支障又はそのおそれがない状態を継続させる</t>
    <rPh sb="0" eb="2">
      <t>トクテイ</t>
    </rPh>
    <rPh sb="9" eb="10">
      <t>ゴ</t>
    </rPh>
    <rPh sb="11" eb="14">
      <t>ジアンチ</t>
    </rPh>
    <rPh sb="15" eb="17">
      <t>セイカツ</t>
    </rPh>
    <rPh sb="17" eb="19">
      <t>カンキョウ</t>
    </rPh>
    <rPh sb="19" eb="21">
      <t>ホゼン</t>
    </rPh>
    <rPh sb="21" eb="22">
      <t>ジョウ</t>
    </rPh>
    <rPh sb="23" eb="25">
      <t>シショウ</t>
    </rPh>
    <rPh sb="25" eb="26">
      <t>マタ</t>
    </rPh>
    <rPh sb="35" eb="37">
      <t>ジョウタイ</t>
    </rPh>
    <rPh sb="38" eb="40">
      <t>ケイゾク</t>
    </rPh>
    <phoneticPr fontId="5"/>
  </si>
  <si>
    <t>特定支障除去等事業後の維持事業件数</t>
    <rPh sb="6" eb="7">
      <t>トウ</t>
    </rPh>
    <rPh sb="9" eb="10">
      <t>ゴ</t>
    </rPh>
    <rPh sb="11" eb="13">
      <t>イジ</t>
    </rPh>
    <rPh sb="13" eb="15">
      <t>ジギョウ</t>
    </rPh>
    <rPh sb="15" eb="17">
      <t>ケンスウ</t>
    </rPh>
    <phoneticPr fontId="5"/>
  </si>
  <si>
    <t>190/15</t>
    <phoneticPr fontId="5"/>
  </si>
  <si>
    <t>X:特定支障除去等を維持する事業の支援実績額（百万円）
／
Y:特定支障除去等を維持する事業の支援実績数（件）</t>
    <rPh sb="10" eb="12">
      <t>イジ</t>
    </rPh>
    <rPh sb="40" eb="42">
      <t>イジ</t>
    </rPh>
    <rPh sb="49" eb="51">
      <t>ジッセキ</t>
    </rPh>
    <phoneticPr fontId="5"/>
  </si>
  <si>
    <t>令和９年度までに特定支障除去等事業後の事案地が生活環境保全上の支障又はそのおそれがない状態であることを確認する。</t>
    <rPh sb="51" eb="53">
      <t>カクニン</t>
    </rPh>
    <phoneticPr fontId="5"/>
  </si>
  <si>
    <t>年度末における特定支障除去等を維持する事業の完了件数</t>
    <rPh sb="15" eb="17">
      <t>イジ</t>
    </rPh>
    <rPh sb="22" eb="24">
      <t>カンリョウ</t>
    </rPh>
    <phoneticPr fontId="5"/>
  </si>
  <si>
    <t>産業廃棄物の不法投棄等に起因する生活環境保全上の支障の除去等を促進するため、都道府県等が実施する支障除去等事業を推進する。</t>
    <rPh sb="0" eb="2">
      <t>サンギョウ</t>
    </rPh>
    <rPh sb="2" eb="5">
      <t>ハイキブツ</t>
    </rPh>
    <rPh sb="29" eb="30">
      <t>トウ</t>
    </rPh>
    <phoneticPr fontId="5"/>
  </si>
  <si>
    <t>産廃特措法の規定により策定した実施計画に基づき特定支障除去等事業を実施した都道府県等に対し、事業完了後も支障等が除去された状態を継続させるために必要な水処理・モニタリング・水処理にかかる維持管理に対する補助を行う。
※　特定支障除去等事業とは、都道府県等の実施する支障除去等事業のうち、環境大臣が同意した実施計画に基づいて行われるものをいう。</t>
    <phoneticPr fontId="5"/>
  </si>
  <si>
    <t>00</t>
    <phoneticPr fontId="5"/>
  </si>
  <si>
    <t>産廃特措法の規定により策定した実施計画に基づき特定支障除去等事業を実施する都道府県等に対し、当該事業に必要な経費の一部を補助する。</t>
    <rPh sb="0" eb="2">
      <t>サンパイ</t>
    </rPh>
    <rPh sb="2" eb="5">
      <t>トクソホウ</t>
    </rPh>
    <rPh sb="23" eb="25">
      <t>トクテイ</t>
    </rPh>
    <phoneticPr fontId="5"/>
  </si>
  <si>
    <t>産廃特措法に基づく特定支障除去等事業の件数
（特定産業廃棄物に起因する支障の除去等を令和4年度までの間に計画的かつ着実に推進するための基本的な方針に規定）
※　特定支障除去等事業とは、都道府県等の実施する支障除去等事業のうち、環境大臣が同意した実施計画に基づいて行われるものをいう。</t>
    <rPh sb="0" eb="2">
      <t>サンパイ</t>
    </rPh>
    <rPh sb="2" eb="5">
      <t>トクソホウ</t>
    </rPh>
    <phoneticPr fontId="5"/>
  </si>
  <si>
    <t>生活環境保全上の支障又はそのおそれがある不法投棄等事案であって、都道府県等がやむを得ず行政代執行により支障の除去等を行う場合についての補助等を行う。具体的には、(1)平成10年6月16日以前の不法投棄等事案に対する、特定産業廃棄物に起因する支障の除去等に関する特別措置法（以下、「産廃特措法」という。）に基づく補助（補助率1/3又は1/2、令和4年度まで）、(2)平成10年6月17日以降の不法投棄等事案について、廃棄物の処理及び清掃に関する法律（以下、「廃棄物処理法」という。）に基づき「産業廃棄物適正処理推進センター」に設置された基金の造成に必要な経費の補助（定額補助）、(3)盛土の総点検で確認された、危険が想定され、不法投棄等の可能性がある盛土について、都道府県等が実施する詳細調査に対する補助（補助率1/2又は2/3）を行う。
(補正)令和4年度で産廃特措法が失効した後も、生活環境保全上の支障又はそのおそれがない状態を継続させるために対策を行う必要がある事案を対象に、都道府県等が実施する水処理・モニタリング・水処理にかかる維持管理に係る費用の一部を補助する。（補助率1/3）</t>
    <rPh sb="24" eb="25">
      <t>トウ</t>
    </rPh>
    <rPh sb="67" eb="69">
      <t>ホジョ</t>
    </rPh>
    <rPh sb="69" eb="70">
      <t>トウ</t>
    </rPh>
    <rPh sb="71" eb="72">
      <t>オコナ</t>
    </rPh>
    <rPh sb="74" eb="77">
      <t>グタイテキ</t>
    </rPh>
    <rPh sb="104" eb="105">
      <t>タイ</t>
    </rPh>
    <rPh sb="136" eb="138">
      <t>イカ</t>
    </rPh>
    <rPh sb="140" eb="142">
      <t>サンパイ</t>
    </rPh>
    <rPh sb="142" eb="145">
      <t>トクソホウ</t>
    </rPh>
    <rPh sb="152" eb="153">
      <t>モト</t>
    </rPh>
    <rPh sb="164" eb="165">
      <t>マタ</t>
    </rPh>
    <rPh sb="170" eb="172">
      <t>レイワ</t>
    </rPh>
    <rPh sb="224" eb="226">
      <t>イカ</t>
    </rPh>
    <rPh sb="228" eb="231">
      <t>ハイキブツ</t>
    </rPh>
    <rPh sb="231" eb="234">
      <t>ショリホウ</t>
    </rPh>
    <rPh sb="346" eb="347">
      <t>タイ</t>
    </rPh>
    <rPh sb="358" eb="359">
      <t>マタ</t>
    </rPh>
    <rPh sb="365" eb="366">
      <t>オコナ</t>
    </rPh>
    <rPh sb="370" eb="372">
      <t>ホセイ</t>
    </rPh>
    <rPh sb="373" eb="375">
      <t>レイワ</t>
    </rPh>
    <rPh sb="376" eb="378">
      <t>ネンド</t>
    </rPh>
    <phoneticPr fontId="5"/>
  </si>
  <si>
    <t>廃棄物処理法に基づき設置された基金への補助を通じて、対象都道府県等に対する支援を実施する。また、産業廃棄物緊急対策調査事業において廃棄物混じり盛土の調査に対する補助を行う。</t>
    <rPh sb="19" eb="21">
      <t>ホジョ</t>
    </rPh>
    <rPh sb="22" eb="23">
      <t>ツウ</t>
    </rPh>
    <rPh sb="48" eb="50">
      <t>サンギョウ</t>
    </rPh>
    <rPh sb="50" eb="53">
      <t>ハイキブツ</t>
    </rPh>
    <rPh sb="53" eb="55">
      <t>キンキュウ</t>
    </rPh>
    <rPh sb="55" eb="57">
      <t>タイサク</t>
    </rPh>
    <rPh sb="57" eb="59">
      <t>チョウサ</t>
    </rPh>
    <rPh sb="59" eb="61">
      <t>ジギョウ</t>
    </rPh>
    <rPh sb="65" eb="68">
      <t>ハイキブツ</t>
    </rPh>
    <rPh sb="68" eb="69">
      <t>マ</t>
    </rPh>
    <rPh sb="71" eb="73">
      <t>モリド</t>
    </rPh>
    <rPh sb="74" eb="76">
      <t>チョウサ</t>
    </rPh>
    <rPh sb="77" eb="78">
      <t>タイ</t>
    </rPh>
    <rPh sb="80" eb="82">
      <t>ホジョ</t>
    </rPh>
    <rPh sb="83" eb="84">
      <t>オコナ</t>
    </rPh>
    <phoneticPr fontId="5"/>
  </si>
  <si>
    <t>特定産業廃棄物に起因する支障の除去等を令和4年度までの間に計画的かつ着実に推進するための基本的な方針
物価高克服・経済再生実現のための総合経済対策(令和4年10月28日閣議決定)</t>
    <phoneticPr fontId="5"/>
  </si>
  <si>
    <t>X:産業廃棄物適正処理推進基金の支援実績額（国費負担分＋緊急対策調査事業の支援実績額）（百万円）／Y:支援実績件数（件）</t>
    <rPh sb="44" eb="47">
      <t>ヒャクマンエン</t>
    </rPh>
    <phoneticPr fontId="5"/>
  </si>
  <si>
    <t>産廃特措法に基づく特定支障除去等事業の件数のうち、事業完了後も生活環境保全上の支障又はそのおそれがない状態を継続させるために必要な水処理・モニタリング・水処理にかかる維持管理を実施している自治体（環境省における調査）</t>
    <rPh sb="0" eb="2">
      <t>サンパイ</t>
    </rPh>
    <rPh sb="2" eb="5">
      <t>トクソホウ</t>
    </rPh>
    <rPh sb="25" eb="30">
      <t>ジギョウカンリョウゴ</t>
    </rPh>
    <rPh sb="62" eb="64">
      <t>ヒツヨウ</t>
    </rPh>
    <rPh sb="65" eb="68">
      <t>ミズショリ</t>
    </rPh>
    <rPh sb="76" eb="79">
      <t>ミズショリ</t>
    </rPh>
    <rPh sb="83" eb="87">
      <t>イジカンリ</t>
    </rPh>
    <rPh sb="88" eb="90">
      <t>ジッシ</t>
    </rPh>
    <rPh sb="94" eb="97">
      <t>ジチタイ</t>
    </rPh>
    <rPh sb="98" eb="101">
      <t>カンキョウショウ</t>
    </rPh>
    <rPh sb="105" eb="10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</si>
</sst>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38</xdr:col>
      <xdr:colOff>19424</xdr:colOff>
      <xdr:row>73</xdr:row>
      <xdr:rowOff>29881</xdr:rowOff>
    </xdr:from>
    <xdr:to>
      <xdr:col>41</xdr:col>
      <xdr:colOff>170329</xdr:colOff>
      <xdr:row>73</xdr:row>
      <xdr:rowOff>251012</xdr:rowOff>
    </xdr:to>
    <xdr:sp macro="" textlink="">
      <xdr:nvSpPr>
        <xdr:cNvPr id="2" name="テキスト ボックス 1">
          <a:extLst>
            <a:ext uri="{FF2B5EF4-FFF2-40B4-BE49-F238E27FC236}">
              <a16:creationId xmlns:a16="http://schemas.microsoft.com/office/drawing/2014/main" id="{F8AB6946-0DFE-4663-88BD-152D83E1D681}"/>
            </a:ext>
          </a:extLst>
        </xdr:cNvPr>
        <xdr:cNvSpPr txBox="1"/>
      </xdr:nvSpPr>
      <xdr:spPr>
        <a:xfrm>
          <a:off x="7620374" y="18279781"/>
          <a:ext cx="750980" cy="221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21</xdr:col>
      <xdr:colOff>77035</xdr:colOff>
      <xdr:row>263</xdr:row>
      <xdr:rowOff>11203</xdr:rowOff>
    </xdr:from>
    <xdr:to>
      <xdr:col>31</xdr:col>
      <xdr:colOff>1863</xdr:colOff>
      <xdr:row>265</xdr:row>
      <xdr:rowOff>216177</xdr:rowOff>
    </xdr:to>
    <xdr:sp macro="" textlink="">
      <xdr:nvSpPr>
        <xdr:cNvPr id="3" name="正方形/長方形 2">
          <a:extLst>
            <a:ext uri="{FF2B5EF4-FFF2-40B4-BE49-F238E27FC236}">
              <a16:creationId xmlns:a16="http://schemas.microsoft.com/office/drawing/2014/main" id="{4846A5C5-8A44-4E82-A86B-B37A2147D9D6}"/>
            </a:ext>
          </a:extLst>
        </xdr:cNvPr>
        <xdr:cNvSpPr/>
      </xdr:nvSpPr>
      <xdr:spPr>
        <a:xfrm>
          <a:off x="4312859" y="35612291"/>
          <a:ext cx="1941886" cy="8997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環境省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937</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9</xdr:col>
      <xdr:colOff>2516</xdr:colOff>
      <xdr:row>268</xdr:row>
      <xdr:rowOff>290416</xdr:rowOff>
    </xdr:from>
    <xdr:to>
      <xdr:col>23</xdr:col>
      <xdr:colOff>126434</xdr:colOff>
      <xdr:row>273</xdr:row>
      <xdr:rowOff>71901</xdr:rowOff>
    </xdr:to>
    <xdr:sp macro="" textlink="">
      <xdr:nvSpPr>
        <xdr:cNvPr id="4" name="正方形/長方形 3">
          <a:extLst>
            <a:ext uri="{FF2B5EF4-FFF2-40B4-BE49-F238E27FC236}">
              <a16:creationId xmlns:a16="http://schemas.microsoft.com/office/drawing/2014/main" id="{F29B1D58-9C05-4751-AC14-7201B371EB71}"/>
            </a:ext>
          </a:extLst>
        </xdr:cNvPr>
        <xdr:cNvSpPr/>
      </xdr:nvSpPr>
      <xdr:spPr>
        <a:xfrm>
          <a:off x="1817869" y="37628416"/>
          <a:ext cx="2947800" cy="15183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公益財団法人産業廃棄物処理事業振興財団</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産業廃棄物適正処理推進基金</a:t>
          </a:r>
          <a:endParaRPr kumimoji="1" lang="en-US" altLang="ja-JP" sz="1100">
            <a:solidFill>
              <a:schemeClr val="tx1"/>
            </a:solidFill>
          </a:endParaRPr>
        </a:p>
        <a:p>
          <a:pPr algn="l"/>
          <a:r>
            <a:rPr kumimoji="1" lang="ja-JP" altLang="en-US" sz="1100">
              <a:solidFill>
                <a:schemeClr val="tx1"/>
              </a:solidFill>
            </a:rPr>
            <a:t>基金残高　</a:t>
          </a:r>
          <a:r>
            <a:rPr kumimoji="1" lang="en-US" altLang="ja-JP" sz="1100">
              <a:solidFill>
                <a:schemeClr val="tx1"/>
              </a:solidFill>
            </a:rPr>
            <a:t>1443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（うち国庫補助金相当額　　</a:t>
          </a:r>
          <a:r>
            <a:rPr kumimoji="1" lang="en-US" altLang="ja-JP" sz="1100">
              <a:solidFill>
                <a:schemeClr val="tx1"/>
              </a:solidFill>
            </a:rPr>
            <a:t>1,239</a:t>
          </a:r>
          <a:r>
            <a:rPr kumimoji="1" lang="ja-JP" altLang="en-US" sz="1100">
              <a:solidFill>
                <a:schemeClr val="tx1"/>
              </a:solidFill>
            </a:rPr>
            <a:t>百万円）</a:t>
          </a:r>
        </a:p>
      </xdr:txBody>
    </xdr:sp>
    <xdr:clientData/>
  </xdr:twoCellAnchor>
  <xdr:twoCellAnchor>
    <xdr:from>
      <xdr:col>32</xdr:col>
      <xdr:colOff>24975</xdr:colOff>
      <xdr:row>268</xdr:row>
      <xdr:rowOff>297886</xdr:rowOff>
    </xdr:from>
    <xdr:to>
      <xdr:col>45</xdr:col>
      <xdr:colOff>161080</xdr:colOff>
      <xdr:row>272</xdr:row>
      <xdr:rowOff>232519</xdr:rowOff>
    </xdr:to>
    <xdr:sp macro="" textlink="">
      <xdr:nvSpPr>
        <xdr:cNvPr id="5" name="正方形/長方形 4">
          <a:extLst>
            <a:ext uri="{FF2B5EF4-FFF2-40B4-BE49-F238E27FC236}">
              <a16:creationId xmlns:a16="http://schemas.microsoft.com/office/drawing/2014/main" id="{44E22B35-A377-4BC1-8886-A30602EAC0FD}"/>
            </a:ext>
          </a:extLst>
        </xdr:cNvPr>
        <xdr:cNvSpPr/>
      </xdr:nvSpPr>
      <xdr:spPr>
        <a:xfrm>
          <a:off x="6479563" y="37635886"/>
          <a:ext cx="2758282" cy="132416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都道府県または廃棄物処理法上の政令市</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877</a:t>
          </a:r>
          <a:r>
            <a:rPr kumimoji="1" lang="ja-JP" altLang="en-US" sz="1100">
              <a:solidFill>
                <a:schemeClr val="tx1"/>
              </a:solidFill>
            </a:rPr>
            <a:t>百万円（５団体）</a:t>
          </a:r>
        </a:p>
      </xdr:txBody>
    </xdr:sp>
    <xdr:clientData/>
  </xdr:twoCellAnchor>
  <xdr:twoCellAnchor>
    <xdr:from>
      <xdr:col>11</xdr:col>
      <xdr:colOff>73209</xdr:colOff>
      <xdr:row>278</xdr:row>
      <xdr:rowOff>573178</xdr:rowOff>
    </xdr:from>
    <xdr:to>
      <xdr:col>20</xdr:col>
      <xdr:colOff>135541</xdr:colOff>
      <xdr:row>280</xdr:row>
      <xdr:rowOff>24277</xdr:rowOff>
    </xdr:to>
    <xdr:sp macro="" textlink="">
      <xdr:nvSpPr>
        <xdr:cNvPr id="6" name="正方形/長方形 5">
          <a:extLst>
            <a:ext uri="{FF2B5EF4-FFF2-40B4-BE49-F238E27FC236}">
              <a16:creationId xmlns:a16="http://schemas.microsoft.com/office/drawing/2014/main" id="{B90BFC76-6C28-476F-A751-BFBCA4E91550}"/>
            </a:ext>
          </a:extLst>
        </xdr:cNvPr>
        <xdr:cNvSpPr/>
      </xdr:nvSpPr>
      <xdr:spPr>
        <a:xfrm>
          <a:off x="2291974" y="41385002"/>
          <a:ext cx="1877685" cy="7958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都道府県または廃棄物処理法上の政令市</a:t>
          </a:r>
          <a:r>
            <a:rPr kumimoji="1" lang="en-US" altLang="ja-JP" sz="1100">
              <a:solidFill>
                <a:schemeClr val="tx1"/>
              </a:solidFill>
            </a:rPr>
            <a:t>(2</a:t>
          </a:r>
          <a:r>
            <a:rPr kumimoji="1" lang="ja-JP" altLang="en-US" sz="1100">
              <a:solidFill>
                <a:schemeClr val="tx1"/>
              </a:solidFill>
            </a:rPr>
            <a:t>県</a:t>
          </a:r>
          <a:r>
            <a:rPr kumimoji="1" lang="en-US" altLang="ja-JP" sz="1100">
              <a:solidFill>
                <a:schemeClr val="tx1"/>
              </a:solidFill>
            </a:rPr>
            <a:t>)</a:t>
          </a:r>
        </a:p>
        <a:p>
          <a:pPr algn="l"/>
          <a:r>
            <a:rPr kumimoji="1" lang="ja-JP" altLang="en-US" sz="1100">
              <a:solidFill>
                <a:schemeClr val="tx1"/>
              </a:solidFill>
            </a:rPr>
            <a:t>　　　</a:t>
          </a:r>
          <a:r>
            <a:rPr kumimoji="1" lang="en-US" altLang="ja-JP" sz="1100">
              <a:solidFill>
                <a:schemeClr val="tx1"/>
              </a:solidFill>
            </a:rPr>
            <a:t>94</a:t>
          </a:r>
          <a:r>
            <a:rPr kumimoji="1" lang="ja-JP" altLang="en-US" sz="1100">
              <a:solidFill>
                <a:schemeClr val="tx1"/>
              </a:solidFill>
            </a:rPr>
            <a:t>百万円</a:t>
          </a:r>
        </a:p>
      </xdr:txBody>
    </xdr:sp>
    <xdr:clientData/>
  </xdr:twoCellAnchor>
  <xdr:twoCellAnchor>
    <xdr:from>
      <xdr:col>16</xdr:col>
      <xdr:colOff>64475</xdr:colOff>
      <xdr:row>265</xdr:row>
      <xdr:rowOff>213002</xdr:rowOff>
    </xdr:from>
    <xdr:to>
      <xdr:col>26</xdr:col>
      <xdr:colOff>37862</xdr:colOff>
      <xdr:row>268</xdr:row>
      <xdr:rowOff>290416</xdr:rowOff>
    </xdr:to>
    <xdr:cxnSp macro="">
      <xdr:nvCxnSpPr>
        <xdr:cNvPr id="7" name="直線コネクタ 6">
          <a:extLst>
            <a:ext uri="{FF2B5EF4-FFF2-40B4-BE49-F238E27FC236}">
              <a16:creationId xmlns:a16="http://schemas.microsoft.com/office/drawing/2014/main" id="{3EEBA710-F5CB-4B4E-91CE-358E8534459B}"/>
            </a:ext>
          </a:extLst>
        </xdr:cNvPr>
        <xdr:cNvCxnSpPr>
          <a:stCxn id="3" idx="2"/>
          <a:endCxn id="4" idx="0"/>
        </xdr:cNvCxnSpPr>
      </xdr:nvCxnSpPr>
      <xdr:spPr>
        <a:xfrm rot="5400000">
          <a:off x="3727211" y="36073413"/>
          <a:ext cx="1119561" cy="1990446"/>
        </a:xfrm>
        <a:prstGeom prst="bentConnector3">
          <a:avLst>
            <a:gd name="adj1" fmla="val 50000"/>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39450</xdr:colOff>
      <xdr:row>265</xdr:row>
      <xdr:rowOff>216177</xdr:rowOff>
    </xdr:from>
    <xdr:to>
      <xdr:col>38</xdr:col>
      <xdr:colOff>201701</xdr:colOff>
      <xdr:row>268</xdr:row>
      <xdr:rowOff>297886</xdr:rowOff>
    </xdr:to>
    <xdr:cxnSp macro="">
      <xdr:nvCxnSpPr>
        <xdr:cNvPr id="8" name="直線コネクタ 8">
          <a:extLst>
            <a:ext uri="{FF2B5EF4-FFF2-40B4-BE49-F238E27FC236}">
              <a16:creationId xmlns:a16="http://schemas.microsoft.com/office/drawing/2014/main" id="{C076DFEE-7688-4092-A2F6-801C96FD8A1C}"/>
            </a:ext>
          </a:extLst>
        </xdr:cNvPr>
        <xdr:cNvCxnSpPr>
          <a:stCxn id="3" idx="2"/>
          <a:endCxn id="5" idx="0"/>
        </xdr:cNvCxnSpPr>
      </xdr:nvCxnSpPr>
      <xdr:spPr>
        <a:xfrm rot="16200000" flipH="1">
          <a:off x="6013236" y="35782597"/>
          <a:ext cx="1123856" cy="2582722"/>
        </a:xfrm>
        <a:prstGeom prst="bentConnector3">
          <a:avLst>
            <a:gd name="adj1" fmla="val 4982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67230</xdr:colOff>
      <xdr:row>267</xdr:row>
      <xdr:rowOff>340374</xdr:rowOff>
    </xdr:from>
    <xdr:to>
      <xdr:col>26</xdr:col>
      <xdr:colOff>200767</xdr:colOff>
      <xdr:row>268</xdr:row>
      <xdr:rowOff>275474</xdr:rowOff>
    </xdr:to>
    <xdr:sp macro="" textlink="">
      <xdr:nvSpPr>
        <xdr:cNvPr id="9" name="テキスト ボックス 8">
          <a:extLst>
            <a:ext uri="{FF2B5EF4-FFF2-40B4-BE49-F238E27FC236}">
              <a16:creationId xmlns:a16="http://schemas.microsoft.com/office/drawing/2014/main" id="{B47B3578-3BCD-4BDB-AB08-59D496038454}"/>
            </a:ext>
          </a:extLst>
        </xdr:cNvPr>
        <xdr:cNvSpPr txBox="1"/>
      </xdr:nvSpPr>
      <xdr:spPr>
        <a:xfrm>
          <a:off x="1479171" y="37330992"/>
          <a:ext cx="3965949" cy="2824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　産業廃棄物適正処理推進基金への拠出</a:t>
          </a:r>
          <a:r>
            <a:rPr kumimoji="1" lang="en-US" altLang="ja-JP" sz="1100"/>
            <a:t>】</a:t>
          </a:r>
          <a:r>
            <a:rPr kumimoji="1" lang="ja-JP" altLang="en-US" sz="1100"/>
            <a:t>　</a:t>
          </a:r>
        </a:p>
      </xdr:txBody>
    </xdr:sp>
    <xdr:clientData/>
  </xdr:twoCellAnchor>
  <xdr:twoCellAnchor>
    <xdr:from>
      <xdr:col>32</xdr:col>
      <xdr:colOff>190029</xdr:colOff>
      <xdr:row>268</xdr:row>
      <xdr:rowOff>22876</xdr:rowOff>
    </xdr:from>
    <xdr:to>
      <xdr:col>37</xdr:col>
      <xdr:colOff>110654</xdr:colOff>
      <xdr:row>268</xdr:row>
      <xdr:rowOff>290417</xdr:rowOff>
    </xdr:to>
    <xdr:sp macro="" textlink="">
      <xdr:nvSpPr>
        <xdr:cNvPr id="10" name="テキスト ボックス 9">
          <a:extLst>
            <a:ext uri="{FF2B5EF4-FFF2-40B4-BE49-F238E27FC236}">
              <a16:creationId xmlns:a16="http://schemas.microsoft.com/office/drawing/2014/main" id="{003F9BC9-F4BE-4B00-91A7-913C141DCD17}"/>
            </a:ext>
          </a:extLst>
        </xdr:cNvPr>
        <xdr:cNvSpPr txBox="1"/>
      </xdr:nvSpPr>
      <xdr:spPr>
        <a:xfrm>
          <a:off x="6644617" y="37360876"/>
          <a:ext cx="929155" cy="26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p>
        <a:p>
          <a:endParaRPr kumimoji="1" lang="ja-JP" altLang="en-US" sz="1100"/>
        </a:p>
      </xdr:txBody>
    </xdr:sp>
    <xdr:clientData/>
  </xdr:twoCellAnchor>
  <xdr:twoCellAnchor>
    <xdr:from>
      <xdr:col>8</xdr:col>
      <xdr:colOff>15637</xdr:colOff>
      <xdr:row>273</xdr:row>
      <xdr:rowOff>154637</xdr:rowOff>
    </xdr:from>
    <xdr:to>
      <xdr:col>24</xdr:col>
      <xdr:colOff>15076</xdr:colOff>
      <xdr:row>278</xdr:row>
      <xdr:rowOff>152303</xdr:rowOff>
    </xdr:to>
    <xdr:sp macro="" textlink="">
      <xdr:nvSpPr>
        <xdr:cNvPr id="11" name="大かっこ 10">
          <a:extLst>
            <a:ext uri="{FF2B5EF4-FFF2-40B4-BE49-F238E27FC236}">
              <a16:creationId xmlns:a16="http://schemas.microsoft.com/office/drawing/2014/main" id="{9DE536F2-44C1-4591-82AD-322EC4628286}"/>
            </a:ext>
          </a:extLst>
        </xdr:cNvPr>
        <xdr:cNvSpPr/>
      </xdr:nvSpPr>
      <xdr:spPr>
        <a:xfrm>
          <a:off x="1629284" y="39229549"/>
          <a:ext cx="3226733" cy="1734578"/>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17</a:t>
          </a:r>
          <a:r>
            <a:rPr kumimoji="1" lang="ja-JP" altLang="en-US" sz="1100"/>
            <a:t>日以降に行われた、現に生活環境保全上の支障またはそのおそれがある不法投棄等事案であって、行為者等が不明等であるため、都道府県等がやむを得ず行政代執行を行う場合に、当該都道府県等が実施する生活環境保全上の支障の除去等の措置を支援。</a:t>
          </a:r>
        </a:p>
      </xdr:txBody>
    </xdr:sp>
    <xdr:clientData/>
  </xdr:twoCellAnchor>
  <xdr:twoCellAnchor>
    <xdr:from>
      <xdr:col>31</xdr:col>
      <xdr:colOff>128863</xdr:colOff>
      <xdr:row>272</xdr:row>
      <xdr:rowOff>262401</xdr:rowOff>
    </xdr:from>
    <xdr:to>
      <xdr:col>47</xdr:col>
      <xdr:colOff>50422</xdr:colOff>
      <xdr:row>277</xdr:row>
      <xdr:rowOff>141004</xdr:rowOff>
    </xdr:to>
    <xdr:sp macro="" textlink="">
      <xdr:nvSpPr>
        <xdr:cNvPr id="12" name="大かっこ 11">
          <a:extLst>
            <a:ext uri="{FF2B5EF4-FFF2-40B4-BE49-F238E27FC236}">
              <a16:creationId xmlns:a16="http://schemas.microsoft.com/office/drawing/2014/main" id="{1325C5C0-9271-4754-9B62-440C84024E77}"/>
            </a:ext>
          </a:extLst>
        </xdr:cNvPr>
        <xdr:cNvSpPr/>
      </xdr:nvSpPr>
      <xdr:spPr>
        <a:xfrm>
          <a:off x="6381745" y="38989930"/>
          <a:ext cx="3148853" cy="1615515"/>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16</a:t>
          </a:r>
          <a:r>
            <a:rPr kumimoji="1" lang="ja-JP" altLang="en-US" sz="1100"/>
            <a:t>日以前の不法投棄等事案については、産廃特措法の規定により策定した実施計画に基づき支障除去等事業を実施する都道府県等に対し、当該事業に必要な経費の一部を補助。</a:t>
          </a:r>
        </a:p>
      </xdr:txBody>
    </xdr:sp>
    <xdr:clientData/>
  </xdr:twoCellAnchor>
  <xdr:twoCellAnchor>
    <xdr:from>
      <xdr:col>10</xdr:col>
      <xdr:colOff>186948</xdr:colOff>
      <xdr:row>278</xdr:row>
      <xdr:rowOff>327583</xdr:rowOff>
    </xdr:from>
    <xdr:to>
      <xdr:col>16</xdr:col>
      <xdr:colOff>194325</xdr:colOff>
      <xdr:row>278</xdr:row>
      <xdr:rowOff>567762</xdr:rowOff>
    </xdr:to>
    <xdr:sp macro="" textlink="">
      <xdr:nvSpPr>
        <xdr:cNvPr id="13" name="テキスト ボックス 12">
          <a:extLst>
            <a:ext uri="{FF2B5EF4-FFF2-40B4-BE49-F238E27FC236}">
              <a16:creationId xmlns:a16="http://schemas.microsoft.com/office/drawing/2014/main" id="{A2783AAC-1BB8-4B9C-8F97-056A005DC65E}"/>
            </a:ext>
          </a:extLst>
        </xdr:cNvPr>
        <xdr:cNvSpPr txBox="1"/>
      </xdr:nvSpPr>
      <xdr:spPr>
        <a:xfrm>
          <a:off x="2204007" y="41139407"/>
          <a:ext cx="1217612" cy="2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資金協力</a:t>
          </a:r>
          <a:r>
            <a:rPr kumimoji="1" lang="en-US" altLang="ja-JP" sz="1100"/>
            <a:t>】</a:t>
          </a:r>
        </a:p>
        <a:p>
          <a:endParaRPr kumimoji="1" lang="ja-JP" altLang="en-US" sz="1100"/>
        </a:p>
      </xdr:txBody>
    </xdr:sp>
    <xdr:clientData/>
  </xdr:twoCellAnchor>
  <xdr:twoCellAnchor>
    <xdr:from>
      <xdr:col>16</xdr:col>
      <xdr:colOff>0</xdr:colOff>
      <xdr:row>278</xdr:row>
      <xdr:rowOff>156884</xdr:rowOff>
    </xdr:from>
    <xdr:to>
      <xdr:col>16</xdr:col>
      <xdr:colOff>279</xdr:colOff>
      <xdr:row>278</xdr:row>
      <xdr:rowOff>587284</xdr:rowOff>
    </xdr:to>
    <xdr:cxnSp macro="">
      <xdr:nvCxnSpPr>
        <xdr:cNvPr id="14" name="直線コネクタ 13">
          <a:extLst>
            <a:ext uri="{FF2B5EF4-FFF2-40B4-BE49-F238E27FC236}">
              <a16:creationId xmlns:a16="http://schemas.microsoft.com/office/drawing/2014/main" id="{50094777-8882-4E91-B61C-360CB944BAD0}"/>
            </a:ext>
          </a:extLst>
        </xdr:cNvPr>
        <xdr:cNvCxnSpPr/>
      </xdr:nvCxnSpPr>
      <xdr:spPr>
        <a:xfrm flipV="1">
          <a:off x="3227294" y="40968708"/>
          <a:ext cx="279" cy="4304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xdr:colOff>
      <xdr:row>280</xdr:row>
      <xdr:rowOff>447040</xdr:rowOff>
    </xdr:from>
    <xdr:to>
      <xdr:col>30</xdr:col>
      <xdr:colOff>156472</xdr:colOff>
      <xdr:row>299</xdr:row>
      <xdr:rowOff>15127</xdr:rowOff>
    </xdr:to>
    <xdr:sp macro="" textlink="">
      <xdr:nvSpPr>
        <xdr:cNvPr id="15" name="テキスト ボックス 14">
          <a:extLst>
            <a:ext uri="{FF2B5EF4-FFF2-40B4-BE49-F238E27FC236}">
              <a16:creationId xmlns:a16="http://schemas.microsoft.com/office/drawing/2014/main" id="{FB1405F1-BD5F-4609-8D37-219E5346A735}"/>
            </a:ext>
          </a:extLst>
        </xdr:cNvPr>
        <xdr:cNvSpPr txBox="1"/>
      </xdr:nvSpPr>
      <xdr:spPr>
        <a:xfrm>
          <a:off x="1341120" y="49712880"/>
          <a:ext cx="4301752" cy="82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小数点以下の端数処理の関係で合計が一致しない場合がある。</a:t>
          </a:r>
          <a:endParaRPr kumimoji="1" lang="en-US" altLang="ja-JP" sz="1100"/>
        </a:p>
        <a:p>
          <a:r>
            <a:rPr kumimoji="1" lang="en-US" altLang="ja-JP" sz="1100"/>
            <a:t>※</a:t>
          </a:r>
          <a:r>
            <a:rPr kumimoji="1" lang="ja-JP" altLang="en-US" sz="1100"/>
            <a:t>一部金額については見込みであり、変更する可能性がある。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279</v>
      </c>
      <c r="AJ2" s="883" t="s">
        <v>599</v>
      </c>
      <c r="AK2" s="883"/>
      <c r="AL2" s="883"/>
      <c r="AM2" s="883"/>
      <c r="AN2" s="75" t="s">
        <v>279</v>
      </c>
      <c r="AO2" s="883">
        <v>21</v>
      </c>
      <c r="AP2" s="883"/>
      <c r="AQ2" s="883"/>
      <c r="AR2" s="76" t="s">
        <v>279</v>
      </c>
      <c r="AS2" s="884">
        <v>173</v>
      </c>
      <c r="AT2" s="884"/>
      <c r="AU2" s="884"/>
      <c r="AV2" s="75" t="str">
        <f>IF(AW2="","","-")</f>
        <v/>
      </c>
      <c r="AW2" s="885"/>
      <c r="AX2" s="885"/>
    </row>
    <row r="3" spans="1:50" ht="21" customHeight="1" thickBot="1" x14ac:dyDescent="0.25">
      <c r="A3" s="886" t="s">
        <v>597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600</v>
      </c>
      <c r="AK3" s="888"/>
      <c r="AL3" s="888"/>
      <c r="AM3" s="888"/>
      <c r="AN3" s="888"/>
      <c r="AO3" s="888"/>
      <c r="AP3" s="888"/>
      <c r="AQ3" s="888"/>
      <c r="AR3" s="888"/>
      <c r="AS3" s="888"/>
      <c r="AT3" s="888"/>
      <c r="AU3" s="888"/>
      <c r="AV3" s="888"/>
      <c r="AW3" s="888"/>
      <c r="AX3" s="24" t="s">
        <v>56</v>
      </c>
    </row>
    <row r="4" spans="1:50" ht="24.75" customHeight="1" x14ac:dyDescent="0.2">
      <c r="A4" s="858" t="s">
        <v>23</v>
      </c>
      <c r="B4" s="859"/>
      <c r="C4" s="859"/>
      <c r="D4" s="859"/>
      <c r="E4" s="859"/>
      <c r="F4" s="859"/>
      <c r="G4" s="860" t="s">
        <v>601</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604</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2">
      <c r="A5" s="870" t="s">
        <v>58</v>
      </c>
      <c r="B5" s="871"/>
      <c r="C5" s="871"/>
      <c r="D5" s="871"/>
      <c r="E5" s="871"/>
      <c r="F5" s="872"/>
      <c r="G5" s="873" t="s">
        <v>602</v>
      </c>
      <c r="H5" s="874"/>
      <c r="I5" s="874"/>
      <c r="J5" s="874"/>
      <c r="K5" s="874"/>
      <c r="L5" s="874"/>
      <c r="M5" s="875" t="s">
        <v>57</v>
      </c>
      <c r="N5" s="876"/>
      <c r="O5" s="876"/>
      <c r="P5" s="876"/>
      <c r="Q5" s="876"/>
      <c r="R5" s="877"/>
      <c r="S5" s="878" t="s">
        <v>603</v>
      </c>
      <c r="T5" s="874"/>
      <c r="U5" s="874"/>
      <c r="V5" s="874"/>
      <c r="W5" s="874"/>
      <c r="X5" s="879"/>
      <c r="Y5" s="880" t="s">
        <v>3</v>
      </c>
      <c r="Z5" s="881"/>
      <c r="AA5" s="881"/>
      <c r="AB5" s="881"/>
      <c r="AC5" s="881"/>
      <c r="AD5" s="882"/>
      <c r="AE5" s="840" t="s">
        <v>605</v>
      </c>
      <c r="AF5" s="840"/>
      <c r="AG5" s="840"/>
      <c r="AH5" s="840"/>
      <c r="AI5" s="840"/>
      <c r="AJ5" s="840"/>
      <c r="AK5" s="840"/>
      <c r="AL5" s="840"/>
      <c r="AM5" s="840"/>
      <c r="AN5" s="840"/>
      <c r="AO5" s="840"/>
      <c r="AP5" s="841"/>
      <c r="AQ5" s="842" t="s">
        <v>606</v>
      </c>
      <c r="AR5" s="843"/>
      <c r="AS5" s="843"/>
      <c r="AT5" s="843"/>
      <c r="AU5" s="843"/>
      <c r="AV5" s="843"/>
      <c r="AW5" s="843"/>
      <c r="AX5" s="844"/>
    </row>
    <row r="6" spans="1:50" ht="30" customHeight="1" x14ac:dyDescent="0.2">
      <c r="A6" s="845" t="s">
        <v>4</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5.150000000000006" customHeight="1" x14ac:dyDescent="0.2">
      <c r="A7" s="826" t="s">
        <v>20</v>
      </c>
      <c r="B7" s="827"/>
      <c r="C7" s="827"/>
      <c r="D7" s="827"/>
      <c r="E7" s="827"/>
      <c r="F7" s="828"/>
      <c r="G7" s="850" t="s">
        <v>607</v>
      </c>
      <c r="H7" s="851"/>
      <c r="I7" s="851"/>
      <c r="J7" s="851"/>
      <c r="K7" s="851"/>
      <c r="L7" s="851"/>
      <c r="M7" s="851"/>
      <c r="N7" s="851"/>
      <c r="O7" s="851"/>
      <c r="P7" s="851"/>
      <c r="Q7" s="851"/>
      <c r="R7" s="851"/>
      <c r="S7" s="851"/>
      <c r="T7" s="851"/>
      <c r="U7" s="851"/>
      <c r="V7" s="851"/>
      <c r="W7" s="851"/>
      <c r="X7" s="852"/>
      <c r="Y7" s="853" t="s">
        <v>264</v>
      </c>
      <c r="Z7" s="706"/>
      <c r="AA7" s="706"/>
      <c r="AB7" s="706"/>
      <c r="AC7" s="706"/>
      <c r="AD7" s="854"/>
      <c r="AE7" s="855" t="s">
        <v>700</v>
      </c>
      <c r="AF7" s="856"/>
      <c r="AG7" s="856"/>
      <c r="AH7" s="856"/>
      <c r="AI7" s="856"/>
      <c r="AJ7" s="856"/>
      <c r="AK7" s="856"/>
      <c r="AL7" s="856"/>
      <c r="AM7" s="856"/>
      <c r="AN7" s="856"/>
      <c r="AO7" s="856"/>
      <c r="AP7" s="856"/>
      <c r="AQ7" s="856"/>
      <c r="AR7" s="856"/>
      <c r="AS7" s="856"/>
      <c r="AT7" s="856"/>
      <c r="AU7" s="856"/>
      <c r="AV7" s="856"/>
      <c r="AW7" s="856"/>
      <c r="AX7" s="857"/>
    </row>
    <row r="8" spans="1:50" ht="36.5" customHeight="1" x14ac:dyDescent="0.2">
      <c r="A8" s="826" t="s">
        <v>181</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182</v>
      </c>
      <c r="Z8" s="833"/>
      <c r="AA8" s="833"/>
      <c r="AB8" s="833"/>
      <c r="AC8" s="833"/>
      <c r="AD8" s="834"/>
      <c r="AE8" s="835" t="str">
        <f>入力規則等!K13</f>
        <v>その他の事項経費</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2">
      <c r="A9" s="821" t="s">
        <v>21</v>
      </c>
      <c r="B9" s="822"/>
      <c r="C9" s="822"/>
      <c r="D9" s="822"/>
      <c r="E9" s="822"/>
      <c r="F9" s="822"/>
      <c r="G9" s="837" t="s">
        <v>693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8.5" customHeight="1" x14ac:dyDescent="0.2">
      <c r="A10" s="809" t="s">
        <v>27</v>
      </c>
      <c r="B10" s="810"/>
      <c r="C10" s="810"/>
      <c r="D10" s="810"/>
      <c r="E10" s="810"/>
      <c r="F10" s="810"/>
      <c r="G10" s="811" t="s">
        <v>698</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30" customHeight="1" x14ac:dyDescent="0.2">
      <c r="A11" s="809" t="s">
        <v>5</v>
      </c>
      <c r="B11" s="810"/>
      <c r="C11" s="810"/>
      <c r="D11" s="810"/>
      <c r="E11" s="810"/>
      <c r="F11" s="814"/>
      <c r="G11" s="815" t="str">
        <f>入力規則等!P10</f>
        <v>補助</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2">
      <c r="A12" s="818" t="s">
        <v>22</v>
      </c>
      <c r="B12" s="819"/>
      <c r="C12" s="819"/>
      <c r="D12" s="819"/>
      <c r="E12" s="819"/>
      <c r="F12" s="820"/>
      <c r="G12" s="824"/>
      <c r="H12" s="825"/>
      <c r="I12" s="825"/>
      <c r="J12" s="825"/>
      <c r="K12" s="825"/>
      <c r="L12" s="825"/>
      <c r="M12" s="825"/>
      <c r="N12" s="825"/>
      <c r="O12" s="825"/>
      <c r="P12" s="591" t="s">
        <v>411</v>
      </c>
      <c r="Q12" s="592"/>
      <c r="R12" s="592"/>
      <c r="S12" s="592"/>
      <c r="T12" s="592"/>
      <c r="U12" s="592"/>
      <c r="V12" s="593"/>
      <c r="W12" s="591" t="s">
        <v>563</v>
      </c>
      <c r="X12" s="592"/>
      <c r="Y12" s="592"/>
      <c r="Z12" s="592"/>
      <c r="AA12" s="592"/>
      <c r="AB12" s="592"/>
      <c r="AC12" s="593"/>
      <c r="AD12" s="591" t="s">
        <v>565</v>
      </c>
      <c r="AE12" s="592"/>
      <c r="AF12" s="592"/>
      <c r="AG12" s="592"/>
      <c r="AH12" s="592"/>
      <c r="AI12" s="592"/>
      <c r="AJ12" s="593"/>
      <c r="AK12" s="591" t="s">
        <v>583</v>
      </c>
      <c r="AL12" s="592"/>
      <c r="AM12" s="592"/>
      <c r="AN12" s="592"/>
      <c r="AO12" s="592"/>
      <c r="AP12" s="592"/>
      <c r="AQ12" s="593"/>
      <c r="AR12" s="444"/>
      <c r="AS12" s="445"/>
      <c r="AT12" s="445"/>
      <c r="AU12" s="445"/>
      <c r="AV12" s="445"/>
      <c r="AW12" s="445"/>
      <c r="AX12" s="772"/>
    </row>
    <row r="13" spans="1:50" ht="21" customHeight="1" x14ac:dyDescent="0.2">
      <c r="A13" s="174"/>
      <c r="B13" s="175"/>
      <c r="C13" s="175"/>
      <c r="D13" s="175"/>
      <c r="E13" s="175"/>
      <c r="F13" s="176"/>
      <c r="G13" s="773" t="s">
        <v>6</v>
      </c>
      <c r="H13" s="774"/>
      <c r="I13" s="780" t="s">
        <v>7</v>
      </c>
      <c r="J13" s="781"/>
      <c r="K13" s="781"/>
      <c r="L13" s="781"/>
      <c r="M13" s="781"/>
      <c r="N13" s="781"/>
      <c r="O13" s="782"/>
      <c r="P13" s="92">
        <v>300</v>
      </c>
      <c r="Q13" s="93"/>
      <c r="R13" s="93"/>
      <c r="S13" s="93"/>
      <c r="T13" s="93"/>
      <c r="U13" s="93"/>
      <c r="V13" s="94"/>
      <c r="W13" s="92">
        <v>981.66700000000003</v>
      </c>
      <c r="X13" s="93"/>
      <c r="Y13" s="93"/>
      <c r="Z13" s="93"/>
      <c r="AA13" s="93"/>
      <c r="AB13" s="93"/>
      <c r="AC13" s="94"/>
      <c r="AD13" s="92">
        <v>60</v>
      </c>
      <c r="AE13" s="93"/>
      <c r="AF13" s="93"/>
      <c r="AG13" s="93"/>
      <c r="AH13" s="93"/>
      <c r="AI13" s="93"/>
      <c r="AJ13" s="94"/>
      <c r="AK13" s="92">
        <v>60</v>
      </c>
      <c r="AL13" s="93"/>
      <c r="AM13" s="93"/>
      <c r="AN13" s="93"/>
      <c r="AO13" s="93"/>
      <c r="AP13" s="93"/>
      <c r="AQ13" s="94"/>
      <c r="AR13" s="800"/>
      <c r="AS13" s="801"/>
      <c r="AT13" s="801"/>
      <c r="AU13" s="801"/>
      <c r="AV13" s="801"/>
      <c r="AW13" s="801"/>
      <c r="AX13" s="802"/>
    </row>
    <row r="14" spans="1:50" ht="21" customHeight="1" x14ac:dyDescent="0.2">
      <c r="A14" s="174"/>
      <c r="B14" s="175"/>
      <c r="C14" s="175"/>
      <c r="D14" s="175"/>
      <c r="E14" s="175"/>
      <c r="F14" s="176"/>
      <c r="G14" s="775"/>
      <c r="H14" s="776"/>
      <c r="I14" s="795" t="s">
        <v>8</v>
      </c>
      <c r="J14" s="796"/>
      <c r="K14" s="796"/>
      <c r="L14" s="796"/>
      <c r="M14" s="796"/>
      <c r="N14" s="796"/>
      <c r="O14" s="797"/>
      <c r="P14" s="92" t="s">
        <v>609</v>
      </c>
      <c r="Q14" s="93"/>
      <c r="R14" s="93"/>
      <c r="S14" s="93"/>
      <c r="T14" s="93"/>
      <c r="U14" s="93"/>
      <c r="V14" s="94"/>
      <c r="W14" s="92">
        <v>695.12800000000004</v>
      </c>
      <c r="X14" s="93"/>
      <c r="Y14" s="93"/>
      <c r="Z14" s="93"/>
      <c r="AA14" s="93"/>
      <c r="AB14" s="93"/>
      <c r="AC14" s="94"/>
      <c r="AD14" s="92">
        <v>1100</v>
      </c>
      <c r="AE14" s="93"/>
      <c r="AF14" s="93"/>
      <c r="AG14" s="93"/>
      <c r="AH14" s="93"/>
      <c r="AI14" s="93"/>
      <c r="AJ14" s="94"/>
      <c r="AK14" s="92">
        <v>190</v>
      </c>
      <c r="AL14" s="93"/>
      <c r="AM14" s="93"/>
      <c r="AN14" s="93"/>
      <c r="AO14" s="93"/>
      <c r="AP14" s="93"/>
      <c r="AQ14" s="94"/>
      <c r="AR14" s="803"/>
      <c r="AS14" s="804"/>
      <c r="AT14" s="804"/>
      <c r="AU14" s="804"/>
      <c r="AV14" s="804"/>
      <c r="AW14" s="804"/>
      <c r="AX14" s="805"/>
    </row>
    <row r="15" spans="1:50" ht="21" customHeight="1" x14ac:dyDescent="0.2">
      <c r="A15" s="174"/>
      <c r="B15" s="175"/>
      <c r="C15" s="175"/>
      <c r="D15" s="175"/>
      <c r="E15" s="175"/>
      <c r="F15" s="176"/>
      <c r="G15" s="777"/>
      <c r="H15" s="776"/>
      <c r="I15" s="783" t="s">
        <v>596</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2">
        <v>190</v>
      </c>
      <c r="AL15" s="93"/>
      <c r="AM15" s="93"/>
      <c r="AN15" s="93"/>
      <c r="AO15" s="93"/>
      <c r="AP15" s="93"/>
      <c r="AQ15" s="94"/>
      <c r="AR15" s="803"/>
      <c r="AS15" s="804"/>
      <c r="AT15" s="804"/>
      <c r="AU15" s="804"/>
      <c r="AV15" s="804"/>
      <c r="AW15" s="804"/>
      <c r="AX15" s="805"/>
    </row>
    <row r="16" spans="1:50" ht="21" customHeight="1" x14ac:dyDescent="0.2">
      <c r="A16" s="174"/>
      <c r="B16" s="175"/>
      <c r="C16" s="175"/>
      <c r="D16" s="175"/>
      <c r="E16" s="175"/>
      <c r="F16" s="176"/>
      <c r="G16" s="777"/>
      <c r="H16" s="776"/>
      <c r="I16" s="795" t="s">
        <v>45</v>
      </c>
      <c r="J16" s="798"/>
      <c r="K16" s="798"/>
      <c r="L16" s="798"/>
      <c r="M16" s="798"/>
      <c r="N16" s="798"/>
      <c r="O16" s="799"/>
      <c r="P16" s="92">
        <v>1169.9580000000001</v>
      </c>
      <c r="Q16" s="93"/>
      <c r="R16" s="93"/>
      <c r="S16" s="93"/>
      <c r="T16" s="93"/>
      <c r="U16" s="93"/>
      <c r="V16" s="94"/>
      <c r="W16" s="92">
        <v>160.471</v>
      </c>
      <c r="X16" s="93"/>
      <c r="Y16" s="93"/>
      <c r="Z16" s="93"/>
      <c r="AA16" s="93"/>
      <c r="AB16" s="93"/>
      <c r="AC16" s="94"/>
      <c r="AD16" s="92">
        <v>1185.4970000000001</v>
      </c>
      <c r="AE16" s="93"/>
      <c r="AF16" s="93"/>
      <c r="AG16" s="93"/>
      <c r="AH16" s="93"/>
      <c r="AI16" s="93"/>
      <c r="AJ16" s="94"/>
      <c r="AK16" s="92">
        <v>1100</v>
      </c>
      <c r="AL16" s="93"/>
      <c r="AM16" s="93"/>
      <c r="AN16" s="93"/>
      <c r="AO16" s="93"/>
      <c r="AP16" s="93"/>
      <c r="AQ16" s="94"/>
      <c r="AR16" s="803"/>
      <c r="AS16" s="804"/>
      <c r="AT16" s="804"/>
      <c r="AU16" s="804"/>
      <c r="AV16" s="804"/>
      <c r="AW16" s="804"/>
      <c r="AX16" s="805"/>
    </row>
    <row r="17" spans="1:50" ht="21" customHeight="1" x14ac:dyDescent="0.2">
      <c r="A17" s="174"/>
      <c r="B17" s="175"/>
      <c r="C17" s="175"/>
      <c r="D17" s="175"/>
      <c r="E17" s="175"/>
      <c r="F17" s="176"/>
      <c r="G17" s="777"/>
      <c r="H17" s="776"/>
      <c r="I17" s="795" t="s">
        <v>46</v>
      </c>
      <c r="J17" s="798"/>
      <c r="K17" s="798"/>
      <c r="L17" s="798"/>
      <c r="M17" s="798"/>
      <c r="N17" s="798"/>
      <c r="O17" s="799"/>
      <c r="P17" s="92">
        <v>-160.471</v>
      </c>
      <c r="Q17" s="93"/>
      <c r="R17" s="93"/>
      <c r="S17" s="93"/>
      <c r="T17" s="93"/>
      <c r="U17" s="93"/>
      <c r="V17" s="94"/>
      <c r="W17" s="92">
        <v>-1185.4970000000001</v>
      </c>
      <c r="X17" s="93"/>
      <c r="Y17" s="93"/>
      <c r="Z17" s="93"/>
      <c r="AA17" s="93"/>
      <c r="AB17" s="93"/>
      <c r="AC17" s="94"/>
      <c r="AD17" s="92">
        <v>-1100</v>
      </c>
      <c r="AE17" s="93"/>
      <c r="AF17" s="93"/>
      <c r="AG17" s="93"/>
      <c r="AH17" s="93"/>
      <c r="AI17" s="93"/>
      <c r="AJ17" s="94"/>
      <c r="AK17" s="92" t="s">
        <v>279</v>
      </c>
      <c r="AL17" s="93"/>
      <c r="AM17" s="93"/>
      <c r="AN17" s="93"/>
      <c r="AO17" s="93"/>
      <c r="AP17" s="93"/>
      <c r="AQ17" s="94"/>
      <c r="AR17" s="803"/>
      <c r="AS17" s="804"/>
      <c r="AT17" s="804"/>
      <c r="AU17" s="804"/>
      <c r="AV17" s="804"/>
      <c r="AW17" s="804"/>
      <c r="AX17" s="805"/>
    </row>
    <row r="18" spans="1:50" ht="24.75" customHeight="1" x14ac:dyDescent="0.2">
      <c r="A18" s="174"/>
      <c r="B18" s="175"/>
      <c r="C18" s="175"/>
      <c r="D18" s="175"/>
      <c r="E18" s="175"/>
      <c r="F18" s="176"/>
      <c r="G18" s="777"/>
      <c r="H18" s="776"/>
      <c r="I18" s="795" t="s">
        <v>44</v>
      </c>
      <c r="J18" s="796"/>
      <c r="K18" s="796"/>
      <c r="L18" s="796"/>
      <c r="M18" s="796"/>
      <c r="N18" s="796"/>
      <c r="O18" s="797"/>
      <c r="P18" s="92" t="s">
        <v>609</v>
      </c>
      <c r="Q18" s="93"/>
      <c r="R18" s="93"/>
      <c r="S18" s="93"/>
      <c r="T18" s="93"/>
      <c r="U18" s="93"/>
      <c r="V18" s="94"/>
      <c r="W18" s="92" t="s">
        <v>609</v>
      </c>
      <c r="X18" s="93"/>
      <c r="Y18" s="93"/>
      <c r="Z18" s="93"/>
      <c r="AA18" s="93"/>
      <c r="AB18" s="93"/>
      <c r="AC18" s="94"/>
      <c r="AD18" s="92" t="s">
        <v>609</v>
      </c>
      <c r="AE18" s="93"/>
      <c r="AF18" s="93"/>
      <c r="AG18" s="93"/>
      <c r="AH18" s="93"/>
      <c r="AI18" s="93"/>
      <c r="AJ18" s="94"/>
      <c r="AK18" s="92" t="s">
        <v>279</v>
      </c>
      <c r="AL18" s="93"/>
      <c r="AM18" s="93"/>
      <c r="AN18" s="93"/>
      <c r="AO18" s="93"/>
      <c r="AP18" s="93"/>
      <c r="AQ18" s="94"/>
      <c r="AR18" s="803"/>
      <c r="AS18" s="804"/>
      <c r="AT18" s="804"/>
      <c r="AU18" s="804"/>
      <c r="AV18" s="804"/>
      <c r="AW18" s="804"/>
      <c r="AX18" s="805"/>
    </row>
    <row r="19" spans="1:50" ht="24.75" customHeight="1" x14ac:dyDescent="0.2">
      <c r="A19" s="174"/>
      <c r="B19" s="175"/>
      <c r="C19" s="175"/>
      <c r="D19" s="175"/>
      <c r="E19" s="175"/>
      <c r="F19" s="176"/>
      <c r="G19" s="778"/>
      <c r="H19" s="779"/>
      <c r="I19" s="789" t="s">
        <v>18</v>
      </c>
      <c r="J19" s="790"/>
      <c r="K19" s="790"/>
      <c r="L19" s="790"/>
      <c r="M19" s="790"/>
      <c r="N19" s="790"/>
      <c r="O19" s="791"/>
      <c r="P19" s="792">
        <f>SUM(P13:V18)</f>
        <v>1309.4870000000001</v>
      </c>
      <c r="Q19" s="793"/>
      <c r="R19" s="793"/>
      <c r="S19" s="793"/>
      <c r="T19" s="793"/>
      <c r="U19" s="793"/>
      <c r="V19" s="794"/>
      <c r="W19" s="792">
        <f>SUM(W13:AC18)</f>
        <v>651.76900000000001</v>
      </c>
      <c r="X19" s="793"/>
      <c r="Y19" s="793"/>
      <c r="Z19" s="793"/>
      <c r="AA19" s="793"/>
      <c r="AB19" s="793"/>
      <c r="AC19" s="794"/>
      <c r="AD19" s="792">
        <f>SUM(AD13:AJ18)</f>
        <v>1245.4970000000003</v>
      </c>
      <c r="AE19" s="793"/>
      <c r="AF19" s="793"/>
      <c r="AG19" s="793"/>
      <c r="AH19" s="793"/>
      <c r="AI19" s="793"/>
      <c r="AJ19" s="794"/>
      <c r="AK19" s="792">
        <f>SUM(AK13:AQ18)-AK15</f>
        <v>1350</v>
      </c>
      <c r="AL19" s="793"/>
      <c r="AM19" s="793"/>
      <c r="AN19" s="793"/>
      <c r="AO19" s="793"/>
      <c r="AP19" s="793"/>
      <c r="AQ19" s="794"/>
      <c r="AR19" s="803"/>
      <c r="AS19" s="804"/>
      <c r="AT19" s="804"/>
      <c r="AU19" s="804"/>
      <c r="AV19" s="804"/>
      <c r="AW19" s="804"/>
      <c r="AX19" s="805"/>
    </row>
    <row r="20" spans="1:50" ht="24.75" customHeight="1" x14ac:dyDescent="0.2">
      <c r="A20" s="174"/>
      <c r="B20" s="175"/>
      <c r="C20" s="175"/>
      <c r="D20" s="175"/>
      <c r="E20" s="175"/>
      <c r="F20" s="176"/>
      <c r="G20" s="754" t="s">
        <v>9</v>
      </c>
      <c r="H20" s="755"/>
      <c r="I20" s="755"/>
      <c r="J20" s="755"/>
      <c r="K20" s="755"/>
      <c r="L20" s="755"/>
      <c r="M20" s="755"/>
      <c r="N20" s="755"/>
      <c r="O20" s="755"/>
      <c r="P20" s="92">
        <v>1030.452</v>
      </c>
      <c r="Q20" s="93"/>
      <c r="R20" s="93"/>
      <c r="S20" s="93"/>
      <c r="T20" s="93"/>
      <c r="U20" s="93"/>
      <c r="V20" s="94"/>
      <c r="W20" s="92">
        <v>476.952</v>
      </c>
      <c r="X20" s="93"/>
      <c r="Y20" s="93"/>
      <c r="Z20" s="93"/>
      <c r="AA20" s="93"/>
      <c r="AB20" s="93"/>
      <c r="AC20" s="94"/>
      <c r="AD20" s="92">
        <v>937.42700000000002</v>
      </c>
      <c r="AE20" s="93"/>
      <c r="AF20" s="93"/>
      <c r="AG20" s="93"/>
      <c r="AH20" s="93"/>
      <c r="AI20" s="93"/>
      <c r="AJ20" s="94"/>
      <c r="AK20" s="752"/>
      <c r="AL20" s="752"/>
      <c r="AM20" s="752"/>
      <c r="AN20" s="752"/>
      <c r="AO20" s="752"/>
      <c r="AP20" s="752"/>
      <c r="AQ20" s="752"/>
      <c r="AR20" s="803"/>
      <c r="AS20" s="804"/>
      <c r="AT20" s="804"/>
      <c r="AU20" s="804"/>
      <c r="AV20" s="804"/>
      <c r="AW20" s="804"/>
      <c r="AX20" s="805"/>
    </row>
    <row r="21" spans="1:50" ht="24.75" customHeight="1" x14ac:dyDescent="0.2">
      <c r="A21" s="174"/>
      <c r="B21" s="175"/>
      <c r="C21" s="175"/>
      <c r="D21" s="175"/>
      <c r="E21" s="175"/>
      <c r="F21" s="176"/>
      <c r="G21" s="754" t="s">
        <v>10</v>
      </c>
      <c r="H21" s="755"/>
      <c r="I21" s="755"/>
      <c r="J21" s="755"/>
      <c r="K21" s="755"/>
      <c r="L21" s="755"/>
      <c r="M21" s="755"/>
      <c r="N21" s="755"/>
      <c r="O21" s="755"/>
      <c r="P21" s="751">
        <f>IF(P19=0, "-", SUM(P20)/P19)</f>
        <v>0.78691273758349634</v>
      </c>
      <c r="Q21" s="751"/>
      <c r="R21" s="751"/>
      <c r="S21" s="751"/>
      <c r="T21" s="751"/>
      <c r="U21" s="751"/>
      <c r="V21" s="751"/>
      <c r="W21" s="751">
        <f>IF(W19=0, "-", SUM(W20)/W19)</f>
        <v>0.73178073826769918</v>
      </c>
      <c r="X21" s="751"/>
      <c r="Y21" s="751"/>
      <c r="Z21" s="751"/>
      <c r="AA21" s="751"/>
      <c r="AB21" s="751"/>
      <c r="AC21" s="751"/>
      <c r="AD21" s="751">
        <f>IF(AD19=0, "-", SUM(AD20)/AD19)</f>
        <v>0.75265295701234114</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2">
      <c r="A22" s="821"/>
      <c r="B22" s="822"/>
      <c r="C22" s="822"/>
      <c r="D22" s="822"/>
      <c r="E22" s="822"/>
      <c r="F22" s="823"/>
      <c r="G22" s="749" t="s">
        <v>234</v>
      </c>
      <c r="H22" s="750"/>
      <c r="I22" s="750"/>
      <c r="J22" s="750"/>
      <c r="K22" s="750"/>
      <c r="L22" s="750"/>
      <c r="M22" s="750"/>
      <c r="N22" s="750"/>
      <c r="O22" s="750"/>
      <c r="P22" s="751">
        <f>IF(P20=0, "-", SUM(P20)/SUM(P13,P14))</f>
        <v>3.4348399999999999</v>
      </c>
      <c r="Q22" s="751"/>
      <c r="R22" s="751"/>
      <c r="S22" s="751"/>
      <c r="T22" s="751"/>
      <c r="U22" s="751"/>
      <c r="V22" s="751"/>
      <c r="W22" s="751">
        <f>IF(W20=0, "-", SUM(W20)/SUM(W13,W14))</f>
        <v>0.28444264206417597</v>
      </c>
      <c r="X22" s="751"/>
      <c r="Y22" s="751"/>
      <c r="Z22" s="751"/>
      <c r="AA22" s="751"/>
      <c r="AB22" s="751"/>
      <c r="AC22" s="751"/>
      <c r="AD22" s="751">
        <f>IF(AD20=0, "-", SUM(AD20)/SUM(AD13,AD14))</f>
        <v>0.80812672413793107</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4" customHeight="1" x14ac:dyDescent="0.2">
      <c r="A23" s="735" t="s">
        <v>598</v>
      </c>
      <c r="B23" s="736"/>
      <c r="C23" s="736"/>
      <c r="D23" s="736"/>
      <c r="E23" s="736"/>
      <c r="F23" s="737"/>
      <c r="G23" s="741" t="s">
        <v>224</v>
      </c>
      <c r="H23" s="470"/>
      <c r="I23" s="470"/>
      <c r="J23" s="470"/>
      <c r="K23" s="470"/>
      <c r="L23" s="470"/>
      <c r="M23" s="470"/>
      <c r="N23" s="470"/>
      <c r="O23" s="471"/>
      <c r="P23" s="742" t="s">
        <v>596</v>
      </c>
      <c r="Q23" s="470"/>
      <c r="R23" s="470"/>
      <c r="S23" s="470"/>
      <c r="T23" s="470"/>
      <c r="U23" s="470"/>
      <c r="V23" s="471"/>
      <c r="W23" s="761" t="s">
        <v>223</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25.5" customHeight="1" x14ac:dyDescent="0.2">
      <c r="A24" s="738"/>
      <c r="B24" s="739"/>
      <c r="C24" s="739"/>
      <c r="D24" s="739"/>
      <c r="E24" s="739"/>
      <c r="F24" s="740"/>
      <c r="G24" s="743" t="s">
        <v>610</v>
      </c>
      <c r="H24" s="744"/>
      <c r="I24" s="744"/>
      <c r="J24" s="744"/>
      <c r="K24" s="744"/>
      <c r="L24" s="744"/>
      <c r="M24" s="744"/>
      <c r="N24" s="744"/>
      <c r="O24" s="745"/>
      <c r="P24" s="746">
        <v>190</v>
      </c>
      <c r="Q24" s="747"/>
      <c r="R24" s="747"/>
      <c r="S24" s="747"/>
      <c r="T24" s="747"/>
      <c r="U24" s="747"/>
      <c r="V24" s="748"/>
      <c r="W24" s="763" t="s">
        <v>279</v>
      </c>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2">
      <c r="A25" s="738"/>
      <c r="B25" s="739"/>
      <c r="C25" s="739"/>
      <c r="D25" s="739"/>
      <c r="E25" s="739"/>
      <c r="F25" s="740"/>
      <c r="G25" s="726"/>
      <c r="H25" s="727"/>
      <c r="I25" s="727"/>
      <c r="J25" s="727"/>
      <c r="K25" s="727"/>
      <c r="L25" s="727"/>
      <c r="M25" s="727"/>
      <c r="N25" s="727"/>
      <c r="O25" s="728"/>
      <c r="P25" s="92"/>
      <c r="Q25" s="93"/>
      <c r="R25" s="93"/>
      <c r="S25" s="93"/>
      <c r="T25" s="93"/>
      <c r="U25" s="93"/>
      <c r="V25" s="94"/>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2">
      <c r="A26" s="738"/>
      <c r="B26" s="739"/>
      <c r="C26" s="739"/>
      <c r="D26" s="739"/>
      <c r="E26" s="739"/>
      <c r="F26" s="740"/>
      <c r="G26" s="726"/>
      <c r="H26" s="727"/>
      <c r="I26" s="727"/>
      <c r="J26" s="727"/>
      <c r="K26" s="727"/>
      <c r="L26" s="727"/>
      <c r="M26" s="727"/>
      <c r="N26" s="727"/>
      <c r="O26" s="728"/>
      <c r="P26" s="92"/>
      <c r="Q26" s="93"/>
      <c r="R26" s="93"/>
      <c r="S26" s="93"/>
      <c r="T26" s="93"/>
      <c r="U26" s="93"/>
      <c r="V26" s="94"/>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2">
      <c r="A27" s="738"/>
      <c r="B27" s="739"/>
      <c r="C27" s="739"/>
      <c r="D27" s="739"/>
      <c r="E27" s="739"/>
      <c r="F27" s="740"/>
      <c r="G27" s="726"/>
      <c r="H27" s="727"/>
      <c r="I27" s="727"/>
      <c r="J27" s="727"/>
      <c r="K27" s="727"/>
      <c r="L27" s="727"/>
      <c r="M27" s="727"/>
      <c r="N27" s="727"/>
      <c r="O27" s="728"/>
      <c r="P27" s="92"/>
      <c r="Q27" s="93"/>
      <c r="R27" s="93"/>
      <c r="S27" s="93"/>
      <c r="T27" s="93"/>
      <c r="U27" s="93"/>
      <c r="V27" s="94"/>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2">
      <c r="A28" s="738"/>
      <c r="B28" s="739"/>
      <c r="C28" s="739"/>
      <c r="D28" s="739"/>
      <c r="E28" s="739"/>
      <c r="F28" s="740"/>
      <c r="G28" s="726"/>
      <c r="H28" s="727"/>
      <c r="I28" s="727"/>
      <c r="J28" s="727"/>
      <c r="K28" s="727"/>
      <c r="L28" s="727"/>
      <c r="M28" s="727"/>
      <c r="N28" s="727"/>
      <c r="O28" s="728"/>
      <c r="P28" s="92"/>
      <c r="Q28" s="93"/>
      <c r="R28" s="93"/>
      <c r="S28" s="93"/>
      <c r="T28" s="93"/>
      <c r="U28" s="93"/>
      <c r="V28" s="94"/>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hidden="1" customHeight="1" x14ac:dyDescent="0.2">
      <c r="A29" s="738"/>
      <c r="B29" s="739"/>
      <c r="C29" s="739"/>
      <c r="D29" s="739"/>
      <c r="E29" s="739"/>
      <c r="F29" s="740"/>
      <c r="G29" s="729"/>
      <c r="H29" s="730"/>
      <c r="I29" s="730"/>
      <c r="J29" s="730"/>
      <c r="K29" s="730"/>
      <c r="L29" s="730"/>
      <c r="M29" s="730"/>
      <c r="N29" s="730"/>
      <c r="O29" s="731"/>
      <c r="P29" s="732"/>
      <c r="Q29" s="733"/>
      <c r="R29" s="733"/>
      <c r="S29" s="733"/>
      <c r="T29" s="733"/>
      <c r="U29" s="733"/>
      <c r="V29" s="734"/>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5">
      <c r="A30" s="738"/>
      <c r="B30" s="739"/>
      <c r="C30" s="739"/>
      <c r="D30" s="739"/>
      <c r="E30" s="739"/>
      <c r="F30" s="740"/>
      <c r="G30" s="163" t="s">
        <v>18</v>
      </c>
      <c r="H30" s="756"/>
      <c r="I30" s="756"/>
      <c r="J30" s="756"/>
      <c r="K30" s="756"/>
      <c r="L30" s="756"/>
      <c r="M30" s="756"/>
      <c r="N30" s="756"/>
      <c r="O30" s="757"/>
      <c r="P30" s="758">
        <f>AK15</f>
        <v>190</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2">
      <c r="A31" s="710" t="s">
        <v>574</v>
      </c>
      <c r="B31" s="711"/>
      <c r="C31" s="711"/>
      <c r="D31" s="711"/>
      <c r="E31" s="711"/>
      <c r="F31" s="712"/>
      <c r="G31" s="698" t="s">
        <v>696</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2">
      <c r="A32" s="689" t="s">
        <v>575</v>
      </c>
      <c r="B32" s="504"/>
      <c r="C32" s="504"/>
      <c r="D32" s="504"/>
      <c r="E32" s="504"/>
      <c r="F32" s="357"/>
      <c r="G32" s="690" t="s">
        <v>567</v>
      </c>
      <c r="H32" s="691"/>
      <c r="I32" s="691"/>
      <c r="J32" s="691"/>
      <c r="K32" s="691"/>
      <c r="L32" s="691"/>
      <c r="M32" s="691"/>
      <c r="N32" s="691"/>
      <c r="O32" s="691"/>
      <c r="P32" s="692" t="s">
        <v>566</v>
      </c>
      <c r="Q32" s="691"/>
      <c r="R32" s="691"/>
      <c r="S32" s="691"/>
      <c r="T32" s="691"/>
      <c r="U32" s="691"/>
      <c r="V32" s="691"/>
      <c r="W32" s="691"/>
      <c r="X32" s="693"/>
      <c r="Y32" s="694"/>
      <c r="Z32" s="695"/>
      <c r="AA32" s="696"/>
      <c r="AB32" s="697" t="s">
        <v>11</v>
      </c>
      <c r="AC32" s="697"/>
      <c r="AD32" s="697"/>
      <c r="AE32" s="516" t="s">
        <v>411</v>
      </c>
      <c r="AF32" s="708"/>
      <c r="AG32" s="708"/>
      <c r="AH32" s="709"/>
      <c r="AI32" s="516" t="s">
        <v>563</v>
      </c>
      <c r="AJ32" s="708"/>
      <c r="AK32" s="708"/>
      <c r="AL32" s="709"/>
      <c r="AM32" s="516" t="s">
        <v>379</v>
      </c>
      <c r="AN32" s="708"/>
      <c r="AO32" s="708"/>
      <c r="AP32" s="709"/>
      <c r="AQ32" s="679" t="s">
        <v>410</v>
      </c>
      <c r="AR32" s="680"/>
      <c r="AS32" s="680"/>
      <c r="AT32" s="681"/>
      <c r="AU32" s="679" t="s">
        <v>584</v>
      </c>
      <c r="AV32" s="680"/>
      <c r="AW32" s="680"/>
      <c r="AX32" s="682"/>
    </row>
    <row r="33" spans="1:51" ht="23.25" customHeight="1" x14ac:dyDescent="0.2">
      <c r="A33" s="689"/>
      <c r="B33" s="504"/>
      <c r="C33" s="504"/>
      <c r="D33" s="504"/>
      <c r="E33" s="504"/>
      <c r="F33" s="357"/>
      <c r="G33" s="644" t="s">
        <v>611</v>
      </c>
      <c r="H33" s="645"/>
      <c r="I33" s="645"/>
      <c r="J33" s="645"/>
      <c r="K33" s="645"/>
      <c r="L33" s="645"/>
      <c r="M33" s="645"/>
      <c r="N33" s="645"/>
      <c r="O33" s="645"/>
      <c r="P33" s="648" t="s">
        <v>612</v>
      </c>
      <c r="Q33" s="649"/>
      <c r="R33" s="649"/>
      <c r="S33" s="649"/>
      <c r="T33" s="649"/>
      <c r="U33" s="649"/>
      <c r="V33" s="649"/>
      <c r="W33" s="649"/>
      <c r="X33" s="650"/>
      <c r="Y33" s="654" t="s">
        <v>48</v>
      </c>
      <c r="Z33" s="655"/>
      <c r="AA33" s="656"/>
      <c r="AB33" s="657" t="s">
        <v>613</v>
      </c>
      <c r="AC33" s="657"/>
      <c r="AD33" s="657"/>
      <c r="AE33" s="658">
        <v>5</v>
      </c>
      <c r="AF33" s="658"/>
      <c r="AG33" s="658"/>
      <c r="AH33" s="658"/>
      <c r="AI33" s="658">
        <v>5</v>
      </c>
      <c r="AJ33" s="658"/>
      <c r="AK33" s="658"/>
      <c r="AL33" s="658"/>
      <c r="AM33" s="658">
        <v>5</v>
      </c>
      <c r="AN33" s="658"/>
      <c r="AO33" s="658"/>
      <c r="AP33" s="658"/>
      <c r="AQ33" s="658" t="s">
        <v>279</v>
      </c>
      <c r="AR33" s="658"/>
      <c r="AS33" s="658"/>
      <c r="AT33" s="658"/>
      <c r="AU33" s="673" t="s">
        <v>279</v>
      </c>
      <c r="AV33" s="674"/>
      <c r="AW33" s="674"/>
      <c r="AX33" s="675"/>
    </row>
    <row r="34" spans="1:51" ht="23.25" customHeight="1" x14ac:dyDescent="0.2">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613</v>
      </c>
      <c r="AC34" s="657"/>
      <c r="AD34" s="657"/>
      <c r="AE34" s="658">
        <v>5</v>
      </c>
      <c r="AF34" s="658"/>
      <c r="AG34" s="658"/>
      <c r="AH34" s="658"/>
      <c r="AI34" s="658">
        <v>5</v>
      </c>
      <c r="AJ34" s="658"/>
      <c r="AK34" s="658"/>
      <c r="AL34" s="658"/>
      <c r="AM34" s="658">
        <v>5</v>
      </c>
      <c r="AN34" s="658"/>
      <c r="AO34" s="658"/>
      <c r="AP34" s="658"/>
      <c r="AQ34" s="658">
        <v>5</v>
      </c>
      <c r="AR34" s="658"/>
      <c r="AS34" s="658"/>
      <c r="AT34" s="658"/>
      <c r="AU34" s="673" t="s">
        <v>279</v>
      </c>
      <c r="AV34" s="674"/>
      <c r="AW34" s="674"/>
      <c r="AX34" s="675"/>
    </row>
    <row r="35" spans="1:51" ht="23.25" customHeight="1" x14ac:dyDescent="0.2">
      <c r="A35" s="699" t="s">
        <v>576</v>
      </c>
      <c r="B35" s="700"/>
      <c r="C35" s="700"/>
      <c r="D35" s="700"/>
      <c r="E35" s="700"/>
      <c r="F35" s="701"/>
      <c r="G35" s="592" t="s">
        <v>577</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411</v>
      </c>
      <c r="AF35" s="592"/>
      <c r="AG35" s="592"/>
      <c r="AH35" s="593"/>
      <c r="AI35" s="591" t="s">
        <v>563</v>
      </c>
      <c r="AJ35" s="592"/>
      <c r="AK35" s="592"/>
      <c r="AL35" s="593"/>
      <c r="AM35" s="591" t="s">
        <v>379</v>
      </c>
      <c r="AN35" s="592"/>
      <c r="AO35" s="592"/>
      <c r="AP35" s="593"/>
      <c r="AQ35" s="602" t="s">
        <v>585</v>
      </c>
      <c r="AR35" s="603"/>
      <c r="AS35" s="603"/>
      <c r="AT35" s="603"/>
      <c r="AU35" s="603"/>
      <c r="AV35" s="603"/>
      <c r="AW35" s="603"/>
      <c r="AX35" s="604"/>
    </row>
    <row r="36" spans="1:51" ht="23.25" customHeight="1" x14ac:dyDescent="0.2">
      <c r="A36" s="702"/>
      <c r="B36" s="703"/>
      <c r="C36" s="703"/>
      <c r="D36" s="703"/>
      <c r="E36" s="703"/>
      <c r="F36" s="704"/>
      <c r="G36" s="605" t="s">
        <v>614</v>
      </c>
      <c r="H36" s="606"/>
      <c r="I36" s="606"/>
      <c r="J36" s="606"/>
      <c r="K36" s="606"/>
      <c r="L36" s="606"/>
      <c r="M36" s="606"/>
      <c r="N36" s="606"/>
      <c r="O36" s="606"/>
      <c r="P36" s="606"/>
      <c r="Q36" s="606"/>
      <c r="R36" s="606"/>
      <c r="S36" s="606"/>
      <c r="T36" s="606"/>
      <c r="U36" s="606"/>
      <c r="V36" s="606"/>
      <c r="W36" s="606"/>
      <c r="X36" s="606"/>
      <c r="Y36" s="666" t="s">
        <v>576</v>
      </c>
      <c r="Z36" s="667"/>
      <c r="AA36" s="668"/>
      <c r="AB36" s="669" t="s">
        <v>615</v>
      </c>
      <c r="AC36" s="670"/>
      <c r="AD36" s="671"/>
      <c r="AE36" s="672">
        <v>194</v>
      </c>
      <c r="AF36" s="672"/>
      <c r="AG36" s="672"/>
      <c r="AH36" s="672"/>
      <c r="AI36" s="672">
        <v>83</v>
      </c>
      <c r="AJ36" s="672"/>
      <c r="AK36" s="672"/>
      <c r="AL36" s="672"/>
      <c r="AM36" s="672">
        <v>175</v>
      </c>
      <c r="AN36" s="672"/>
      <c r="AO36" s="672"/>
      <c r="AP36" s="672"/>
      <c r="AQ36" s="448">
        <v>140</v>
      </c>
      <c r="AR36" s="436"/>
      <c r="AS36" s="436"/>
      <c r="AT36" s="436"/>
      <c r="AU36" s="436"/>
      <c r="AV36" s="436"/>
      <c r="AW36" s="436"/>
      <c r="AX36" s="437"/>
    </row>
    <row r="37" spans="1:51" ht="46.5" customHeight="1" x14ac:dyDescent="0.2">
      <c r="A37" s="705"/>
      <c r="B37" s="706"/>
      <c r="C37" s="706"/>
      <c r="D37" s="706"/>
      <c r="E37" s="706"/>
      <c r="F37" s="707"/>
      <c r="G37" s="607"/>
      <c r="H37" s="608"/>
      <c r="I37" s="608"/>
      <c r="J37" s="608"/>
      <c r="K37" s="608"/>
      <c r="L37" s="608"/>
      <c r="M37" s="608"/>
      <c r="N37" s="608"/>
      <c r="O37" s="608"/>
      <c r="P37" s="608"/>
      <c r="Q37" s="608"/>
      <c r="R37" s="608"/>
      <c r="S37" s="608"/>
      <c r="T37" s="608"/>
      <c r="U37" s="608"/>
      <c r="V37" s="608"/>
      <c r="W37" s="608"/>
      <c r="X37" s="608"/>
      <c r="Y37" s="640" t="s">
        <v>579</v>
      </c>
      <c r="Z37" s="659"/>
      <c r="AA37" s="660"/>
      <c r="AB37" s="661" t="s">
        <v>616</v>
      </c>
      <c r="AC37" s="662"/>
      <c r="AD37" s="663"/>
      <c r="AE37" s="664" t="s">
        <v>617</v>
      </c>
      <c r="AF37" s="664"/>
      <c r="AG37" s="664"/>
      <c r="AH37" s="664"/>
      <c r="AI37" s="664" t="s">
        <v>618</v>
      </c>
      <c r="AJ37" s="664"/>
      <c r="AK37" s="664"/>
      <c r="AL37" s="664"/>
      <c r="AM37" s="664" t="s">
        <v>619</v>
      </c>
      <c r="AN37" s="664"/>
      <c r="AO37" s="664"/>
      <c r="AP37" s="664"/>
      <c r="AQ37" s="664" t="s">
        <v>620</v>
      </c>
      <c r="AR37" s="664"/>
      <c r="AS37" s="664"/>
      <c r="AT37" s="664"/>
      <c r="AU37" s="664"/>
      <c r="AV37" s="664"/>
      <c r="AW37" s="664"/>
      <c r="AX37" s="665"/>
    </row>
    <row r="38" spans="1:51" ht="18.75" customHeight="1" x14ac:dyDescent="0.2">
      <c r="A38" s="716" t="s">
        <v>231</v>
      </c>
      <c r="B38" s="717"/>
      <c r="C38" s="717"/>
      <c r="D38" s="717"/>
      <c r="E38" s="717"/>
      <c r="F38" s="718"/>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411</v>
      </c>
      <c r="AF38" s="629"/>
      <c r="AG38" s="629"/>
      <c r="AH38" s="630"/>
      <c r="AI38" s="714" t="s">
        <v>563</v>
      </c>
      <c r="AJ38" s="714"/>
      <c r="AK38" s="714"/>
      <c r="AL38" s="628"/>
      <c r="AM38" s="714" t="s">
        <v>379</v>
      </c>
      <c r="AN38" s="714"/>
      <c r="AO38" s="714"/>
      <c r="AP38" s="628"/>
      <c r="AQ38" s="609" t="s">
        <v>170</v>
      </c>
      <c r="AR38" s="610"/>
      <c r="AS38" s="610"/>
      <c r="AT38" s="611"/>
      <c r="AU38" s="575" t="s">
        <v>124</v>
      </c>
      <c r="AV38" s="575"/>
      <c r="AW38" s="575"/>
      <c r="AX38" s="578"/>
    </row>
    <row r="39" spans="1:51" ht="18.75" customHeight="1" x14ac:dyDescent="0.2">
      <c r="A39" s="719"/>
      <c r="B39" s="720"/>
      <c r="C39" s="720"/>
      <c r="D39" s="720"/>
      <c r="E39" s="720"/>
      <c r="F39" s="721"/>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5"/>
      <c r="AJ39" s="715"/>
      <c r="AK39" s="715"/>
      <c r="AL39" s="516"/>
      <c r="AM39" s="715"/>
      <c r="AN39" s="715"/>
      <c r="AO39" s="715"/>
      <c r="AP39" s="516"/>
      <c r="AQ39" s="454" t="s">
        <v>279</v>
      </c>
      <c r="AR39" s="455"/>
      <c r="AS39" s="401" t="s">
        <v>171</v>
      </c>
      <c r="AT39" s="402"/>
      <c r="AU39" s="500">
        <v>4</v>
      </c>
      <c r="AV39" s="500"/>
      <c r="AW39" s="415" t="s">
        <v>162</v>
      </c>
      <c r="AX39" s="563"/>
    </row>
    <row r="40" spans="1:51" ht="23.25" customHeight="1" x14ac:dyDescent="0.2">
      <c r="A40" s="722"/>
      <c r="B40" s="720"/>
      <c r="C40" s="720"/>
      <c r="D40" s="720"/>
      <c r="E40" s="720"/>
      <c r="F40" s="721"/>
      <c r="G40" s="631" t="s">
        <v>621</v>
      </c>
      <c r="H40" s="632"/>
      <c r="I40" s="632"/>
      <c r="J40" s="632"/>
      <c r="K40" s="632"/>
      <c r="L40" s="632"/>
      <c r="M40" s="632"/>
      <c r="N40" s="632"/>
      <c r="O40" s="633"/>
      <c r="P40" s="237" t="s">
        <v>622</v>
      </c>
      <c r="Q40" s="237"/>
      <c r="R40" s="237"/>
      <c r="S40" s="237"/>
      <c r="T40" s="237"/>
      <c r="U40" s="237"/>
      <c r="V40" s="237"/>
      <c r="W40" s="237"/>
      <c r="X40" s="379"/>
      <c r="Y40" s="640" t="s">
        <v>12</v>
      </c>
      <c r="Z40" s="641"/>
      <c r="AA40" s="642"/>
      <c r="AB40" s="556" t="s">
        <v>613</v>
      </c>
      <c r="AC40" s="556"/>
      <c r="AD40" s="556"/>
      <c r="AE40" s="448">
        <v>12</v>
      </c>
      <c r="AF40" s="436"/>
      <c r="AG40" s="436"/>
      <c r="AH40" s="436"/>
      <c r="AI40" s="448">
        <v>11</v>
      </c>
      <c r="AJ40" s="436"/>
      <c r="AK40" s="436"/>
      <c r="AL40" s="436"/>
      <c r="AM40" s="448">
        <v>10</v>
      </c>
      <c r="AN40" s="436"/>
      <c r="AO40" s="436"/>
      <c r="AP40" s="436"/>
      <c r="AQ40" s="441" t="s">
        <v>609</v>
      </c>
      <c r="AR40" s="442"/>
      <c r="AS40" s="442"/>
      <c r="AT40" s="443"/>
      <c r="AU40" s="436" t="s">
        <v>609</v>
      </c>
      <c r="AV40" s="436"/>
      <c r="AW40" s="436"/>
      <c r="AX40" s="437"/>
    </row>
    <row r="41" spans="1:51" ht="23.25" customHeight="1" x14ac:dyDescent="0.2">
      <c r="A41" s="723"/>
      <c r="B41" s="724"/>
      <c r="C41" s="724"/>
      <c r="D41" s="724"/>
      <c r="E41" s="724"/>
      <c r="F41" s="725"/>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613</v>
      </c>
      <c r="AC41" s="542"/>
      <c r="AD41" s="542"/>
      <c r="AE41" s="448">
        <v>12</v>
      </c>
      <c r="AF41" s="436"/>
      <c r="AG41" s="436"/>
      <c r="AH41" s="436"/>
      <c r="AI41" s="448">
        <v>11</v>
      </c>
      <c r="AJ41" s="436"/>
      <c r="AK41" s="436"/>
      <c r="AL41" s="436"/>
      <c r="AM41" s="448">
        <v>10</v>
      </c>
      <c r="AN41" s="436"/>
      <c r="AO41" s="436"/>
      <c r="AP41" s="436"/>
      <c r="AQ41" s="441" t="s">
        <v>609</v>
      </c>
      <c r="AR41" s="442"/>
      <c r="AS41" s="442"/>
      <c r="AT41" s="443"/>
      <c r="AU41" s="436">
        <v>0</v>
      </c>
      <c r="AV41" s="436"/>
      <c r="AW41" s="436"/>
      <c r="AX41" s="437"/>
    </row>
    <row r="42" spans="1:51" ht="23.25" customHeight="1" x14ac:dyDescent="0.2">
      <c r="A42" s="722"/>
      <c r="B42" s="720"/>
      <c r="C42" s="720"/>
      <c r="D42" s="720"/>
      <c r="E42" s="720"/>
      <c r="F42" s="721"/>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100</v>
      </c>
      <c r="AF42" s="436"/>
      <c r="AG42" s="436"/>
      <c r="AH42" s="436"/>
      <c r="AI42" s="448">
        <v>100</v>
      </c>
      <c r="AJ42" s="436"/>
      <c r="AK42" s="436"/>
      <c r="AL42" s="436"/>
      <c r="AM42" s="448">
        <v>100</v>
      </c>
      <c r="AN42" s="436"/>
      <c r="AO42" s="436"/>
      <c r="AP42" s="436"/>
      <c r="AQ42" s="441" t="s">
        <v>609</v>
      </c>
      <c r="AR42" s="442"/>
      <c r="AS42" s="442"/>
      <c r="AT42" s="443"/>
      <c r="AU42" s="436" t="s">
        <v>609</v>
      </c>
      <c r="AV42" s="436"/>
      <c r="AW42" s="436"/>
      <c r="AX42" s="437"/>
    </row>
    <row r="43" spans="1:51" ht="35.4" customHeight="1" x14ac:dyDescent="0.2">
      <c r="A43" s="565" t="s">
        <v>255</v>
      </c>
      <c r="B43" s="503"/>
      <c r="C43" s="503"/>
      <c r="D43" s="503"/>
      <c r="E43" s="503"/>
      <c r="F43" s="355"/>
      <c r="G43" s="567" t="s">
        <v>697</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35.4" customHeight="1" thickBot="1" x14ac:dyDescent="0.2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2">
      <c r="A45" s="713" t="s">
        <v>568</v>
      </c>
      <c r="B45" s="356" t="s">
        <v>569</v>
      </c>
      <c r="C45" s="504"/>
      <c r="D45" s="504"/>
      <c r="E45" s="504"/>
      <c r="F45" s="357"/>
      <c r="G45" s="575" t="s">
        <v>570</v>
      </c>
      <c r="H45" s="575"/>
      <c r="I45" s="575"/>
      <c r="J45" s="575"/>
      <c r="K45" s="575"/>
      <c r="L45" s="575"/>
      <c r="M45" s="575"/>
      <c r="N45" s="575"/>
      <c r="O45" s="575"/>
      <c r="P45" s="575"/>
      <c r="Q45" s="575"/>
      <c r="R45" s="575"/>
      <c r="S45" s="575"/>
      <c r="T45" s="575"/>
      <c r="U45" s="575"/>
      <c r="V45" s="575"/>
      <c r="W45" s="575"/>
      <c r="X45" s="575"/>
      <c r="Y45" s="575"/>
      <c r="Z45" s="575"/>
      <c r="AA45" s="576"/>
      <c r="AB45" s="577" t="s">
        <v>586</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2">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2">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2">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2">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2">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411</v>
      </c>
      <c r="AF50" s="121"/>
      <c r="AG50" s="121"/>
      <c r="AH50" s="121"/>
      <c r="AI50" s="121" t="s">
        <v>563</v>
      </c>
      <c r="AJ50" s="121"/>
      <c r="AK50" s="121"/>
      <c r="AL50" s="121"/>
      <c r="AM50" s="121" t="s">
        <v>379</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2">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2">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2">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2">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2">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411</v>
      </c>
      <c r="AF55" s="121"/>
      <c r="AG55" s="121"/>
      <c r="AH55" s="121"/>
      <c r="AI55" s="121" t="s">
        <v>563</v>
      </c>
      <c r="AJ55" s="121"/>
      <c r="AK55" s="121"/>
      <c r="AL55" s="121"/>
      <c r="AM55" s="121" t="s">
        <v>379</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2">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2">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2">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2">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2">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411</v>
      </c>
      <c r="AF60" s="121"/>
      <c r="AG60" s="121"/>
      <c r="AH60" s="121"/>
      <c r="AI60" s="121" t="s">
        <v>563</v>
      </c>
      <c r="AJ60" s="121"/>
      <c r="AK60" s="121"/>
      <c r="AL60" s="121"/>
      <c r="AM60" s="121" t="s">
        <v>379</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2">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2">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2">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5">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customHeight="1" x14ac:dyDescent="0.2">
      <c r="A65" s="710" t="s">
        <v>574</v>
      </c>
      <c r="B65" s="711"/>
      <c r="C65" s="711"/>
      <c r="D65" s="711"/>
      <c r="E65" s="711"/>
      <c r="F65" s="712"/>
      <c r="G65" s="698" t="s">
        <v>699</v>
      </c>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1</v>
      </c>
    </row>
    <row r="66" spans="1:51" ht="31.5" customHeight="1" x14ac:dyDescent="0.2">
      <c r="A66" s="689" t="s">
        <v>575</v>
      </c>
      <c r="B66" s="504"/>
      <c r="C66" s="504"/>
      <c r="D66" s="504"/>
      <c r="E66" s="504"/>
      <c r="F66" s="357"/>
      <c r="G66" s="690" t="s">
        <v>567</v>
      </c>
      <c r="H66" s="691"/>
      <c r="I66" s="691"/>
      <c r="J66" s="691"/>
      <c r="K66" s="691"/>
      <c r="L66" s="691"/>
      <c r="M66" s="691"/>
      <c r="N66" s="691"/>
      <c r="O66" s="691"/>
      <c r="P66" s="692" t="s">
        <v>566</v>
      </c>
      <c r="Q66" s="691"/>
      <c r="R66" s="691"/>
      <c r="S66" s="691"/>
      <c r="T66" s="691"/>
      <c r="U66" s="691"/>
      <c r="V66" s="691"/>
      <c r="W66" s="691"/>
      <c r="X66" s="693"/>
      <c r="Y66" s="694"/>
      <c r="Z66" s="695"/>
      <c r="AA66" s="696"/>
      <c r="AB66" s="697" t="s">
        <v>11</v>
      </c>
      <c r="AC66" s="697"/>
      <c r="AD66" s="697"/>
      <c r="AE66" s="516" t="s">
        <v>411</v>
      </c>
      <c r="AF66" s="708"/>
      <c r="AG66" s="708"/>
      <c r="AH66" s="709"/>
      <c r="AI66" s="516" t="s">
        <v>563</v>
      </c>
      <c r="AJ66" s="708"/>
      <c r="AK66" s="708"/>
      <c r="AL66" s="709"/>
      <c r="AM66" s="516" t="s">
        <v>379</v>
      </c>
      <c r="AN66" s="708"/>
      <c r="AO66" s="708"/>
      <c r="AP66" s="709"/>
      <c r="AQ66" s="679" t="s">
        <v>410</v>
      </c>
      <c r="AR66" s="680"/>
      <c r="AS66" s="680"/>
      <c r="AT66" s="681"/>
      <c r="AU66" s="679" t="s">
        <v>584</v>
      </c>
      <c r="AV66" s="680"/>
      <c r="AW66" s="680"/>
      <c r="AX66" s="682"/>
      <c r="AY66">
        <f>COUNTA($G$67)</f>
        <v>1</v>
      </c>
    </row>
    <row r="67" spans="1:51" ht="32.4" customHeight="1" x14ac:dyDescent="0.2">
      <c r="A67" s="689"/>
      <c r="B67" s="504"/>
      <c r="C67" s="504"/>
      <c r="D67" s="504"/>
      <c r="E67" s="504"/>
      <c r="F67" s="357"/>
      <c r="G67" s="644" t="s">
        <v>623</v>
      </c>
      <c r="H67" s="645"/>
      <c r="I67" s="645"/>
      <c r="J67" s="645"/>
      <c r="K67" s="645"/>
      <c r="L67" s="645"/>
      <c r="M67" s="645"/>
      <c r="N67" s="645"/>
      <c r="O67" s="645"/>
      <c r="P67" s="648" t="s">
        <v>624</v>
      </c>
      <c r="Q67" s="649"/>
      <c r="R67" s="649"/>
      <c r="S67" s="649"/>
      <c r="T67" s="649"/>
      <c r="U67" s="649"/>
      <c r="V67" s="649"/>
      <c r="W67" s="649"/>
      <c r="X67" s="650"/>
      <c r="Y67" s="654" t="s">
        <v>48</v>
      </c>
      <c r="Z67" s="655"/>
      <c r="AA67" s="656"/>
      <c r="AB67" s="657" t="s">
        <v>625</v>
      </c>
      <c r="AC67" s="657"/>
      <c r="AD67" s="657"/>
      <c r="AE67" s="658">
        <v>2</v>
      </c>
      <c r="AF67" s="658"/>
      <c r="AG67" s="658"/>
      <c r="AH67" s="658"/>
      <c r="AI67" s="658">
        <v>1</v>
      </c>
      <c r="AJ67" s="658"/>
      <c r="AK67" s="658"/>
      <c r="AL67" s="658"/>
      <c r="AM67" s="658">
        <v>1</v>
      </c>
      <c r="AN67" s="658"/>
      <c r="AO67" s="658"/>
      <c r="AP67" s="658"/>
      <c r="AQ67" s="658" t="s">
        <v>279</v>
      </c>
      <c r="AR67" s="658"/>
      <c r="AS67" s="658"/>
      <c r="AT67" s="658"/>
      <c r="AU67" s="673" t="s">
        <v>279</v>
      </c>
      <c r="AV67" s="674"/>
      <c r="AW67" s="674"/>
      <c r="AX67" s="675"/>
      <c r="AY67">
        <f>$AY$66</f>
        <v>1</v>
      </c>
    </row>
    <row r="68" spans="1:51" ht="32.4" customHeight="1" x14ac:dyDescent="0.2">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t="s">
        <v>625</v>
      </c>
      <c r="AC68" s="657"/>
      <c r="AD68" s="657"/>
      <c r="AE68" s="658" t="s">
        <v>279</v>
      </c>
      <c r="AF68" s="658"/>
      <c r="AG68" s="658"/>
      <c r="AH68" s="658"/>
      <c r="AI68" s="658" t="s">
        <v>279</v>
      </c>
      <c r="AJ68" s="658"/>
      <c r="AK68" s="658"/>
      <c r="AL68" s="658"/>
      <c r="AM68" s="658" t="s">
        <v>279</v>
      </c>
      <c r="AN68" s="658"/>
      <c r="AO68" s="658"/>
      <c r="AP68" s="658"/>
      <c r="AQ68" s="658" t="s">
        <v>279</v>
      </c>
      <c r="AR68" s="658"/>
      <c r="AS68" s="658"/>
      <c r="AT68" s="658"/>
      <c r="AU68" s="673" t="s">
        <v>279</v>
      </c>
      <c r="AV68" s="674"/>
      <c r="AW68" s="674"/>
      <c r="AX68" s="675"/>
      <c r="AY68">
        <f>$AY$66</f>
        <v>1</v>
      </c>
    </row>
    <row r="69" spans="1:51" ht="23.25" customHeight="1" x14ac:dyDescent="0.2">
      <c r="A69" s="699" t="s">
        <v>576</v>
      </c>
      <c r="B69" s="700"/>
      <c r="C69" s="700"/>
      <c r="D69" s="700"/>
      <c r="E69" s="700"/>
      <c r="F69" s="701"/>
      <c r="G69" s="592" t="s">
        <v>577</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411</v>
      </c>
      <c r="AF69" s="121"/>
      <c r="AG69" s="121"/>
      <c r="AH69" s="121"/>
      <c r="AI69" s="121" t="s">
        <v>563</v>
      </c>
      <c r="AJ69" s="121"/>
      <c r="AK69" s="121"/>
      <c r="AL69" s="121"/>
      <c r="AM69" s="121" t="s">
        <v>379</v>
      </c>
      <c r="AN69" s="121"/>
      <c r="AO69" s="121"/>
      <c r="AP69" s="121"/>
      <c r="AQ69" s="602" t="s">
        <v>585</v>
      </c>
      <c r="AR69" s="603"/>
      <c r="AS69" s="603"/>
      <c r="AT69" s="603"/>
      <c r="AU69" s="603"/>
      <c r="AV69" s="603"/>
      <c r="AW69" s="603"/>
      <c r="AX69" s="604"/>
      <c r="AY69">
        <f>IF(SUBSTITUTE(SUBSTITUTE($G$70,"／",""),"　","")="",0,1)</f>
        <v>1</v>
      </c>
    </row>
    <row r="70" spans="1:51" ht="23.25" customHeight="1" x14ac:dyDescent="0.2">
      <c r="A70" s="702"/>
      <c r="B70" s="703"/>
      <c r="C70" s="703"/>
      <c r="D70" s="703"/>
      <c r="E70" s="703"/>
      <c r="F70" s="704"/>
      <c r="G70" s="605" t="s">
        <v>701</v>
      </c>
      <c r="H70" s="606"/>
      <c r="I70" s="606"/>
      <c r="J70" s="606"/>
      <c r="K70" s="606"/>
      <c r="L70" s="606"/>
      <c r="M70" s="606"/>
      <c r="N70" s="606"/>
      <c r="O70" s="606"/>
      <c r="P70" s="606"/>
      <c r="Q70" s="606"/>
      <c r="R70" s="606"/>
      <c r="S70" s="606"/>
      <c r="T70" s="606"/>
      <c r="U70" s="606"/>
      <c r="V70" s="606"/>
      <c r="W70" s="606"/>
      <c r="X70" s="606"/>
      <c r="Y70" s="666" t="s">
        <v>576</v>
      </c>
      <c r="Z70" s="667"/>
      <c r="AA70" s="668"/>
      <c r="AB70" s="669" t="s">
        <v>615</v>
      </c>
      <c r="AC70" s="670"/>
      <c r="AD70" s="671"/>
      <c r="AE70" s="672">
        <v>17.899999999999999</v>
      </c>
      <c r="AF70" s="672"/>
      <c r="AG70" s="672"/>
      <c r="AH70" s="672"/>
      <c r="AI70" s="672">
        <v>18</v>
      </c>
      <c r="AJ70" s="672"/>
      <c r="AK70" s="672"/>
      <c r="AL70" s="672"/>
      <c r="AM70" s="672">
        <v>18.3</v>
      </c>
      <c r="AN70" s="672"/>
      <c r="AO70" s="672"/>
      <c r="AP70" s="672"/>
      <c r="AQ70" s="448" t="s">
        <v>279</v>
      </c>
      <c r="AR70" s="436"/>
      <c r="AS70" s="436"/>
      <c r="AT70" s="436"/>
      <c r="AU70" s="436"/>
      <c r="AV70" s="436"/>
      <c r="AW70" s="436"/>
      <c r="AX70" s="437"/>
      <c r="AY70">
        <f>$AY$69</f>
        <v>1</v>
      </c>
    </row>
    <row r="71" spans="1:51" ht="46.5" customHeight="1" x14ac:dyDescent="0.2">
      <c r="A71" s="705"/>
      <c r="B71" s="706"/>
      <c r="C71" s="706"/>
      <c r="D71" s="706"/>
      <c r="E71" s="706"/>
      <c r="F71" s="707"/>
      <c r="G71" s="607"/>
      <c r="H71" s="608"/>
      <c r="I71" s="608"/>
      <c r="J71" s="608"/>
      <c r="K71" s="608"/>
      <c r="L71" s="608"/>
      <c r="M71" s="608"/>
      <c r="N71" s="608"/>
      <c r="O71" s="608"/>
      <c r="P71" s="608"/>
      <c r="Q71" s="608"/>
      <c r="R71" s="608"/>
      <c r="S71" s="608"/>
      <c r="T71" s="608"/>
      <c r="U71" s="608"/>
      <c r="V71" s="608"/>
      <c r="W71" s="608"/>
      <c r="X71" s="608"/>
      <c r="Y71" s="640" t="s">
        <v>579</v>
      </c>
      <c r="Z71" s="659"/>
      <c r="AA71" s="660"/>
      <c r="AB71" s="661" t="s">
        <v>626</v>
      </c>
      <c r="AC71" s="662"/>
      <c r="AD71" s="663"/>
      <c r="AE71" s="664" t="s">
        <v>627</v>
      </c>
      <c r="AF71" s="664"/>
      <c r="AG71" s="664"/>
      <c r="AH71" s="664"/>
      <c r="AI71" s="664" t="s">
        <v>628</v>
      </c>
      <c r="AJ71" s="664"/>
      <c r="AK71" s="664"/>
      <c r="AL71" s="664"/>
      <c r="AM71" s="664" t="s">
        <v>629</v>
      </c>
      <c r="AN71" s="664"/>
      <c r="AO71" s="664"/>
      <c r="AP71" s="664"/>
      <c r="AQ71" s="664" t="s">
        <v>279</v>
      </c>
      <c r="AR71" s="664"/>
      <c r="AS71" s="664"/>
      <c r="AT71" s="664"/>
      <c r="AU71" s="664"/>
      <c r="AV71" s="664"/>
      <c r="AW71" s="664"/>
      <c r="AX71" s="665"/>
      <c r="AY71">
        <f>$AY$69</f>
        <v>1</v>
      </c>
    </row>
    <row r="72" spans="1:51" ht="18.75" customHeight="1" x14ac:dyDescent="0.2">
      <c r="A72" s="431" t="s">
        <v>231</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411</v>
      </c>
      <c r="AF72" s="121"/>
      <c r="AG72" s="121"/>
      <c r="AH72" s="121"/>
      <c r="AI72" s="121" t="s">
        <v>563</v>
      </c>
      <c r="AJ72" s="121"/>
      <c r="AK72" s="121"/>
      <c r="AL72" s="121"/>
      <c r="AM72" s="121" t="s">
        <v>379</v>
      </c>
      <c r="AN72" s="121"/>
      <c r="AO72" s="121"/>
      <c r="AP72" s="121"/>
      <c r="AQ72" s="609" t="s">
        <v>170</v>
      </c>
      <c r="AR72" s="610"/>
      <c r="AS72" s="610"/>
      <c r="AT72" s="611"/>
      <c r="AU72" s="575" t="s">
        <v>124</v>
      </c>
      <c r="AV72" s="575"/>
      <c r="AW72" s="575"/>
      <c r="AX72" s="578"/>
      <c r="AY72">
        <f>COUNTA($G$74)</f>
        <v>1</v>
      </c>
    </row>
    <row r="73" spans="1:51" ht="18.75" customHeight="1" x14ac:dyDescent="0.2">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279</v>
      </c>
      <c r="AR73" s="455"/>
      <c r="AS73" s="401" t="s">
        <v>171</v>
      </c>
      <c r="AT73" s="402"/>
      <c r="AU73" s="500">
        <v>7</v>
      </c>
      <c r="AV73" s="500"/>
      <c r="AW73" s="415" t="s">
        <v>162</v>
      </c>
      <c r="AX73" s="563"/>
      <c r="AY73">
        <f t="shared" ref="AY73:AY78" si="1">$AY$72</f>
        <v>1</v>
      </c>
    </row>
    <row r="74" spans="1:51" ht="23.25" customHeight="1" x14ac:dyDescent="0.2">
      <c r="A74" s="617"/>
      <c r="B74" s="615"/>
      <c r="C74" s="615"/>
      <c r="D74" s="615"/>
      <c r="E74" s="615"/>
      <c r="F74" s="616"/>
      <c r="G74" s="631" t="s">
        <v>630</v>
      </c>
      <c r="H74" s="632"/>
      <c r="I74" s="632"/>
      <c r="J74" s="632"/>
      <c r="K74" s="632"/>
      <c r="L74" s="632"/>
      <c r="M74" s="632"/>
      <c r="N74" s="632"/>
      <c r="O74" s="633"/>
      <c r="P74" s="237" t="s">
        <v>631</v>
      </c>
      <c r="Q74" s="237"/>
      <c r="R74" s="237"/>
      <c r="S74" s="237"/>
      <c r="T74" s="237"/>
      <c r="U74" s="237"/>
      <c r="V74" s="237"/>
      <c r="W74" s="237"/>
      <c r="X74" s="379"/>
      <c r="Y74" s="640" t="s">
        <v>12</v>
      </c>
      <c r="Z74" s="641"/>
      <c r="AA74" s="642"/>
      <c r="AB74" s="556" t="s">
        <v>613</v>
      </c>
      <c r="AC74" s="556"/>
      <c r="AD74" s="556"/>
      <c r="AE74" s="448">
        <v>96</v>
      </c>
      <c r="AF74" s="436"/>
      <c r="AG74" s="436"/>
      <c r="AH74" s="436"/>
      <c r="AI74" s="448">
        <v>92</v>
      </c>
      <c r="AJ74" s="436"/>
      <c r="AK74" s="436"/>
      <c r="AL74" s="436"/>
      <c r="AM74" s="448" t="s">
        <v>609</v>
      </c>
      <c r="AN74" s="436"/>
      <c r="AO74" s="436"/>
      <c r="AP74" s="436"/>
      <c r="AQ74" s="441" t="s">
        <v>609</v>
      </c>
      <c r="AR74" s="442"/>
      <c r="AS74" s="442"/>
      <c r="AT74" s="443"/>
      <c r="AU74" s="436" t="s">
        <v>609</v>
      </c>
      <c r="AV74" s="436"/>
      <c r="AW74" s="436"/>
      <c r="AX74" s="437"/>
      <c r="AY74">
        <f t="shared" si="1"/>
        <v>1</v>
      </c>
    </row>
    <row r="75" spans="1:51" ht="23.25" customHeight="1" x14ac:dyDescent="0.2">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613</v>
      </c>
      <c r="AC75" s="542"/>
      <c r="AD75" s="542"/>
      <c r="AE75" s="448">
        <v>56</v>
      </c>
      <c r="AF75" s="436"/>
      <c r="AG75" s="436"/>
      <c r="AH75" s="436"/>
      <c r="AI75" s="448">
        <v>50</v>
      </c>
      <c r="AJ75" s="436"/>
      <c r="AK75" s="436"/>
      <c r="AL75" s="436"/>
      <c r="AM75" s="448">
        <v>50</v>
      </c>
      <c r="AN75" s="436"/>
      <c r="AO75" s="436"/>
      <c r="AP75" s="436"/>
      <c r="AQ75" s="441" t="s">
        <v>279</v>
      </c>
      <c r="AR75" s="442"/>
      <c r="AS75" s="442"/>
      <c r="AT75" s="443"/>
      <c r="AU75" s="436">
        <v>50</v>
      </c>
      <c r="AV75" s="436"/>
      <c r="AW75" s="436"/>
      <c r="AX75" s="437"/>
      <c r="AY75">
        <f t="shared" si="1"/>
        <v>1</v>
      </c>
    </row>
    <row r="76" spans="1:51" ht="23.25" customHeight="1" x14ac:dyDescent="0.2">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v>58</v>
      </c>
      <c r="AF76" s="436"/>
      <c r="AG76" s="436"/>
      <c r="AH76" s="436"/>
      <c r="AI76" s="448">
        <v>54</v>
      </c>
      <c r="AJ76" s="436"/>
      <c r="AK76" s="436"/>
      <c r="AL76" s="436"/>
      <c r="AM76" s="448" t="s">
        <v>609</v>
      </c>
      <c r="AN76" s="436"/>
      <c r="AO76" s="436"/>
      <c r="AP76" s="436"/>
      <c r="AQ76" s="441" t="s">
        <v>609</v>
      </c>
      <c r="AR76" s="442"/>
      <c r="AS76" s="442"/>
      <c r="AT76" s="443"/>
      <c r="AU76" s="436" t="s">
        <v>609</v>
      </c>
      <c r="AV76" s="436"/>
      <c r="AW76" s="436"/>
      <c r="AX76" s="437"/>
      <c r="AY76">
        <f t="shared" si="1"/>
        <v>1</v>
      </c>
    </row>
    <row r="77" spans="1:51" ht="23.25" customHeight="1" x14ac:dyDescent="0.2">
      <c r="A77" s="565" t="s">
        <v>255</v>
      </c>
      <c r="B77" s="503"/>
      <c r="C77" s="503"/>
      <c r="D77" s="503"/>
      <c r="E77" s="503"/>
      <c r="F77" s="355"/>
      <c r="G77" s="567" t="s">
        <v>632</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thickBot="1" x14ac:dyDescent="0.2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2">
      <c r="A79" s="573" t="s">
        <v>568</v>
      </c>
      <c r="B79" s="356" t="s">
        <v>569</v>
      </c>
      <c r="C79" s="504"/>
      <c r="D79" s="504"/>
      <c r="E79" s="504"/>
      <c r="F79" s="357"/>
      <c r="G79" s="575" t="s">
        <v>570</v>
      </c>
      <c r="H79" s="575"/>
      <c r="I79" s="575"/>
      <c r="J79" s="575"/>
      <c r="K79" s="575"/>
      <c r="L79" s="575"/>
      <c r="M79" s="575"/>
      <c r="N79" s="575"/>
      <c r="O79" s="575"/>
      <c r="P79" s="575"/>
      <c r="Q79" s="575"/>
      <c r="R79" s="575"/>
      <c r="S79" s="575"/>
      <c r="T79" s="575"/>
      <c r="U79" s="575"/>
      <c r="V79" s="575"/>
      <c r="W79" s="575"/>
      <c r="X79" s="575"/>
      <c r="Y79" s="575"/>
      <c r="Z79" s="575"/>
      <c r="AA79" s="576"/>
      <c r="AB79" s="577" t="s">
        <v>586</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2">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2">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2">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2">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2">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411</v>
      </c>
      <c r="AF84" s="121"/>
      <c r="AG84" s="121"/>
      <c r="AH84" s="121"/>
      <c r="AI84" s="121" t="s">
        <v>563</v>
      </c>
      <c r="AJ84" s="121"/>
      <c r="AK84" s="121"/>
      <c r="AL84" s="121"/>
      <c r="AM84" s="121" t="s">
        <v>379</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2">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2">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2">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2">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2">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411</v>
      </c>
      <c r="AF89" s="121"/>
      <c r="AG89" s="121"/>
      <c r="AH89" s="121"/>
      <c r="AI89" s="121" t="s">
        <v>563</v>
      </c>
      <c r="AJ89" s="121"/>
      <c r="AK89" s="121"/>
      <c r="AL89" s="121"/>
      <c r="AM89" s="121" t="s">
        <v>379</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2">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2">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2">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2">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2">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411</v>
      </c>
      <c r="AF94" s="121"/>
      <c r="AG94" s="121"/>
      <c r="AH94" s="121"/>
      <c r="AI94" s="121" t="s">
        <v>563</v>
      </c>
      <c r="AJ94" s="121"/>
      <c r="AK94" s="121"/>
      <c r="AL94" s="121"/>
      <c r="AM94" s="121" t="s">
        <v>379</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2">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2">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2">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5">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65.400000000000006" customHeight="1" x14ac:dyDescent="0.2">
      <c r="A99" s="683" t="s">
        <v>574</v>
      </c>
      <c r="B99" s="684"/>
      <c r="C99" s="684"/>
      <c r="D99" s="684"/>
      <c r="E99" s="684"/>
      <c r="F99" s="685"/>
      <c r="G99" s="698" t="s">
        <v>694</v>
      </c>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1</v>
      </c>
    </row>
    <row r="100" spans="1:60" ht="31.5" customHeight="1" x14ac:dyDescent="0.2">
      <c r="A100" s="689" t="s">
        <v>575</v>
      </c>
      <c r="B100" s="504"/>
      <c r="C100" s="504"/>
      <c r="D100" s="504"/>
      <c r="E100" s="504"/>
      <c r="F100" s="357"/>
      <c r="G100" s="690" t="s">
        <v>567</v>
      </c>
      <c r="H100" s="691"/>
      <c r="I100" s="691"/>
      <c r="J100" s="691"/>
      <c r="K100" s="691"/>
      <c r="L100" s="691"/>
      <c r="M100" s="691"/>
      <c r="N100" s="691"/>
      <c r="O100" s="691"/>
      <c r="P100" s="692" t="s">
        <v>566</v>
      </c>
      <c r="Q100" s="691"/>
      <c r="R100" s="691"/>
      <c r="S100" s="691"/>
      <c r="T100" s="691"/>
      <c r="U100" s="691"/>
      <c r="V100" s="691"/>
      <c r="W100" s="691"/>
      <c r="X100" s="693"/>
      <c r="Y100" s="694"/>
      <c r="Z100" s="695"/>
      <c r="AA100" s="696"/>
      <c r="AB100" s="697" t="s">
        <v>11</v>
      </c>
      <c r="AC100" s="697"/>
      <c r="AD100" s="697"/>
      <c r="AE100" s="121" t="s">
        <v>411</v>
      </c>
      <c r="AF100" s="121"/>
      <c r="AG100" s="121"/>
      <c r="AH100" s="121"/>
      <c r="AI100" s="121" t="s">
        <v>563</v>
      </c>
      <c r="AJ100" s="121"/>
      <c r="AK100" s="121"/>
      <c r="AL100" s="121"/>
      <c r="AM100" s="121" t="s">
        <v>379</v>
      </c>
      <c r="AN100" s="121"/>
      <c r="AO100" s="121"/>
      <c r="AP100" s="121"/>
      <c r="AQ100" s="679" t="s">
        <v>410</v>
      </c>
      <c r="AR100" s="680"/>
      <c r="AS100" s="680"/>
      <c r="AT100" s="681"/>
      <c r="AU100" s="679" t="s">
        <v>584</v>
      </c>
      <c r="AV100" s="680"/>
      <c r="AW100" s="680"/>
      <c r="AX100" s="682"/>
      <c r="AY100">
        <f>COUNTA($G$101)</f>
        <v>1</v>
      </c>
    </row>
    <row r="101" spans="1:60" ht="32.15" customHeight="1" x14ac:dyDescent="0.2">
      <c r="A101" s="689"/>
      <c r="B101" s="504"/>
      <c r="C101" s="504"/>
      <c r="D101" s="504"/>
      <c r="E101" s="504"/>
      <c r="F101" s="357"/>
      <c r="G101" s="644" t="s">
        <v>687</v>
      </c>
      <c r="H101" s="645"/>
      <c r="I101" s="645"/>
      <c r="J101" s="645"/>
      <c r="K101" s="645"/>
      <c r="L101" s="645"/>
      <c r="M101" s="645"/>
      <c r="N101" s="645"/>
      <c r="O101" s="645"/>
      <c r="P101" s="648" t="s">
        <v>688</v>
      </c>
      <c r="Q101" s="649"/>
      <c r="R101" s="649"/>
      <c r="S101" s="649"/>
      <c r="T101" s="649"/>
      <c r="U101" s="649"/>
      <c r="V101" s="649"/>
      <c r="W101" s="649"/>
      <c r="X101" s="650"/>
      <c r="Y101" s="654" t="s">
        <v>48</v>
      </c>
      <c r="Z101" s="655"/>
      <c r="AA101" s="656"/>
      <c r="AB101" s="556" t="s">
        <v>625</v>
      </c>
      <c r="AC101" s="657"/>
      <c r="AD101" s="657"/>
      <c r="AE101" s="658" t="s">
        <v>609</v>
      </c>
      <c r="AF101" s="658"/>
      <c r="AG101" s="658"/>
      <c r="AH101" s="658"/>
      <c r="AI101" s="658" t="s">
        <v>609</v>
      </c>
      <c r="AJ101" s="658"/>
      <c r="AK101" s="658"/>
      <c r="AL101" s="658"/>
      <c r="AM101" s="658" t="s">
        <v>609</v>
      </c>
      <c r="AN101" s="658"/>
      <c r="AO101" s="658"/>
      <c r="AP101" s="658"/>
      <c r="AQ101" s="658" t="s">
        <v>609</v>
      </c>
      <c r="AR101" s="658"/>
      <c r="AS101" s="658"/>
      <c r="AT101" s="658"/>
      <c r="AU101" s="673" t="s">
        <v>609</v>
      </c>
      <c r="AV101" s="674"/>
      <c r="AW101" s="674"/>
      <c r="AX101" s="675"/>
      <c r="AY101">
        <f>$AY$100</f>
        <v>1</v>
      </c>
    </row>
    <row r="102" spans="1:60" ht="32.15" customHeight="1" x14ac:dyDescent="0.2">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556" t="s">
        <v>625</v>
      </c>
      <c r="AC102" s="657"/>
      <c r="AD102" s="657"/>
      <c r="AE102" s="658" t="s">
        <v>609</v>
      </c>
      <c r="AF102" s="658"/>
      <c r="AG102" s="658"/>
      <c r="AH102" s="658"/>
      <c r="AI102" s="658" t="s">
        <v>609</v>
      </c>
      <c r="AJ102" s="658"/>
      <c r="AK102" s="658"/>
      <c r="AL102" s="658"/>
      <c r="AM102" s="658" t="s">
        <v>609</v>
      </c>
      <c r="AN102" s="658"/>
      <c r="AO102" s="658"/>
      <c r="AP102" s="658"/>
      <c r="AQ102" s="672">
        <v>15</v>
      </c>
      <c r="AR102" s="658"/>
      <c r="AS102" s="658"/>
      <c r="AT102" s="658"/>
      <c r="AU102" s="673">
        <v>15</v>
      </c>
      <c r="AV102" s="674"/>
      <c r="AW102" s="674"/>
      <c r="AX102" s="675"/>
      <c r="AY102">
        <f>$AY$100</f>
        <v>1</v>
      </c>
    </row>
    <row r="103" spans="1:60" ht="23.25" customHeight="1" x14ac:dyDescent="0.2">
      <c r="A103" s="565" t="s">
        <v>576</v>
      </c>
      <c r="B103" s="412"/>
      <c r="C103" s="412"/>
      <c r="D103" s="412"/>
      <c r="E103" s="412"/>
      <c r="F103" s="594"/>
      <c r="G103" s="592" t="s">
        <v>577</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411</v>
      </c>
      <c r="AF103" s="121"/>
      <c r="AG103" s="121"/>
      <c r="AH103" s="121"/>
      <c r="AI103" s="121" t="s">
        <v>563</v>
      </c>
      <c r="AJ103" s="121"/>
      <c r="AK103" s="121"/>
      <c r="AL103" s="121"/>
      <c r="AM103" s="121" t="s">
        <v>379</v>
      </c>
      <c r="AN103" s="121"/>
      <c r="AO103" s="121"/>
      <c r="AP103" s="121"/>
      <c r="AQ103" s="602" t="s">
        <v>585</v>
      </c>
      <c r="AR103" s="603"/>
      <c r="AS103" s="603"/>
      <c r="AT103" s="603"/>
      <c r="AU103" s="603"/>
      <c r="AV103" s="603"/>
      <c r="AW103" s="603"/>
      <c r="AX103" s="604"/>
      <c r="AY103">
        <f>IF(SUBSTITUTE(SUBSTITUTE($G$104,"／",""),"　","")="",0,1)</f>
        <v>1</v>
      </c>
    </row>
    <row r="104" spans="1:60" ht="23.25" customHeight="1" x14ac:dyDescent="0.2">
      <c r="A104" s="595"/>
      <c r="B104" s="575"/>
      <c r="C104" s="575"/>
      <c r="D104" s="575"/>
      <c r="E104" s="575"/>
      <c r="F104" s="596"/>
      <c r="G104" s="605" t="s">
        <v>690</v>
      </c>
      <c r="H104" s="606"/>
      <c r="I104" s="606"/>
      <c r="J104" s="606"/>
      <c r="K104" s="606"/>
      <c r="L104" s="606"/>
      <c r="M104" s="606"/>
      <c r="N104" s="606"/>
      <c r="O104" s="606"/>
      <c r="P104" s="606"/>
      <c r="Q104" s="606"/>
      <c r="R104" s="606"/>
      <c r="S104" s="606"/>
      <c r="T104" s="606"/>
      <c r="U104" s="606"/>
      <c r="V104" s="606"/>
      <c r="W104" s="606"/>
      <c r="X104" s="606"/>
      <c r="Y104" s="666" t="s">
        <v>576</v>
      </c>
      <c r="Z104" s="667"/>
      <c r="AA104" s="668"/>
      <c r="AB104" s="669" t="s">
        <v>615</v>
      </c>
      <c r="AC104" s="670"/>
      <c r="AD104" s="671"/>
      <c r="AE104" s="672" t="s">
        <v>609</v>
      </c>
      <c r="AF104" s="672"/>
      <c r="AG104" s="672"/>
      <c r="AH104" s="672"/>
      <c r="AI104" s="672" t="s">
        <v>609</v>
      </c>
      <c r="AJ104" s="672"/>
      <c r="AK104" s="672"/>
      <c r="AL104" s="672"/>
      <c r="AM104" s="672" t="s">
        <v>609</v>
      </c>
      <c r="AN104" s="672"/>
      <c r="AO104" s="672"/>
      <c r="AP104" s="672"/>
      <c r="AQ104" s="448">
        <v>12.7</v>
      </c>
      <c r="AR104" s="436"/>
      <c r="AS104" s="436"/>
      <c r="AT104" s="436"/>
      <c r="AU104" s="436"/>
      <c r="AV104" s="436"/>
      <c r="AW104" s="436"/>
      <c r="AX104" s="437"/>
      <c r="AY104">
        <f>$AY$103</f>
        <v>1</v>
      </c>
    </row>
    <row r="105" spans="1:60" ht="46.5" customHeigh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579</v>
      </c>
      <c r="Z105" s="659"/>
      <c r="AA105" s="660"/>
      <c r="AB105" s="661" t="s">
        <v>616</v>
      </c>
      <c r="AC105" s="662"/>
      <c r="AD105" s="663"/>
      <c r="AE105" s="664" t="s">
        <v>609</v>
      </c>
      <c r="AF105" s="664"/>
      <c r="AG105" s="664"/>
      <c r="AH105" s="664"/>
      <c r="AI105" s="664" t="s">
        <v>609</v>
      </c>
      <c r="AJ105" s="664"/>
      <c r="AK105" s="664"/>
      <c r="AL105" s="664"/>
      <c r="AM105" s="664" t="s">
        <v>609</v>
      </c>
      <c r="AN105" s="664"/>
      <c r="AO105" s="664"/>
      <c r="AP105" s="664"/>
      <c r="AQ105" s="664" t="s">
        <v>689</v>
      </c>
      <c r="AR105" s="664"/>
      <c r="AS105" s="664"/>
      <c r="AT105" s="664"/>
      <c r="AU105" s="664"/>
      <c r="AV105" s="664"/>
      <c r="AW105" s="664"/>
      <c r="AX105" s="665"/>
      <c r="AY105">
        <f>$AY$103</f>
        <v>1</v>
      </c>
    </row>
    <row r="106" spans="1:60" ht="18.75" customHeight="1" x14ac:dyDescent="0.2">
      <c r="A106" s="431" t="s">
        <v>231</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411</v>
      </c>
      <c r="AF106" s="121"/>
      <c r="AG106" s="121"/>
      <c r="AH106" s="121"/>
      <c r="AI106" s="121" t="s">
        <v>563</v>
      </c>
      <c r="AJ106" s="121"/>
      <c r="AK106" s="121"/>
      <c r="AL106" s="121"/>
      <c r="AM106" s="121" t="s">
        <v>379</v>
      </c>
      <c r="AN106" s="121"/>
      <c r="AO106" s="121"/>
      <c r="AP106" s="121"/>
      <c r="AQ106" s="609" t="s">
        <v>170</v>
      </c>
      <c r="AR106" s="610"/>
      <c r="AS106" s="610"/>
      <c r="AT106" s="611"/>
      <c r="AU106" s="575" t="s">
        <v>124</v>
      </c>
      <c r="AV106" s="575"/>
      <c r="AW106" s="575"/>
      <c r="AX106" s="578"/>
      <c r="AY106">
        <f>COUNTA($G$108)</f>
        <v>1</v>
      </c>
    </row>
    <row r="107" spans="1:60" ht="18.75" customHeigh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v>7</v>
      </c>
      <c r="AR107" s="455"/>
      <c r="AS107" s="401" t="s">
        <v>171</v>
      </c>
      <c r="AT107" s="402"/>
      <c r="AU107" s="500">
        <v>9</v>
      </c>
      <c r="AV107" s="500"/>
      <c r="AW107" s="415" t="s">
        <v>162</v>
      </c>
      <c r="AX107" s="563"/>
      <c r="AY107">
        <f t="shared" ref="AY107:AY112" si="3">$AY$106</f>
        <v>1</v>
      </c>
    </row>
    <row r="108" spans="1:60" ht="23.25" customHeight="1" x14ac:dyDescent="0.2">
      <c r="A108" s="617"/>
      <c r="B108" s="615"/>
      <c r="C108" s="615"/>
      <c r="D108" s="615"/>
      <c r="E108" s="615"/>
      <c r="F108" s="616"/>
      <c r="G108" s="631" t="s">
        <v>691</v>
      </c>
      <c r="H108" s="632"/>
      <c r="I108" s="632"/>
      <c r="J108" s="632"/>
      <c r="K108" s="632"/>
      <c r="L108" s="632"/>
      <c r="M108" s="632"/>
      <c r="N108" s="632"/>
      <c r="O108" s="633"/>
      <c r="P108" s="237" t="s">
        <v>692</v>
      </c>
      <c r="Q108" s="237"/>
      <c r="R108" s="237"/>
      <c r="S108" s="237"/>
      <c r="T108" s="237"/>
      <c r="U108" s="237"/>
      <c r="V108" s="237"/>
      <c r="W108" s="237"/>
      <c r="X108" s="379"/>
      <c r="Y108" s="640" t="s">
        <v>12</v>
      </c>
      <c r="Z108" s="641"/>
      <c r="AA108" s="642"/>
      <c r="AB108" s="556" t="s">
        <v>613</v>
      </c>
      <c r="AC108" s="556"/>
      <c r="AD108" s="556"/>
      <c r="AE108" s="448" t="s">
        <v>279</v>
      </c>
      <c r="AF108" s="436"/>
      <c r="AG108" s="436"/>
      <c r="AH108" s="436"/>
      <c r="AI108" s="448" t="s">
        <v>279</v>
      </c>
      <c r="AJ108" s="436"/>
      <c r="AK108" s="436"/>
      <c r="AL108" s="436"/>
      <c r="AM108" s="448" t="s">
        <v>279</v>
      </c>
      <c r="AN108" s="436"/>
      <c r="AO108" s="436"/>
      <c r="AP108" s="436"/>
      <c r="AQ108" s="441" t="s">
        <v>609</v>
      </c>
      <c r="AR108" s="442"/>
      <c r="AS108" s="442"/>
      <c r="AT108" s="443"/>
      <c r="AU108" s="436" t="s">
        <v>609</v>
      </c>
      <c r="AV108" s="436"/>
      <c r="AW108" s="436"/>
      <c r="AX108" s="437"/>
      <c r="AY108">
        <f t="shared" si="3"/>
        <v>1</v>
      </c>
    </row>
    <row r="109" spans="1:60" ht="23.25" customHeigh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613</v>
      </c>
      <c r="AC109" s="542"/>
      <c r="AD109" s="542"/>
      <c r="AE109" s="448" t="s">
        <v>279</v>
      </c>
      <c r="AF109" s="436"/>
      <c r="AG109" s="436"/>
      <c r="AH109" s="436"/>
      <c r="AI109" s="448" t="s">
        <v>279</v>
      </c>
      <c r="AJ109" s="436"/>
      <c r="AK109" s="436"/>
      <c r="AL109" s="436"/>
      <c r="AM109" s="448" t="s">
        <v>279</v>
      </c>
      <c r="AN109" s="436"/>
      <c r="AO109" s="436"/>
      <c r="AP109" s="436"/>
      <c r="AQ109" s="441">
        <v>9</v>
      </c>
      <c r="AR109" s="442"/>
      <c r="AS109" s="442"/>
      <c r="AT109" s="443"/>
      <c r="AU109" s="436">
        <v>15</v>
      </c>
      <c r="AV109" s="436"/>
      <c r="AW109" s="436"/>
      <c r="AX109" s="437"/>
      <c r="AY109">
        <f t="shared" si="3"/>
        <v>1</v>
      </c>
    </row>
    <row r="110" spans="1:60" ht="23.25" customHeigh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t="s">
        <v>279</v>
      </c>
      <c r="AF110" s="436"/>
      <c r="AG110" s="436"/>
      <c r="AH110" s="436"/>
      <c r="AI110" s="448" t="s">
        <v>279</v>
      </c>
      <c r="AJ110" s="436"/>
      <c r="AK110" s="436"/>
      <c r="AL110" s="436"/>
      <c r="AM110" s="448" t="s">
        <v>279</v>
      </c>
      <c r="AN110" s="436"/>
      <c r="AO110" s="436"/>
      <c r="AP110" s="436"/>
      <c r="AQ110" s="441" t="s">
        <v>609</v>
      </c>
      <c r="AR110" s="442"/>
      <c r="AS110" s="442"/>
      <c r="AT110" s="443"/>
      <c r="AU110" s="436" t="s">
        <v>609</v>
      </c>
      <c r="AV110" s="436"/>
      <c r="AW110" s="436"/>
      <c r="AX110" s="437"/>
      <c r="AY110">
        <f t="shared" si="3"/>
        <v>1</v>
      </c>
    </row>
    <row r="111" spans="1:60" ht="23.25" customHeight="1" x14ac:dyDescent="0.2">
      <c r="A111" s="565" t="s">
        <v>255</v>
      </c>
      <c r="B111" s="503"/>
      <c r="C111" s="503"/>
      <c r="D111" s="503"/>
      <c r="E111" s="503"/>
      <c r="F111" s="355"/>
      <c r="G111" s="567" t="s">
        <v>702</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2">
      <c r="A113" s="573" t="s">
        <v>568</v>
      </c>
      <c r="B113" s="356" t="s">
        <v>569</v>
      </c>
      <c r="C113" s="504"/>
      <c r="D113" s="504"/>
      <c r="E113" s="504"/>
      <c r="F113" s="357"/>
      <c r="G113" s="575" t="s">
        <v>570</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586</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411</v>
      </c>
      <c r="AF118" s="121"/>
      <c r="AG118" s="121"/>
      <c r="AH118" s="121"/>
      <c r="AI118" s="121" t="s">
        <v>563</v>
      </c>
      <c r="AJ118" s="121"/>
      <c r="AK118" s="121"/>
      <c r="AL118" s="121"/>
      <c r="AM118" s="121" t="s">
        <v>379</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411</v>
      </c>
      <c r="AF123" s="121"/>
      <c r="AG123" s="121"/>
      <c r="AH123" s="121"/>
      <c r="AI123" s="121" t="s">
        <v>563</v>
      </c>
      <c r="AJ123" s="121"/>
      <c r="AK123" s="121"/>
      <c r="AL123" s="121"/>
      <c r="AM123" s="121" t="s">
        <v>379</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411</v>
      </c>
      <c r="AF128" s="121"/>
      <c r="AG128" s="121"/>
      <c r="AH128" s="121"/>
      <c r="AI128" s="121" t="s">
        <v>563</v>
      </c>
      <c r="AJ128" s="121"/>
      <c r="AK128" s="121"/>
      <c r="AL128" s="121"/>
      <c r="AM128" s="121" t="s">
        <v>379</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5">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2">
      <c r="A133" s="683" t="s">
        <v>574</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2">
      <c r="A134" s="689" t="s">
        <v>575</v>
      </c>
      <c r="B134" s="504"/>
      <c r="C134" s="504"/>
      <c r="D134" s="504"/>
      <c r="E134" s="504"/>
      <c r="F134" s="357"/>
      <c r="G134" s="690" t="s">
        <v>567</v>
      </c>
      <c r="H134" s="691"/>
      <c r="I134" s="691"/>
      <c r="J134" s="691"/>
      <c r="K134" s="691"/>
      <c r="L134" s="691"/>
      <c r="M134" s="691"/>
      <c r="N134" s="691"/>
      <c r="O134" s="691"/>
      <c r="P134" s="692" t="s">
        <v>566</v>
      </c>
      <c r="Q134" s="691"/>
      <c r="R134" s="691"/>
      <c r="S134" s="691"/>
      <c r="T134" s="691"/>
      <c r="U134" s="691"/>
      <c r="V134" s="691"/>
      <c r="W134" s="691"/>
      <c r="X134" s="693"/>
      <c r="Y134" s="694"/>
      <c r="Z134" s="695"/>
      <c r="AA134" s="696"/>
      <c r="AB134" s="697" t="s">
        <v>11</v>
      </c>
      <c r="AC134" s="697"/>
      <c r="AD134" s="697"/>
      <c r="AE134" s="121" t="s">
        <v>411</v>
      </c>
      <c r="AF134" s="121"/>
      <c r="AG134" s="121"/>
      <c r="AH134" s="121"/>
      <c r="AI134" s="121" t="s">
        <v>563</v>
      </c>
      <c r="AJ134" s="121"/>
      <c r="AK134" s="121"/>
      <c r="AL134" s="121"/>
      <c r="AM134" s="121" t="s">
        <v>379</v>
      </c>
      <c r="AN134" s="121"/>
      <c r="AO134" s="121"/>
      <c r="AP134" s="121"/>
      <c r="AQ134" s="679" t="s">
        <v>410</v>
      </c>
      <c r="AR134" s="680"/>
      <c r="AS134" s="680"/>
      <c r="AT134" s="681"/>
      <c r="AU134" s="679" t="s">
        <v>584</v>
      </c>
      <c r="AV134" s="680"/>
      <c r="AW134" s="680"/>
      <c r="AX134" s="682"/>
      <c r="AY134">
        <f>COUNTA($G$135)</f>
        <v>0</v>
      </c>
    </row>
    <row r="135" spans="1:60" ht="23.25" hidden="1" customHeight="1" x14ac:dyDescent="0.2">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2">
      <c r="A137" s="565" t="s">
        <v>576</v>
      </c>
      <c r="B137" s="412"/>
      <c r="C137" s="412"/>
      <c r="D137" s="412"/>
      <c r="E137" s="412"/>
      <c r="F137" s="594"/>
      <c r="G137" s="592" t="s">
        <v>577</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411</v>
      </c>
      <c r="AF137" s="121"/>
      <c r="AG137" s="121"/>
      <c r="AH137" s="121"/>
      <c r="AI137" s="121" t="s">
        <v>563</v>
      </c>
      <c r="AJ137" s="121"/>
      <c r="AK137" s="121"/>
      <c r="AL137" s="121"/>
      <c r="AM137" s="121" t="s">
        <v>379</v>
      </c>
      <c r="AN137" s="121"/>
      <c r="AO137" s="121"/>
      <c r="AP137" s="121"/>
      <c r="AQ137" s="602" t="s">
        <v>585</v>
      </c>
      <c r="AR137" s="603"/>
      <c r="AS137" s="603"/>
      <c r="AT137" s="603"/>
      <c r="AU137" s="603"/>
      <c r="AV137" s="603"/>
      <c r="AW137" s="603"/>
      <c r="AX137" s="604"/>
      <c r="AY137">
        <f>IF(SUBSTITUTE(SUBSTITUTE($G$138,"／",""),"　","")="",0,1)</f>
        <v>0</v>
      </c>
    </row>
    <row r="138" spans="1:60" ht="23.25" hidden="1" customHeight="1" x14ac:dyDescent="0.2">
      <c r="A138" s="595"/>
      <c r="B138" s="575"/>
      <c r="C138" s="575"/>
      <c r="D138" s="575"/>
      <c r="E138" s="575"/>
      <c r="F138" s="596"/>
      <c r="G138" s="605" t="s">
        <v>578</v>
      </c>
      <c r="H138" s="606"/>
      <c r="I138" s="606"/>
      <c r="J138" s="606"/>
      <c r="K138" s="606"/>
      <c r="L138" s="606"/>
      <c r="M138" s="606"/>
      <c r="N138" s="606"/>
      <c r="O138" s="606"/>
      <c r="P138" s="606"/>
      <c r="Q138" s="606"/>
      <c r="R138" s="606"/>
      <c r="S138" s="606"/>
      <c r="T138" s="606"/>
      <c r="U138" s="606"/>
      <c r="V138" s="606"/>
      <c r="W138" s="606"/>
      <c r="X138" s="606"/>
      <c r="Y138" s="666" t="s">
        <v>576</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579</v>
      </c>
      <c r="Z139" s="659"/>
      <c r="AA139" s="660"/>
      <c r="AB139" s="661" t="s">
        <v>580</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2">
      <c r="A140" s="431" t="s">
        <v>231</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411</v>
      </c>
      <c r="AF140" s="121"/>
      <c r="AG140" s="121"/>
      <c r="AH140" s="121"/>
      <c r="AI140" s="121" t="s">
        <v>563</v>
      </c>
      <c r="AJ140" s="121"/>
      <c r="AK140" s="121"/>
      <c r="AL140" s="121"/>
      <c r="AM140" s="121" t="s">
        <v>379</v>
      </c>
      <c r="AN140" s="121"/>
      <c r="AO140" s="121"/>
      <c r="AP140" s="121"/>
      <c r="AQ140" s="609" t="s">
        <v>170</v>
      </c>
      <c r="AR140" s="610"/>
      <c r="AS140" s="610"/>
      <c r="AT140" s="611"/>
      <c r="AU140" s="575" t="s">
        <v>124</v>
      </c>
      <c r="AV140" s="575"/>
      <c r="AW140" s="575"/>
      <c r="AX140" s="578"/>
      <c r="AY140">
        <f>COUNTA($G$142)</f>
        <v>0</v>
      </c>
    </row>
    <row r="141" spans="1:60" ht="18.75" hidden="1" customHeigh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2">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2">
      <c r="A145" s="565" t="s">
        <v>255</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2">
      <c r="A147" s="573" t="s">
        <v>568</v>
      </c>
      <c r="B147" s="356" t="s">
        <v>569</v>
      </c>
      <c r="C147" s="504"/>
      <c r="D147" s="504"/>
      <c r="E147" s="504"/>
      <c r="F147" s="357"/>
      <c r="G147" s="575" t="s">
        <v>570</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586</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411</v>
      </c>
      <c r="AF152" s="121"/>
      <c r="AG152" s="121"/>
      <c r="AH152" s="121"/>
      <c r="AI152" s="121" t="s">
        <v>563</v>
      </c>
      <c r="AJ152" s="121"/>
      <c r="AK152" s="121"/>
      <c r="AL152" s="121"/>
      <c r="AM152" s="121" t="s">
        <v>379</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411</v>
      </c>
      <c r="AF157" s="121"/>
      <c r="AG157" s="121"/>
      <c r="AH157" s="121"/>
      <c r="AI157" s="121" t="s">
        <v>563</v>
      </c>
      <c r="AJ157" s="121"/>
      <c r="AK157" s="121"/>
      <c r="AL157" s="121"/>
      <c r="AM157" s="121" t="s">
        <v>379</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411</v>
      </c>
      <c r="AF162" s="121"/>
      <c r="AG162" s="121"/>
      <c r="AH162" s="121"/>
      <c r="AI162" s="121" t="s">
        <v>563</v>
      </c>
      <c r="AJ162" s="121"/>
      <c r="AK162" s="121"/>
      <c r="AL162" s="121"/>
      <c r="AM162" s="121" t="s">
        <v>379</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5">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2">
      <c r="A167" s="683" t="s">
        <v>574</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2">
      <c r="A168" s="689" t="s">
        <v>575</v>
      </c>
      <c r="B168" s="504"/>
      <c r="C168" s="504"/>
      <c r="D168" s="504"/>
      <c r="E168" s="504"/>
      <c r="F168" s="357"/>
      <c r="G168" s="690" t="s">
        <v>567</v>
      </c>
      <c r="H168" s="691"/>
      <c r="I168" s="691"/>
      <c r="J168" s="691"/>
      <c r="K168" s="691"/>
      <c r="L168" s="691"/>
      <c r="M168" s="691"/>
      <c r="N168" s="691"/>
      <c r="O168" s="691"/>
      <c r="P168" s="692" t="s">
        <v>566</v>
      </c>
      <c r="Q168" s="691"/>
      <c r="R168" s="691"/>
      <c r="S168" s="691"/>
      <c r="T168" s="691"/>
      <c r="U168" s="691"/>
      <c r="V168" s="691"/>
      <c r="W168" s="691"/>
      <c r="X168" s="693"/>
      <c r="Y168" s="694"/>
      <c r="Z168" s="695"/>
      <c r="AA168" s="696"/>
      <c r="AB168" s="697" t="s">
        <v>11</v>
      </c>
      <c r="AC168" s="697"/>
      <c r="AD168" s="697"/>
      <c r="AE168" s="121" t="s">
        <v>411</v>
      </c>
      <c r="AF168" s="121"/>
      <c r="AG168" s="121"/>
      <c r="AH168" s="121"/>
      <c r="AI168" s="121" t="s">
        <v>563</v>
      </c>
      <c r="AJ168" s="121"/>
      <c r="AK168" s="121"/>
      <c r="AL168" s="121"/>
      <c r="AM168" s="121" t="s">
        <v>379</v>
      </c>
      <c r="AN168" s="121"/>
      <c r="AO168" s="121"/>
      <c r="AP168" s="121"/>
      <c r="AQ168" s="679" t="s">
        <v>410</v>
      </c>
      <c r="AR168" s="680"/>
      <c r="AS168" s="680"/>
      <c r="AT168" s="681"/>
      <c r="AU168" s="679" t="s">
        <v>584</v>
      </c>
      <c r="AV168" s="680"/>
      <c r="AW168" s="680"/>
      <c r="AX168" s="682"/>
      <c r="AY168">
        <f>COUNTA($G$169)</f>
        <v>0</v>
      </c>
    </row>
    <row r="169" spans="1:60" ht="23.25" hidden="1" customHeigh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2">
      <c r="A171" s="565" t="s">
        <v>576</v>
      </c>
      <c r="B171" s="412"/>
      <c r="C171" s="412"/>
      <c r="D171" s="412"/>
      <c r="E171" s="412"/>
      <c r="F171" s="594"/>
      <c r="G171" s="592" t="s">
        <v>577</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411</v>
      </c>
      <c r="AF171" s="121"/>
      <c r="AG171" s="121"/>
      <c r="AH171" s="121"/>
      <c r="AI171" s="121" t="s">
        <v>563</v>
      </c>
      <c r="AJ171" s="121"/>
      <c r="AK171" s="121"/>
      <c r="AL171" s="121"/>
      <c r="AM171" s="121" t="s">
        <v>379</v>
      </c>
      <c r="AN171" s="121"/>
      <c r="AO171" s="121"/>
      <c r="AP171" s="121"/>
      <c r="AQ171" s="602" t="s">
        <v>585</v>
      </c>
      <c r="AR171" s="603"/>
      <c r="AS171" s="603"/>
      <c r="AT171" s="603"/>
      <c r="AU171" s="603"/>
      <c r="AV171" s="603"/>
      <c r="AW171" s="603"/>
      <c r="AX171" s="604"/>
      <c r="AY171">
        <f>IF(SUBSTITUTE(SUBSTITUTE($G$172,"／",""),"　","")="",0,1)</f>
        <v>0</v>
      </c>
    </row>
    <row r="172" spans="1:60" ht="23.25" hidden="1" customHeight="1" x14ac:dyDescent="0.2">
      <c r="A172" s="595"/>
      <c r="B172" s="575"/>
      <c r="C172" s="575"/>
      <c r="D172" s="575"/>
      <c r="E172" s="575"/>
      <c r="F172" s="596"/>
      <c r="G172" s="605" t="s">
        <v>578</v>
      </c>
      <c r="H172" s="606"/>
      <c r="I172" s="606"/>
      <c r="J172" s="606"/>
      <c r="K172" s="606"/>
      <c r="L172" s="606"/>
      <c r="M172" s="606"/>
      <c r="N172" s="606"/>
      <c r="O172" s="606"/>
      <c r="P172" s="606"/>
      <c r="Q172" s="606"/>
      <c r="R172" s="606"/>
      <c r="S172" s="606"/>
      <c r="T172" s="606"/>
      <c r="U172" s="606"/>
      <c r="V172" s="606"/>
      <c r="W172" s="606"/>
      <c r="X172" s="606"/>
      <c r="Y172" s="666" t="s">
        <v>576</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579</v>
      </c>
      <c r="Z173" s="659"/>
      <c r="AA173" s="660"/>
      <c r="AB173" s="661" t="s">
        <v>580</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2">
      <c r="A174" s="431" t="s">
        <v>231</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411</v>
      </c>
      <c r="AF174" s="121"/>
      <c r="AG174" s="121"/>
      <c r="AH174" s="121"/>
      <c r="AI174" s="121" t="s">
        <v>563</v>
      </c>
      <c r="AJ174" s="121"/>
      <c r="AK174" s="121"/>
      <c r="AL174" s="121"/>
      <c r="AM174" s="121" t="s">
        <v>379</v>
      </c>
      <c r="AN174" s="121"/>
      <c r="AO174" s="121"/>
      <c r="AP174" s="121"/>
      <c r="AQ174" s="609" t="s">
        <v>170</v>
      </c>
      <c r="AR174" s="610"/>
      <c r="AS174" s="610"/>
      <c r="AT174" s="611"/>
      <c r="AU174" s="575" t="s">
        <v>124</v>
      </c>
      <c r="AV174" s="575"/>
      <c r="AW174" s="575"/>
      <c r="AX174" s="578"/>
      <c r="AY174">
        <f>COUNTA($G$176)</f>
        <v>0</v>
      </c>
    </row>
    <row r="175" spans="1:60" ht="18.75" hidden="1" customHeigh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2">
      <c r="A179" s="565" t="s">
        <v>255</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2">
      <c r="A181" s="573" t="s">
        <v>568</v>
      </c>
      <c r="B181" s="356" t="s">
        <v>569</v>
      </c>
      <c r="C181" s="504"/>
      <c r="D181" s="504"/>
      <c r="E181" s="504"/>
      <c r="F181" s="357"/>
      <c r="G181" s="575" t="s">
        <v>570</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586</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411</v>
      </c>
      <c r="AF186" s="121"/>
      <c r="AG186" s="121"/>
      <c r="AH186" s="121"/>
      <c r="AI186" s="121" t="s">
        <v>563</v>
      </c>
      <c r="AJ186" s="121"/>
      <c r="AK186" s="121"/>
      <c r="AL186" s="121"/>
      <c r="AM186" s="121" t="s">
        <v>379</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411</v>
      </c>
      <c r="AF191" s="121"/>
      <c r="AG191" s="121"/>
      <c r="AH191" s="121"/>
      <c r="AI191" s="121" t="s">
        <v>563</v>
      </c>
      <c r="AJ191" s="121"/>
      <c r="AK191" s="121"/>
      <c r="AL191" s="121"/>
      <c r="AM191" s="121" t="s">
        <v>379</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411</v>
      </c>
      <c r="AF196" s="121"/>
      <c r="AG196" s="121"/>
      <c r="AH196" s="121"/>
      <c r="AI196" s="121" t="s">
        <v>563</v>
      </c>
      <c r="AJ196" s="121"/>
      <c r="AK196" s="121"/>
      <c r="AL196" s="121"/>
      <c r="AM196" s="121" t="s">
        <v>379</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5">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2">
      <c r="A201" s="523" t="s">
        <v>232</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228</v>
      </c>
      <c r="X201" s="534"/>
      <c r="Y201" s="537"/>
      <c r="Z201" s="537"/>
      <c r="AA201" s="538"/>
      <c r="AB201" s="531" t="s">
        <v>11</v>
      </c>
      <c r="AC201" s="528"/>
      <c r="AD201" s="529"/>
      <c r="AE201" s="121" t="s">
        <v>411</v>
      </c>
      <c r="AF201" s="121"/>
      <c r="AG201" s="121"/>
      <c r="AH201" s="121"/>
      <c r="AI201" s="121" t="s">
        <v>563</v>
      </c>
      <c r="AJ201" s="121"/>
      <c r="AK201" s="121"/>
      <c r="AL201" s="121"/>
      <c r="AM201" s="121" t="s">
        <v>379</v>
      </c>
      <c r="AN201" s="121"/>
      <c r="AO201" s="121"/>
      <c r="AP201" s="121"/>
      <c r="AQ201" s="403" t="s">
        <v>170</v>
      </c>
      <c r="AR201" s="399"/>
      <c r="AS201" s="399"/>
      <c r="AT201" s="400"/>
      <c r="AU201" s="498" t="s">
        <v>124</v>
      </c>
      <c r="AV201" s="498"/>
      <c r="AW201" s="498"/>
      <c r="AX201" s="499"/>
      <c r="AY201">
        <f>COUNTA($H$203)</f>
        <v>0</v>
      </c>
    </row>
    <row r="202" spans="1:60" ht="18.75" hidden="1" customHeigh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2">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245</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245</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246</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2">
      <c r="A206" s="394" t="s">
        <v>235</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244</v>
      </c>
      <c r="X206" s="463"/>
      <c r="Y206" s="468" t="s">
        <v>12</v>
      </c>
      <c r="Z206" s="468"/>
      <c r="AA206" s="469"/>
      <c r="AB206" s="477" t="s">
        <v>245</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245</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246</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2">
      <c r="A209" s="391" t="s">
        <v>232</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411</v>
      </c>
      <c r="AF209" s="120"/>
      <c r="AG209" s="120"/>
      <c r="AH209" s="120"/>
      <c r="AI209" s="121" t="s">
        <v>563</v>
      </c>
      <c r="AJ209" s="121"/>
      <c r="AK209" s="121"/>
      <c r="AL209" s="121"/>
      <c r="AM209" s="121" t="s">
        <v>379</v>
      </c>
      <c r="AN209" s="121"/>
      <c r="AO209" s="121"/>
      <c r="AP209" s="121"/>
      <c r="AQ209" s="403" t="s">
        <v>170</v>
      </c>
      <c r="AR209" s="399"/>
      <c r="AS209" s="399"/>
      <c r="AT209" s="400"/>
      <c r="AU209" s="451" t="s">
        <v>124</v>
      </c>
      <c r="AV209" s="452"/>
      <c r="AW209" s="452"/>
      <c r="AX209" s="453"/>
      <c r="AY209">
        <f>COUNTA($H$211)</f>
        <v>0</v>
      </c>
    </row>
    <row r="210" spans="1:51" ht="18.75" hidden="1" customHeigh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2">
      <c r="A214" s="424" t="s">
        <v>258</v>
      </c>
      <c r="B214" s="425"/>
      <c r="C214" s="425"/>
      <c r="D214" s="425"/>
      <c r="E214" s="426" t="s">
        <v>220</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5">
      <c r="A215" s="431" t="s">
        <v>571</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227</v>
      </c>
      <c r="AP215" s="434"/>
      <c r="AQ215" s="434"/>
      <c r="AR215" s="81"/>
      <c r="AS215" s="433"/>
      <c r="AT215" s="434"/>
      <c r="AU215" s="434"/>
      <c r="AV215" s="434"/>
      <c r="AW215" s="434"/>
      <c r="AX215" s="435"/>
      <c r="AY215">
        <f>COUNTIF($AR$215,"☑")</f>
        <v>0</v>
      </c>
    </row>
    <row r="216" spans="1:51" ht="45" customHeight="1" x14ac:dyDescent="0.2">
      <c r="A216" s="369" t="s">
        <v>278</v>
      </c>
      <c r="B216" s="370"/>
      <c r="C216" s="372" t="s">
        <v>174</v>
      </c>
      <c r="D216" s="370"/>
      <c r="E216" s="373" t="s">
        <v>190</v>
      </c>
      <c r="F216" s="374"/>
      <c r="G216" s="375" t="s">
        <v>279</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2">
      <c r="A217" s="371"/>
      <c r="B217" s="353"/>
      <c r="C217" s="352"/>
      <c r="D217" s="353"/>
      <c r="E217" s="354" t="s">
        <v>189</v>
      </c>
      <c r="F217" s="355"/>
      <c r="G217" s="378" t="s">
        <v>633</v>
      </c>
      <c r="H217" s="237"/>
      <c r="I217" s="237"/>
      <c r="J217" s="237"/>
      <c r="K217" s="237"/>
      <c r="L217" s="237"/>
      <c r="M217" s="237"/>
      <c r="N217" s="237"/>
      <c r="O217" s="237"/>
      <c r="P217" s="237"/>
      <c r="Q217" s="237"/>
      <c r="R217" s="237"/>
      <c r="S217" s="237"/>
      <c r="T217" s="237"/>
      <c r="U217" s="237"/>
      <c r="V217" s="379"/>
      <c r="W217" s="382" t="s">
        <v>581</v>
      </c>
      <c r="X217" s="383"/>
      <c r="Y217" s="383"/>
      <c r="Z217" s="383"/>
      <c r="AA217" s="384"/>
      <c r="AB217" s="385" t="s">
        <v>634</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582</v>
      </c>
      <c r="X218" s="389"/>
      <c r="Y218" s="389"/>
      <c r="Z218" s="389"/>
      <c r="AA218" s="390"/>
      <c r="AB218" s="385" t="s">
        <v>635</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2">
      <c r="A219" s="371"/>
      <c r="B219" s="353"/>
      <c r="C219" s="350" t="s">
        <v>589</v>
      </c>
      <c r="D219" s="351"/>
      <c r="E219" s="354" t="s">
        <v>274</v>
      </c>
      <c r="F219" s="355"/>
      <c r="G219" s="360" t="s">
        <v>177</v>
      </c>
      <c r="H219" s="361"/>
      <c r="I219" s="361"/>
      <c r="J219" s="362" t="s">
        <v>609</v>
      </c>
      <c r="K219" s="363"/>
      <c r="L219" s="363"/>
      <c r="M219" s="363"/>
      <c r="N219" s="363"/>
      <c r="O219" s="363"/>
      <c r="P219" s="363"/>
      <c r="Q219" s="363"/>
      <c r="R219" s="363"/>
      <c r="S219" s="363"/>
      <c r="T219" s="364"/>
      <c r="U219" s="365" t="s">
        <v>279</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2">
      <c r="A220" s="371"/>
      <c r="B220" s="353"/>
      <c r="C220" s="352"/>
      <c r="D220" s="353"/>
      <c r="E220" s="356"/>
      <c r="F220" s="357"/>
      <c r="G220" s="360" t="s">
        <v>590</v>
      </c>
      <c r="H220" s="361"/>
      <c r="I220" s="361"/>
      <c r="J220" s="361"/>
      <c r="K220" s="361"/>
      <c r="L220" s="361"/>
      <c r="M220" s="361"/>
      <c r="N220" s="361"/>
      <c r="O220" s="361"/>
      <c r="P220" s="361"/>
      <c r="Q220" s="361"/>
      <c r="R220" s="361"/>
      <c r="S220" s="361"/>
      <c r="T220" s="361"/>
      <c r="U220" s="367" t="s">
        <v>279</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5">
      <c r="A221" s="371"/>
      <c r="B221" s="353"/>
      <c r="C221" s="352"/>
      <c r="D221" s="353"/>
      <c r="E221" s="358"/>
      <c r="F221" s="359"/>
      <c r="G221" s="360" t="s">
        <v>582</v>
      </c>
      <c r="H221" s="361"/>
      <c r="I221" s="361"/>
      <c r="J221" s="361"/>
      <c r="K221" s="361"/>
      <c r="L221" s="361"/>
      <c r="M221" s="361"/>
      <c r="N221" s="361"/>
      <c r="O221" s="361"/>
      <c r="P221" s="361"/>
      <c r="Q221" s="361"/>
      <c r="R221" s="361"/>
      <c r="S221" s="361"/>
      <c r="T221" s="361"/>
      <c r="U221" s="368" t="s">
        <v>279</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2">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2">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2">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608</v>
      </c>
      <c r="AE224" s="332"/>
      <c r="AF224" s="332"/>
      <c r="AG224" s="333" t="s">
        <v>638</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2">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608</v>
      </c>
      <c r="AE225" s="220"/>
      <c r="AF225" s="220"/>
      <c r="AG225" s="269" t="s">
        <v>639</v>
      </c>
      <c r="AH225" s="270"/>
      <c r="AI225" s="270"/>
      <c r="AJ225" s="270"/>
      <c r="AK225" s="270"/>
      <c r="AL225" s="270"/>
      <c r="AM225" s="270"/>
      <c r="AN225" s="270"/>
      <c r="AO225" s="270"/>
      <c r="AP225" s="270"/>
      <c r="AQ225" s="270"/>
      <c r="AR225" s="270"/>
      <c r="AS225" s="270"/>
      <c r="AT225" s="270"/>
      <c r="AU225" s="270"/>
      <c r="AV225" s="270"/>
      <c r="AW225" s="270"/>
      <c r="AX225" s="271"/>
    </row>
    <row r="226" spans="1:50" ht="45" customHeight="1" x14ac:dyDescent="0.2">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608</v>
      </c>
      <c r="AE226" s="282"/>
      <c r="AF226" s="282"/>
      <c r="AG226" s="239" t="s">
        <v>640</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2">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608</v>
      </c>
      <c r="AE227" s="234"/>
      <c r="AF227" s="234"/>
      <c r="AG227" s="236" t="s">
        <v>641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2">
      <c r="A228" s="251"/>
      <c r="B228" s="303"/>
      <c r="C228" s="307"/>
      <c r="D228" s="308"/>
      <c r="E228" s="311" t="s">
        <v>256</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2">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636</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2">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608</v>
      </c>
      <c r="AE230" s="259"/>
      <c r="AF230" s="259"/>
      <c r="AG230" s="261" t="s">
        <v>642</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2">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608</v>
      </c>
      <c r="AE231" s="220"/>
      <c r="AF231" s="220"/>
      <c r="AG231" s="269" t="s">
        <v>643</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2">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608</v>
      </c>
      <c r="AE232" s="220"/>
      <c r="AF232" s="220"/>
      <c r="AG232" s="269" t="s">
        <v>644</v>
      </c>
      <c r="AH232" s="270"/>
      <c r="AI232" s="270"/>
      <c r="AJ232" s="270"/>
      <c r="AK232" s="270"/>
      <c r="AL232" s="270"/>
      <c r="AM232" s="270"/>
      <c r="AN232" s="270"/>
      <c r="AO232" s="270"/>
      <c r="AP232" s="270"/>
      <c r="AQ232" s="270"/>
      <c r="AR232" s="270"/>
      <c r="AS232" s="270"/>
      <c r="AT232" s="270"/>
      <c r="AU232" s="270"/>
      <c r="AV232" s="270"/>
      <c r="AW232" s="270"/>
      <c r="AX232" s="271"/>
    </row>
    <row r="233" spans="1:50" ht="39.65" customHeight="1" x14ac:dyDescent="0.2">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608</v>
      </c>
      <c r="AE233" s="220"/>
      <c r="AF233" s="220"/>
      <c r="AG233" s="269" t="s">
        <v>645</v>
      </c>
      <c r="AH233" s="270"/>
      <c r="AI233" s="270"/>
      <c r="AJ233" s="270"/>
      <c r="AK233" s="270"/>
      <c r="AL233" s="270"/>
      <c r="AM233" s="270"/>
      <c r="AN233" s="270"/>
      <c r="AO233" s="270"/>
      <c r="AP233" s="270"/>
      <c r="AQ233" s="270"/>
      <c r="AR233" s="270"/>
      <c r="AS233" s="270"/>
      <c r="AT233" s="270"/>
      <c r="AU233" s="270"/>
      <c r="AV233" s="270"/>
      <c r="AW233" s="270"/>
      <c r="AX233" s="271"/>
    </row>
    <row r="234" spans="1:50" ht="45" customHeight="1" x14ac:dyDescent="0.2">
      <c r="A234" s="251"/>
      <c r="B234" s="252"/>
      <c r="C234" s="217" t="s">
        <v>229</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608</v>
      </c>
      <c r="AE234" s="282"/>
      <c r="AF234" s="282"/>
      <c r="AG234" s="283" t="s">
        <v>646</v>
      </c>
      <c r="AH234" s="284"/>
      <c r="AI234" s="284"/>
      <c r="AJ234" s="284"/>
      <c r="AK234" s="284"/>
      <c r="AL234" s="284"/>
      <c r="AM234" s="284"/>
      <c r="AN234" s="284"/>
      <c r="AO234" s="284"/>
      <c r="AP234" s="284"/>
      <c r="AQ234" s="284"/>
      <c r="AR234" s="284"/>
      <c r="AS234" s="284"/>
      <c r="AT234" s="284"/>
      <c r="AU234" s="284"/>
      <c r="AV234" s="284"/>
      <c r="AW234" s="284"/>
      <c r="AX234" s="285"/>
    </row>
    <row r="235" spans="1:50" ht="60" customHeight="1" x14ac:dyDescent="0.2">
      <c r="A235" s="251"/>
      <c r="B235" s="252"/>
      <c r="C235" s="338" t="s">
        <v>230</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608</v>
      </c>
      <c r="AE235" s="220"/>
      <c r="AF235" s="291"/>
      <c r="AG235" s="269" t="s">
        <v>647</v>
      </c>
      <c r="AH235" s="270"/>
      <c r="AI235" s="270"/>
      <c r="AJ235" s="270"/>
      <c r="AK235" s="270"/>
      <c r="AL235" s="270"/>
      <c r="AM235" s="270"/>
      <c r="AN235" s="270"/>
      <c r="AO235" s="270"/>
      <c r="AP235" s="270"/>
      <c r="AQ235" s="270"/>
      <c r="AR235" s="270"/>
      <c r="AS235" s="270"/>
      <c r="AT235" s="270"/>
      <c r="AU235" s="270"/>
      <c r="AV235" s="270"/>
      <c r="AW235" s="270"/>
      <c r="AX235" s="271"/>
    </row>
    <row r="236" spans="1:50" ht="38.4" customHeight="1" x14ac:dyDescent="0.2">
      <c r="A236" s="253"/>
      <c r="B236" s="254"/>
      <c r="C236" s="341" t="s">
        <v>217</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608</v>
      </c>
      <c r="AE236" s="345"/>
      <c r="AF236" s="346"/>
      <c r="AG236" s="347" t="s">
        <v>648</v>
      </c>
      <c r="AH236" s="348"/>
      <c r="AI236" s="348"/>
      <c r="AJ236" s="348"/>
      <c r="AK236" s="348"/>
      <c r="AL236" s="348"/>
      <c r="AM236" s="348"/>
      <c r="AN236" s="348"/>
      <c r="AO236" s="348"/>
      <c r="AP236" s="348"/>
      <c r="AQ236" s="348"/>
      <c r="AR236" s="348"/>
      <c r="AS236" s="348"/>
      <c r="AT236" s="348"/>
      <c r="AU236" s="348"/>
      <c r="AV236" s="348"/>
      <c r="AW236" s="348"/>
      <c r="AX236" s="349"/>
    </row>
    <row r="237" spans="1:50" ht="38.4" customHeight="1" x14ac:dyDescent="0.2">
      <c r="A237" s="249" t="s">
        <v>36</v>
      </c>
      <c r="B237" s="250"/>
      <c r="C237" s="255" t="s">
        <v>218</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637</v>
      </c>
      <c r="AE237" s="259"/>
      <c r="AF237" s="260"/>
      <c r="AG237" s="261" t="s">
        <v>649</v>
      </c>
      <c r="AH237" s="262"/>
      <c r="AI237" s="262"/>
      <c r="AJ237" s="262"/>
      <c r="AK237" s="262"/>
      <c r="AL237" s="262"/>
      <c r="AM237" s="262"/>
      <c r="AN237" s="262"/>
      <c r="AO237" s="262"/>
      <c r="AP237" s="262"/>
      <c r="AQ237" s="262"/>
      <c r="AR237" s="262"/>
      <c r="AS237" s="262"/>
      <c r="AT237" s="262"/>
      <c r="AU237" s="262"/>
      <c r="AV237" s="262"/>
      <c r="AW237" s="262"/>
      <c r="AX237" s="263"/>
    </row>
    <row r="238" spans="1:50" ht="46.65" customHeight="1" x14ac:dyDescent="0.2">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608</v>
      </c>
      <c r="AE238" s="268"/>
      <c r="AF238" s="268"/>
      <c r="AG238" s="269" t="s">
        <v>650</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2">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608</v>
      </c>
      <c r="AE239" s="220"/>
      <c r="AF239" s="220"/>
      <c r="AG239" s="269" t="s">
        <v>651</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608</v>
      </c>
      <c r="AE240" s="220"/>
      <c r="AF240" s="220"/>
      <c r="AG240" s="221" t="s">
        <v>652</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2">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608</v>
      </c>
      <c r="AE241" s="234"/>
      <c r="AF241" s="235"/>
      <c r="AG241" s="236" t="s">
        <v>653</v>
      </c>
      <c r="AH241" s="237"/>
      <c r="AI241" s="237"/>
      <c r="AJ241" s="237"/>
      <c r="AK241" s="237"/>
      <c r="AL241" s="237"/>
      <c r="AM241" s="237"/>
      <c r="AN241" s="237"/>
      <c r="AO241" s="237"/>
      <c r="AP241" s="237"/>
      <c r="AQ241" s="237"/>
      <c r="AR241" s="237"/>
      <c r="AS241" s="237"/>
      <c r="AT241" s="237"/>
      <c r="AU241" s="237"/>
      <c r="AV241" s="237"/>
      <c r="AW241" s="237"/>
      <c r="AX241" s="238"/>
    </row>
    <row r="242" spans="1:52" ht="19.649999999999999" customHeight="1" x14ac:dyDescent="0.2">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5">
      <c r="A243" s="226"/>
      <c r="B243" s="227"/>
      <c r="C243" s="247">
        <v>2022</v>
      </c>
      <c r="D243" s="248"/>
      <c r="E243" s="195" t="s">
        <v>600</v>
      </c>
      <c r="F243" s="195"/>
      <c r="G243" s="195"/>
      <c r="H243" s="196">
        <v>21</v>
      </c>
      <c r="I243" s="196"/>
      <c r="J243" s="286">
        <v>169</v>
      </c>
      <c r="K243" s="286"/>
      <c r="L243" s="286"/>
      <c r="M243" s="196" t="s">
        <v>695</v>
      </c>
      <c r="N243" s="287"/>
      <c r="O243" s="288" t="s">
        <v>654</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2">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2">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2">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5">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2">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30" customHeight="1" thickBot="1" x14ac:dyDescent="0.25">
      <c r="A249" s="208" t="s">
        <v>279</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2">
      <c r="A250" s="211" t="s">
        <v>233</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2">
      <c r="A251" s="214" t="s">
        <v>272</v>
      </c>
      <c r="B251" s="215"/>
      <c r="C251" s="215"/>
      <c r="D251" s="216"/>
      <c r="E251" s="191" t="s">
        <v>655</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2">
      <c r="A252" s="120" t="s">
        <v>271</v>
      </c>
      <c r="B252" s="120"/>
      <c r="C252" s="120"/>
      <c r="D252" s="120"/>
      <c r="E252" s="191" t="s">
        <v>656</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2">
      <c r="A253" s="120" t="s">
        <v>270</v>
      </c>
      <c r="B253" s="120"/>
      <c r="C253" s="120"/>
      <c r="D253" s="120"/>
      <c r="E253" s="191" t="s">
        <v>657</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2">
      <c r="A254" s="120" t="s">
        <v>269</v>
      </c>
      <c r="B254" s="120"/>
      <c r="C254" s="120"/>
      <c r="D254" s="120"/>
      <c r="E254" s="191" t="s">
        <v>658</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2">
      <c r="A255" s="120" t="s">
        <v>268</v>
      </c>
      <c r="B255" s="120"/>
      <c r="C255" s="120"/>
      <c r="D255" s="120"/>
      <c r="E255" s="191" t="s">
        <v>659</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2">
      <c r="A256" s="120" t="s">
        <v>267</v>
      </c>
      <c r="B256" s="120"/>
      <c r="C256" s="120"/>
      <c r="D256" s="120"/>
      <c r="E256" s="191" t="s">
        <v>660</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2">
      <c r="A257" s="120" t="s">
        <v>266</v>
      </c>
      <c r="B257" s="120"/>
      <c r="C257" s="120"/>
      <c r="D257" s="120"/>
      <c r="E257" s="191" t="s">
        <v>661</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2">
      <c r="A258" s="120" t="s">
        <v>265</v>
      </c>
      <c r="B258" s="120"/>
      <c r="C258" s="120"/>
      <c r="D258" s="120"/>
      <c r="E258" s="191" t="s">
        <v>662</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2">
      <c r="A259" s="120" t="s">
        <v>411</v>
      </c>
      <c r="B259" s="120"/>
      <c r="C259" s="120"/>
      <c r="D259" s="120"/>
      <c r="E259" s="190" t="s">
        <v>600</v>
      </c>
      <c r="F259" s="171"/>
      <c r="G259" s="171"/>
      <c r="H259" s="77" t="str">
        <f>IF(E259="","","-")</f>
        <v>-</v>
      </c>
      <c r="I259" s="171"/>
      <c r="J259" s="171"/>
      <c r="K259" s="77" t="str">
        <f>IF(I259="","","-")</f>
        <v/>
      </c>
      <c r="L259" s="173">
        <v>179</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2">
      <c r="A260" s="120" t="s">
        <v>587</v>
      </c>
      <c r="B260" s="120"/>
      <c r="C260" s="120"/>
      <c r="D260" s="120"/>
      <c r="E260" s="190" t="s">
        <v>600</v>
      </c>
      <c r="F260" s="171"/>
      <c r="G260" s="171"/>
      <c r="H260" s="77"/>
      <c r="I260" s="171"/>
      <c r="J260" s="171"/>
      <c r="K260" s="77"/>
      <c r="L260" s="173">
        <v>184</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2">
      <c r="A261" s="120" t="s">
        <v>379</v>
      </c>
      <c r="B261" s="120"/>
      <c r="C261" s="120"/>
      <c r="D261" s="120"/>
      <c r="E261" s="186">
        <v>2021</v>
      </c>
      <c r="F261" s="172"/>
      <c r="G261" s="171" t="s">
        <v>599</v>
      </c>
      <c r="H261" s="171"/>
      <c r="I261" s="171"/>
      <c r="J261" s="172">
        <v>20</v>
      </c>
      <c r="K261" s="172"/>
      <c r="L261" s="173">
        <v>188</v>
      </c>
      <c r="M261" s="173"/>
      <c r="N261" s="173"/>
      <c r="O261" s="172" t="s">
        <v>695</v>
      </c>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4" customHeight="1" x14ac:dyDescent="0.2">
      <c r="A262" s="174" t="s">
        <v>259</v>
      </c>
      <c r="B262" s="175"/>
      <c r="C262" s="175"/>
      <c r="D262" s="175"/>
      <c r="E262" s="175"/>
      <c r="F262" s="176"/>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x14ac:dyDescent="0.2">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4" customHeight="1" x14ac:dyDescent="0.2">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4" customHeight="1" x14ac:dyDescent="0.2">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4" customHeight="1" x14ac:dyDescent="0.2">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4" customHeigh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4" customHeight="1" x14ac:dyDescent="0.2">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4" customHeight="1" x14ac:dyDescent="0.2">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4" customHeigh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4" customHeigh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4" customHeigh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2">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2">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649999999999999" customHeight="1" x14ac:dyDescent="0.2">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180" t="s">
        <v>261</v>
      </c>
      <c r="B301" s="181"/>
      <c r="C301" s="181"/>
      <c r="D301" s="181"/>
      <c r="E301" s="181"/>
      <c r="F301" s="182"/>
      <c r="G301" s="159" t="s">
        <v>663</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664</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2">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2">
      <c r="A303" s="183"/>
      <c r="B303" s="184"/>
      <c r="C303" s="184"/>
      <c r="D303" s="184"/>
      <c r="E303" s="184"/>
      <c r="F303" s="185"/>
      <c r="G303" s="149" t="s">
        <v>665</v>
      </c>
      <c r="H303" s="150"/>
      <c r="I303" s="150"/>
      <c r="J303" s="150"/>
      <c r="K303" s="151"/>
      <c r="L303" s="152" t="s">
        <v>666</v>
      </c>
      <c r="M303" s="153"/>
      <c r="N303" s="153"/>
      <c r="O303" s="153"/>
      <c r="P303" s="153"/>
      <c r="Q303" s="153"/>
      <c r="R303" s="153"/>
      <c r="S303" s="153"/>
      <c r="T303" s="153"/>
      <c r="U303" s="153"/>
      <c r="V303" s="153"/>
      <c r="W303" s="153"/>
      <c r="X303" s="154"/>
      <c r="Y303" s="155">
        <v>60</v>
      </c>
      <c r="Z303" s="156"/>
      <c r="AA303" s="156"/>
      <c r="AB303" s="157"/>
      <c r="AC303" s="149" t="s">
        <v>667</v>
      </c>
      <c r="AD303" s="150"/>
      <c r="AE303" s="150"/>
      <c r="AF303" s="150"/>
      <c r="AG303" s="151"/>
      <c r="AH303" s="152" t="s">
        <v>668</v>
      </c>
      <c r="AI303" s="153"/>
      <c r="AJ303" s="153"/>
      <c r="AK303" s="153"/>
      <c r="AL303" s="153"/>
      <c r="AM303" s="153"/>
      <c r="AN303" s="153"/>
      <c r="AO303" s="153"/>
      <c r="AP303" s="153"/>
      <c r="AQ303" s="153"/>
      <c r="AR303" s="153"/>
      <c r="AS303" s="153"/>
      <c r="AT303" s="154"/>
      <c r="AU303" s="155">
        <v>506.55900000000003</v>
      </c>
      <c r="AV303" s="156"/>
      <c r="AW303" s="156"/>
      <c r="AX303" s="158"/>
    </row>
    <row r="304" spans="1:50" ht="24.75" hidden="1" customHeight="1" x14ac:dyDescent="0.2">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2">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2">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2">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2">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2">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2">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2">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2">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60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506.55900000000003</v>
      </c>
      <c r="AV313" s="136"/>
      <c r="AW313" s="136"/>
      <c r="AX313" s="138"/>
    </row>
    <row r="314" spans="1:51" ht="24.75" customHeight="1" x14ac:dyDescent="0.2">
      <c r="A314" s="183"/>
      <c r="B314" s="184"/>
      <c r="C314" s="184"/>
      <c r="D314" s="184"/>
      <c r="E314" s="184"/>
      <c r="F314" s="185"/>
      <c r="G314" s="159" t="s">
        <v>669</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1</v>
      </c>
    </row>
    <row r="315" spans="1:51" ht="24.75" customHeight="1" x14ac:dyDescent="0.2">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1</v>
      </c>
    </row>
    <row r="316" spans="1:51" ht="24.75" customHeight="1" x14ac:dyDescent="0.2">
      <c r="A316" s="183"/>
      <c r="B316" s="184"/>
      <c r="C316" s="184"/>
      <c r="D316" s="184"/>
      <c r="E316" s="184"/>
      <c r="F316" s="185"/>
      <c r="G316" s="149" t="s">
        <v>667</v>
      </c>
      <c r="H316" s="150"/>
      <c r="I316" s="150"/>
      <c r="J316" s="150"/>
      <c r="K316" s="151"/>
      <c r="L316" s="152" t="s">
        <v>668</v>
      </c>
      <c r="M316" s="153"/>
      <c r="N316" s="153"/>
      <c r="O316" s="153"/>
      <c r="P316" s="153"/>
      <c r="Q316" s="153"/>
      <c r="R316" s="153"/>
      <c r="S316" s="153"/>
      <c r="T316" s="153"/>
      <c r="U316" s="153"/>
      <c r="V316" s="153"/>
      <c r="W316" s="153"/>
      <c r="X316" s="154"/>
      <c r="Y316" s="155">
        <v>88.1</v>
      </c>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1</v>
      </c>
    </row>
    <row r="317" spans="1:51" ht="24.75" hidden="1" customHeight="1" x14ac:dyDescent="0.2">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1</v>
      </c>
    </row>
    <row r="318" spans="1:51" ht="24.75" hidden="1" customHeight="1" x14ac:dyDescent="0.2">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1</v>
      </c>
    </row>
    <row r="319" spans="1:51" ht="24.75" hidden="1" customHeight="1" x14ac:dyDescent="0.2">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1</v>
      </c>
    </row>
    <row r="320" spans="1:51" ht="24.75" hidden="1" customHeight="1" x14ac:dyDescent="0.2">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1</v>
      </c>
    </row>
    <row r="321" spans="1:51" ht="24.75" hidden="1" customHeight="1" x14ac:dyDescent="0.2">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1</v>
      </c>
    </row>
    <row r="322" spans="1:51" ht="24.75" hidden="1" customHeight="1" x14ac:dyDescent="0.2">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1</v>
      </c>
    </row>
    <row r="323" spans="1:51" ht="24.75" hidden="1" customHeight="1" x14ac:dyDescent="0.2">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1</v>
      </c>
    </row>
    <row r="324" spans="1:51" ht="24.75" hidden="1" customHeight="1" x14ac:dyDescent="0.2">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1</v>
      </c>
    </row>
    <row r="325" spans="1:51" ht="24.75" hidden="1" customHeight="1" x14ac:dyDescent="0.2">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1</v>
      </c>
    </row>
    <row r="326" spans="1:51" ht="24.75" customHeigh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88.1</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1</v>
      </c>
    </row>
    <row r="327" spans="1:51" ht="24.75" hidden="1" customHeight="1" x14ac:dyDescent="0.2">
      <c r="A327" s="183"/>
      <c r="B327" s="184"/>
      <c r="C327" s="184"/>
      <c r="D327" s="184"/>
      <c r="E327" s="184"/>
      <c r="F327" s="185"/>
      <c r="G327" s="159" t="s">
        <v>214</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215</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2">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2">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2">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2">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2">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2">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2">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2">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2">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2">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2">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5">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2">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2">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2">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2">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2">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2">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2">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2">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2">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2">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2">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2">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2">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5">
      <c r="A353" s="125" t="s">
        <v>572</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227</v>
      </c>
      <c r="AM353" s="129"/>
      <c r="AN353" s="129"/>
      <c r="AO353" s="79" t="s">
        <v>226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47.4" customHeight="1" x14ac:dyDescent="0.2">
      <c r="A359" s="95">
        <v>1</v>
      </c>
      <c r="B359" s="95">
        <v>1</v>
      </c>
      <c r="C359" s="114" t="s">
        <v>670</v>
      </c>
      <c r="D359" s="114"/>
      <c r="E359" s="114"/>
      <c r="F359" s="114"/>
      <c r="G359" s="114"/>
      <c r="H359" s="114"/>
      <c r="I359" s="114"/>
      <c r="J359" s="98">
        <v>2010005018786</v>
      </c>
      <c r="K359" s="99"/>
      <c r="L359" s="99"/>
      <c r="M359" s="99"/>
      <c r="N359" s="99"/>
      <c r="O359" s="99"/>
      <c r="P359" s="100" t="s">
        <v>671</v>
      </c>
      <c r="Q359" s="100"/>
      <c r="R359" s="100"/>
      <c r="S359" s="100"/>
      <c r="T359" s="100"/>
      <c r="U359" s="100"/>
      <c r="V359" s="100"/>
      <c r="W359" s="100"/>
      <c r="X359" s="100"/>
      <c r="Y359" s="101">
        <v>60</v>
      </c>
      <c r="Z359" s="102"/>
      <c r="AA359" s="102"/>
      <c r="AB359" s="103"/>
      <c r="AC359" s="84" t="s">
        <v>672</v>
      </c>
      <c r="AD359" s="85"/>
      <c r="AE359" s="85"/>
      <c r="AF359" s="85"/>
      <c r="AG359" s="85"/>
      <c r="AH359" s="117" t="s">
        <v>279</v>
      </c>
      <c r="AI359" s="118"/>
      <c r="AJ359" s="118"/>
      <c r="AK359" s="118"/>
      <c r="AL359" s="88" t="s">
        <v>279</v>
      </c>
      <c r="AM359" s="89"/>
      <c r="AN359" s="89"/>
      <c r="AO359" s="90"/>
      <c r="AP359" s="91" t="s">
        <v>279</v>
      </c>
      <c r="AQ359" s="91"/>
      <c r="AR359" s="91"/>
      <c r="AS359" s="91"/>
      <c r="AT359" s="91"/>
      <c r="AU359" s="91"/>
      <c r="AV359" s="91"/>
      <c r="AW359" s="91"/>
      <c r="AX359" s="91"/>
    </row>
    <row r="360" spans="1:51" ht="30" hidden="1" customHeight="1" x14ac:dyDescent="0.2">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2">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2">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2">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2">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2">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2">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2">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2">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2">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2">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2">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2">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2">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2">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2">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2">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2">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2">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2">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2">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2">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2">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2">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2">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2">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2">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2">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2">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60" customHeight="1" x14ac:dyDescent="0.2">
      <c r="A392" s="95">
        <v>1</v>
      </c>
      <c r="B392" s="95">
        <v>1</v>
      </c>
      <c r="C392" s="114" t="s">
        <v>673</v>
      </c>
      <c r="D392" s="114"/>
      <c r="E392" s="114"/>
      <c r="F392" s="114"/>
      <c r="G392" s="114"/>
      <c r="H392" s="114"/>
      <c r="I392" s="114"/>
      <c r="J392" s="98">
        <v>8000020370002</v>
      </c>
      <c r="K392" s="99"/>
      <c r="L392" s="99"/>
      <c r="M392" s="99"/>
      <c r="N392" s="99"/>
      <c r="O392" s="99"/>
      <c r="P392" s="100" t="s">
        <v>674</v>
      </c>
      <c r="Q392" s="100"/>
      <c r="R392" s="100"/>
      <c r="S392" s="100"/>
      <c r="T392" s="100"/>
      <c r="U392" s="100"/>
      <c r="V392" s="100"/>
      <c r="W392" s="100"/>
      <c r="X392" s="100"/>
      <c r="Y392" s="101">
        <v>506.55900000000003</v>
      </c>
      <c r="Z392" s="102"/>
      <c r="AA392" s="102"/>
      <c r="AB392" s="103"/>
      <c r="AC392" s="84" t="s">
        <v>672</v>
      </c>
      <c r="AD392" s="85"/>
      <c r="AE392" s="85"/>
      <c r="AF392" s="85"/>
      <c r="AG392" s="85"/>
      <c r="AH392" s="117" t="s">
        <v>279</v>
      </c>
      <c r="AI392" s="118"/>
      <c r="AJ392" s="118"/>
      <c r="AK392" s="118"/>
      <c r="AL392" s="88" t="s">
        <v>279</v>
      </c>
      <c r="AM392" s="89"/>
      <c r="AN392" s="89"/>
      <c r="AO392" s="90"/>
      <c r="AP392" s="91" t="s">
        <v>279</v>
      </c>
      <c r="AQ392" s="91"/>
      <c r="AR392" s="91"/>
      <c r="AS392" s="91"/>
      <c r="AT392" s="91"/>
      <c r="AU392" s="91"/>
      <c r="AV392" s="91"/>
      <c r="AW392" s="91"/>
      <c r="AX392" s="91"/>
      <c r="AY392">
        <f>$AY$389</f>
        <v>1</v>
      </c>
    </row>
    <row r="393" spans="1:51" ht="77.400000000000006" customHeight="1" x14ac:dyDescent="0.2">
      <c r="A393" s="95">
        <v>2</v>
      </c>
      <c r="B393" s="95">
        <v>1</v>
      </c>
      <c r="C393" s="115" t="s">
        <v>675</v>
      </c>
      <c r="D393" s="114"/>
      <c r="E393" s="114"/>
      <c r="F393" s="114"/>
      <c r="G393" s="114"/>
      <c r="H393" s="114"/>
      <c r="I393" s="114"/>
      <c r="J393" s="98">
        <v>4000020030007</v>
      </c>
      <c r="K393" s="99"/>
      <c r="L393" s="99"/>
      <c r="M393" s="99"/>
      <c r="N393" s="99"/>
      <c r="O393" s="99"/>
      <c r="P393" s="100" t="s">
        <v>676</v>
      </c>
      <c r="Q393" s="100"/>
      <c r="R393" s="100"/>
      <c r="S393" s="100"/>
      <c r="T393" s="100"/>
      <c r="U393" s="100"/>
      <c r="V393" s="100"/>
      <c r="W393" s="100"/>
      <c r="X393" s="100"/>
      <c r="Y393" s="101">
        <v>190.56899999999999</v>
      </c>
      <c r="Z393" s="102"/>
      <c r="AA393" s="102"/>
      <c r="AB393" s="103"/>
      <c r="AC393" s="84" t="s">
        <v>672</v>
      </c>
      <c r="AD393" s="85"/>
      <c r="AE393" s="85"/>
      <c r="AF393" s="85"/>
      <c r="AG393" s="85"/>
      <c r="AH393" s="117" t="s">
        <v>279</v>
      </c>
      <c r="AI393" s="118"/>
      <c r="AJ393" s="118"/>
      <c r="AK393" s="118"/>
      <c r="AL393" s="88" t="s">
        <v>279</v>
      </c>
      <c r="AM393" s="89"/>
      <c r="AN393" s="89"/>
      <c r="AO393" s="90"/>
      <c r="AP393" s="91" t="s">
        <v>279</v>
      </c>
      <c r="AQ393" s="91"/>
      <c r="AR393" s="91"/>
      <c r="AS393" s="91"/>
      <c r="AT393" s="91"/>
      <c r="AU393" s="91"/>
      <c r="AV393" s="91"/>
      <c r="AW393" s="91"/>
      <c r="AX393" s="91"/>
      <c r="AY393">
        <f>COUNTA($C$393)</f>
        <v>1</v>
      </c>
    </row>
    <row r="394" spans="1:51" ht="78.650000000000006" customHeight="1" x14ac:dyDescent="0.2">
      <c r="A394" s="95">
        <v>3</v>
      </c>
      <c r="B394" s="95">
        <v>1</v>
      </c>
      <c r="C394" s="115" t="s">
        <v>677</v>
      </c>
      <c r="D394" s="114"/>
      <c r="E394" s="114"/>
      <c r="F394" s="114"/>
      <c r="G394" s="114"/>
      <c r="H394" s="114"/>
      <c r="I394" s="114"/>
      <c r="J394" s="98">
        <v>2000020020001</v>
      </c>
      <c r="K394" s="99"/>
      <c r="L394" s="99"/>
      <c r="M394" s="99"/>
      <c r="N394" s="99"/>
      <c r="O394" s="99"/>
      <c r="P394" s="116" t="s">
        <v>678</v>
      </c>
      <c r="Q394" s="100"/>
      <c r="R394" s="100"/>
      <c r="S394" s="100"/>
      <c r="T394" s="100"/>
      <c r="U394" s="100"/>
      <c r="V394" s="100"/>
      <c r="W394" s="100"/>
      <c r="X394" s="100"/>
      <c r="Y394" s="101">
        <v>130.65799999999999</v>
      </c>
      <c r="Z394" s="102"/>
      <c r="AA394" s="102"/>
      <c r="AB394" s="103"/>
      <c r="AC394" s="84" t="s">
        <v>672</v>
      </c>
      <c r="AD394" s="85"/>
      <c r="AE394" s="85"/>
      <c r="AF394" s="85"/>
      <c r="AG394" s="85"/>
      <c r="AH394" s="86" t="s">
        <v>279</v>
      </c>
      <c r="AI394" s="87"/>
      <c r="AJ394" s="87"/>
      <c r="AK394" s="87"/>
      <c r="AL394" s="88" t="s">
        <v>279</v>
      </c>
      <c r="AM394" s="89"/>
      <c r="AN394" s="89"/>
      <c r="AO394" s="90"/>
      <c r="AP394" s="91" t="s">
        <v>279</v>
      </c>
      <c r="AQ394" s="91"/>
      <c r="AR394" s="91"/>
      <c r="AS394" s="91"/>
      <c r="AT394" s="91"/>
      <c r="AU394" s="91"/>
      <c r="AV394" s="91"/>
      <c r="AW394" s="91"/>
      <c r="AX394" s="91"/>
      <c r="AY394">
        <f>COUNTA($C$394)</f>
        <v>1</v>
      </c>
    </row>
    <row r="395" spans="1:51" ht="60" customHeight="1" x14ac:dyDescent="0.2">
      <c r="A395" s="95">
        <v>4</v>
      </c>
      <c r="B395" s="95">
        <v>1</v>
      </c>
      <c r="C395" s="115" t="s">
        <v>679</v>
      </c>
      <c r="D395" s="114"/>
      <c r="E395" s="114"/>
      <c r="F395" s="114"/>
      <c r="G395" s="114"/>
      <c r="H395" s="114"/>
      <c r="I395" s="114"/>
      <c r="J395" s="98">
        <v>1000020050008</v>
      </c>
      <c r="K395" s="99"/>
      <c r="L395" s="99"/>
      <c r="M395" s="99"/>
      <c r="N395" s="99"/>
      <c r="O395" s="99"/>
      <c r="P395" s="116" t="s">
        <v>680</v>
      </c>
      <c r="Q395" s="100"/>
      <c r="R395" s="100"/>
      <c r="S395" s="100"/>
      <c r="T395" s="100"/>
      <c r="U395" s="100"/>
      <c r="V395" s="100"/>
      <c r="W395" s="100"/>
      <c r="X395" s="100"/>
      <c r="Y395" s="101">
        <v>29.998999999999999</v>
      </c>
      <c r="Z395" s="102"/>
      <c r="AA395" s="102"/>
      <c r="AB395" s="103"/>
      <c r="AC395" s="84" t="s">
        <v>672</v>
      </c>
      <c r="AD395" s="85"/>
      <c r="AE395" s="85"/>
      <c r="AF395" s="85"/>
      <c r="AG395" s="85"/>
      <c r="AH395" s="86" t="s">
        <v>279</v>
      </c>
      <c r="AI395" s="87"/>
      <c r="AJ395" s="87"/>
      <c r="AK395" s="87"/>
      <c r="AL395" s="88" t="s">
        <v>279</v>
      </c>
      <c r="AM395" s="89"/>
      <c r="AN395" s="89"/>
      <c r="AO395" s="90"/>
      <c r="AP395" s="91" t="s">
        <v>279</v>
      </c>
      <c r="AQ395" s="91"/>
      <c r="AR395" s="91"/>
      <c r="AS395" s="91"/>
      <c r="AT395" s="91"/>
      <c r="AU395" s="91"/>
      <c r="AV395" s="91"/>
      <c r="AW395" s="91"/>
      <c r="AX395" s="91"/>
      <c r="AY395">
        <f>COUNTA($C$395)</f>
        <v>1</v>
      </c>
    </row>
    <row r="396" spans="1:51" ht="60" customHeight="1" x14ac:dyDescent="0.2">
      <c r="A396" s="95">
        <v>5</v>
      </c>
      <c r="B396" s="95">
        <v>1</v>
      </c>
      <c r="C396" s="114" t="s">
        <v>681</v>
      </c>
      <c r="D396" s="114"/>
      <c r="E396" s="114"/>
      <c r="F396" s="114"/>
      <c r="G396" s="114"/>
      <c r="H396" s="114"/>
      <c r="I396" s="114"/>
      <c r="J396" s="98">
        <v>4000020180009</v>
      </c>
      <c r="K396" s="99"/>
      <c r="L396" s="99"/>
      <c r="M396" s="99"/>
      <c r="N396" s="99"/>
      <c r="O396" s="99"/>
      <c r="P396" s="100" t="s">
        <v>682</v>
      </c>
      <c r="Q396" s="100"/>
      <c r="R396" s="100"/>
      <c r="S396" s="100"/>
      <c r="T396" s="100"/>
      <c r="U396" s="100"/>
      <c r="V396" s="100"/>
      <c r="W396" s="100"/>
      <c r="X396" s="100"/>
      <c r="Y396" s="101">
        <v>19.641999999999999</v>
      </c>
      <c r="Z396" s="102"/>
      <c r="AA396" s="102"/>
      <c r="AB396" s="103"/>
      <c r="AC396" s="84" t="s">
        <v>672</v>
      </c>
      <c r="AD396" s="85"/>
      <c r="AE396" s="85"/>
      <c r="AF396" s="85"/>
      <c r="AG396" s="85"/>
      <c r="AH396" s="86" t="s">
        <v>279</v>
      </c>
      <c r="AI396" s="87"/>
      <c r="AJ396" s="87"/>
      <c r="AK396" s="87"/>
      <c r="AL396" s="88" t="s">
        <v>279</v>
      </c>
      <c r="AM396" s="89"/>
      <c r="AN396" s="89"/>
      <c r="AO396" s="90"/>
      <c r="AP396" s="91" t="s">
        <v>279</v>
      </c>
      <c r="AQ396" s="91"/>
      <c r="AR396" s="91"/>
      <c r="AS396" s="91"/>
      <c r="AT396" s="91"/>
      <c r="AU396" s="91"/>
      <c r="AV396" s="91"/>
      <c r="AW396" s="91"/>
      <c r="AX396" s="91"/>
      <c r="AY396">
        <f>COUNTA($C$396)</f>
        <v>1</v>
      </c>
    </row>
    <row r="397" spans="1:51" ht="30" hidden="1" customHeight="1" x14ac:dyDescent="0.2">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2">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2">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2">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2">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2">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2">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2">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2">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2">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2">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2">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2">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2">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2">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2">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2">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2">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2">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2">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2">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2">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2">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2">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2">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63.65" customHeight="1" x14ac:dyDescent="0.2">
      <c r="A425" s="95">
        <v>1</v>
      </c>
      <c r="B425" s="95">
        <v>1</v>
      </c>
      <c r="C425" s="114" t="s">
        <v>683</v>
      </c>
      <c r="D425" s="114"/>
      <c r="E425" s="114"/>
      <c r="F425" s="114"/>
      <c r="G425" s="114"/>
      <c r="H425" s="114"/>
      <c r="I425" s="114"/>
      <c r="J425" s="98">
        <v>1000020140007</v>
      </c>
      <c r="K425" s="99"/>
      <c r="L425" s="99"/>
      <c r="M425" s="99"/>
      <c r="N425" s="99"/>
      <c r="O425" s="99"/>
      <c r="P425" s="100" t="s">
        <v>684</v>
      </c>
      <c r="Q425" s="100"/>
      <c r="R425" s="100"/>
      <c r="S425" s="100"/>
      <c r="T425" s="100"/>
      <c r="U425" s="100"/>
      <c r="V425" s="100"/>
      <c r="W425" s="100"/>
      <c r="X425" s="100"/>
      <c r="Y425" s="101">
        <v>88.114999999999995</v>
      </c>
      <c r="Z425" s="102"/>
      <c r="AA425" s="102"/>
      <c r="AB425" s="103"/>
      <c r="AC425" s="84" t="s">
        <v>672</v>
      </c>
      <c r="AD425" s="85"/>
      <c r="AE425" s="85"/>
      <c r="AF425" s="85"/>
      <c r="AG425" s="85"/>
      <c r="AH425" s="117" t="s">
        <v>279</v>
      </c>
      <c r="AI425" s="118"/>
      <c r="AJ425" s="118"/>
      <c r="AK425" s="118"/>
      <c r="AL425" s="88" t="s">
        <v>279</v>
      </c>
      <c r="AM425" s="89"/>
      <c r="AN425" s="89"/>
      <c r="AO425" s="90"/>
      <c r="AP425" s="91" t="s">
        <v>279</v>
      </c>
      <c r="AQ425" s="91"/>
      <c r="AR425" s="91"/>
      <c r="AS425" s="91"/>
      <c r="AT425" s="91"/>
      <c r="AU425" s="91"/>
      <c r="AV425" s="91"/>
      <c r="AW425" s="91"/>
      <c r="AX425" s="91"/>
      <c r="AY425">
        <f>$AY$422</f>
        <v>1</v>
      </c>
    </row>
    <row r="426" spans="1:51" ht="70.400000000000006" customHeight="1" x14ac:dyDescent="0.2">
      <c r="A426" s="95">
        <v>2</v>
      </c>
      <c r="B426" s="95">
        <v>1</v>
      </c>
      <c r="C426" s="114" t="s">
        <v>685</v>
      </c>
      <c r="D426" s="114"/>
      <c r="E426" s="114"/>
      <c r="F426" s="114"/>
      <c r="G426" s="114"/>
      <c r="H426" s="114"/>
      <c r="I426" s="114"/>
      <c r="J426" s="98">
        <v>1000020470007</v>
      </c>
      <c r="K426" s="99"/>
      <c r="L426" s="99"/>
      <c r="M426" s="99"/>
      <c r="N426" s="99"/>
      <c r="O426" s="99"/>
      <c r="P426" s="100" t="s">
        <v>686</v>
      </c>
      <c r="Q426" s="100"/>
      <c r="R426" s="100"/>
      <c r="S426" s="100"/>
      <c r="T426" s="100"/>
      <c r="U426" s="100"/>
      <c r="V426" s="100"/>
      <c r="W426" s="100"/>
      <c r="X426" s="100"/>
      <c r="Y426" s="101">
        <v>5.9950000000000001</v>
      </c>
      <c r="Z426" s="102"/>
      <c r="AA426" s="102"/>
      <c r="AB426" s="103"/>
      <c r="AC426" s="84" t="s">
        <v>672</v>
      </c>
      <c r="AD426" s="85"/>
      <c r="AE426" s="85"/>
      <c r="AF426" s="85"/>
      <c r="AG426" s="85"/>
      <c r="AH426" s="117" t="s">
        <v>279</v>
      </c>
      <c r="AI426" s="118"/>
      <c r="AJ426" s="118"/>
      <c r="AK426" s="118"/>
      <c r="AL426" s="88" t="s">
        <v>279</v>
      </c>
      <c r="AM426" s="89"/>
      <c r="AN426" s="89"/>
      <c r="AO426" s="90"/>
      <c r="AP426" s="91" t="s">
        <v>279</v>
      </c>
      <c r="AQ426" s="91"/>
      <c r="AR426" s="91"/>
      <c r="AS426" s="91"/>
      <c r="AT426" s="91"/>
      <c r="AU426" s="91"/>
      <c r="AV426" s="91"/>
      <c r="AW426" s="91"/>
      <c r="AX426" s="91"/>
      <c r="AY426">
        <f>COUNTA($C$426)</f>
        <v>1</v>
      </c>
    </row>
    <row r="427" spans="1:51" ht="30" hidden="1" customHeight="1" x14ac:dyDescent="0.2">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2">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2">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2">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2">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2">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2">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2">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2">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2">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2">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2">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2">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2">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2">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2">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2">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2">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2">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2">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2">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2">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2">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2">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2">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2">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2">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2">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2">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2">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2">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2">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2">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2">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2">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2">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2">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2">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2">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2">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2">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2">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2">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2">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2">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2">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2">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2">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2">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2">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2">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2">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2">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2">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2">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2">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2">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2">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2">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2">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2">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2">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2">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2">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2">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2">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2">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2">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2">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2">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2">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2">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2">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2">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2">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2">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2">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2">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2">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2">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2">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2">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2">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2">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2">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2">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2">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2">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2">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2">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2">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2">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2">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2">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2">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2">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2">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2">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2">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2">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2">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2">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2">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2">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2">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2">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2">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2">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2">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2">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2">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2">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2">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2">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2">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2">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2">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2">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2">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2">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2">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2">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2">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2">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2">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2">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2">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2">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2">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2">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2">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2">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2">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2">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2">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2">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2">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2">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2">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2">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2">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2">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2">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2">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2">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2">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2">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2">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2">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2">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2">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2">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2">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2">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2">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2">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2">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2">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2">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2">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2">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2">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2">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2">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2">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2">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2">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2">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2">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2">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2">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2">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2">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2">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2">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2">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2">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2">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2">
      <c r="A620" s="109" t="s">
        <v>573</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227</v>
      </c>
      <c r="AM620" s="113"/>
      <c r="AN620" s="113"/>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hidden="1" customHeight="1" x14ac:dyDescent="0.2">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2">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2">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2">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2">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2">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2">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2">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2">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2">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2">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2">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2">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2">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2">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2">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2">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2">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2">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2">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2">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2">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2">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2">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2">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2">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2">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2">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2">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2">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21"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9" sqref="P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2">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608</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2">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2">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2">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2">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2">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2">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156</v>
      </c>
      <c r="Y45" s="32" t="s">
        <v>328</v>
      </c>
      <c r="Z45" s="32" t="s">
        <v>456</v>
      </c>
      <c r="AF45" s="30"/>
      <c r="AK45" s="42" t="str">
        <f t="shared" si="7"/>
        <v>r</v>
      </c>
    </row>
    <row r="46" spans="1:37" x14ac:dyDescent="0.2">
      <c r="A46" s="13"/>
      <c r="B46" s="13"/>
      <c r="F46" s="13"/>
      <c r="G46" s="19"/>
      <c r="K46" s="13"/>
      <c r="L46" s="13"/>
      <c r="O46" s="13"/>
      <c r="P46" s="13"/>
      <c r="Q46" s="19"/>
      <c r="T46" s="13"/>
      <c r="U46" s="78" t="s">
        <v>592</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62</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595</v>
      </c>
      <c r="Z100" s="32" t="s">
        <v>511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