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8【提出フォルダ】1125〆補正レビューシート\再生循環局\"/>
    </mc:Choice>
  </mc:AlternateContent>
  <xr:revisionPtr revIDLastSave="0" documentId="13_ncr:1_{C85CFE76-1266-4D80-AF3A-45C79108263D}" xr6:coauthVersionLast="47" xr6:coauthVersionMax="47" xr10:uidLastSave="{00000000-0000-0000-0000-000000000000}"/>
  <bookViews>
    <workbookView xWindow="-120" yWindow="-16320" windowWidth="29040" windowHeight="15840" xr2:uid="{00000000-000D-0000-FFFF-FFFF00000000}"/>
  </bookViews>
  <sheets>
    <sheet name="補正予算レビューシート" sheetId="13" r:id="rId1"/>
    <sheet name="入力規則等" sheetId="4" r:id="rId2"/>
  </sheets>
  <definedNames>
    <definedName name="_xlnm.Print_Area" localSheetId="0">補正予算レビューシート!$A$1:$AX$620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1" i="13" l="1"/>
  <c r="AD20" i="13"/>
  <c r="P30" i="13" l="1"/>
  <c r="AD22" i="13"/>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<sst xmlns="http://schemas.openxmlformats.org/spreadsheetml/2006/main" count="1314" uniqueCount="670">
  <si>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</si>
  <si>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</si>
  <si>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</si>
  <si>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</si>
  <si>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</si>
  <si>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</si>
  <si>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</si>
  <si>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</si>
  <si>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</si>
  <si>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</si>
  <si>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</si>
  <si>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</si>
  <si>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</si>
  <si>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</si>
  <si>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</si>
  <si>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</si>
  <si>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</si>
  <si>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</si>
  <si>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</si>
  <si>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</si>
  <si>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</si>
  <si>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</si>
  <si>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</si>
  <si>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</si>
  <si>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</si>
  <si>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</si>
  <si>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</si>
  <si>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</si>
  <si>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</si>
  <si>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</si>
  <si>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</si>
  <si>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</si>
  <si>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</si>
  <si>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</si>
  <si>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</si>
  <si>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</si>
  <si>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</si>
  <si>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</si>
  <si>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</si>
  <si>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</si>
  <si>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</si>
  <si>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</si>
  <si>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</si>
  <si>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</si>
  <si>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</si>
  <si>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</si>
  <si>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</si>
  <si>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</si>
  <si>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</si>
  <si>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</si>
  <si>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</si>
  <si>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</si>
  <si>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</si>
  <si>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</si>
  <si>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</si>
  <si>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</si>
  <si>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</si>
  <si>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</si>
  <si>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</si>
  <si>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</si>
  <si>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</si>
  <si>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</si>
  <si>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</si>
  <si>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</si>
  <si>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</si>
  <si>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</si>
  <si>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</si>
  <si>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</si>
  <si>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</si>
  <si>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</si>
  <si>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</si>
  <si>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</si>
  <si>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</si>
  <si>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</si>
  <si>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</si>
  <si>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</si>
  <si>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</si>
  <si>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</si>
  <si>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</si>
  <si>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</si>
  <si>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</si>
  <si>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</si>
  <si>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</si>
  <si>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</si>
  <si>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</si>
  <si>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</si>
  <si>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</si>
  <si>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</si>
  <si>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</si>
  <si>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</si>
  <si>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</si>
  <si>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</si>
  <si>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</si>
  <si>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</si>
  <si>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</si>
  <si>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</si>
  <si>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</si>
  <si>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</si>
  <si>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</si>
  <si>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</si>
  <si>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</si>
  <si>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</si>
  <si>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</si>
  <si>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</si>
  <si>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</si>
  <si>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</si>
  <si>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</si>
  <si>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</si>
  <si>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</si>
  <si>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</si>
  <si>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</si>
  <si>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</si>
  <si>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</si>
  <si>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</si>
  <si>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</si>
  <si>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</si>
  <si>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</si>
  <si>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</si>
  <si>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</si>
  <si>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</si>
  <si>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</si>
  <si>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</si>
  <si>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</si>
  <si>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</si>
  <si>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</si>
  <si>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</si>
  <si>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</si>
  <si>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</si>
  <si>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</si>
  <si>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</si>
  <si>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</si>
  <si>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</si>
  <si>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</si>
  <si>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</si>
  <si>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</si>
  <si>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</si>
  <si>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</si>
  <si>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</si>
  <si>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</si>
  <si>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</si>
  <si>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</si>
  <si>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</si>
  <si>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</si>
  <si>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</si>
  <si>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</si>
  <si>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</si>
  <si>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</si>
  <si>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</si>
  <si>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</si>
  <si>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</si>
  <si>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</si>
  <si>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</si>
  <si>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</si>
  <si>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</si>
  <si>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</si>
  <si>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</si>
  <si>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</si>
  <si>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</si>
  <si>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</si>
  <si>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</si>
  <si>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</si>
  <si>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</si>
  <si>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</si>
  <si>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</si>
  <si>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</si>
  <si>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</si>
  <si>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</si>
  <si>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</si>
  <si>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</si>
  <si>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</si>
  <si>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</si>
  <si>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</si>
  <si>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</si>
  <si>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</si>
  <si>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</si>
  <si>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</si>
  <si>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</si>
  <si>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</si>
  <si>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</si>
  <si>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</si>
  <si>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</si>
  <si>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</si>
  <si>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</si>
  <si>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</si>
  <si>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</si>
  <si>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</si>
  <si>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</si>
  <si>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</si>
  <si>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</si>
  <si>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</si>
  <si>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</si>
  <si>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</si>
  <si>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</si>
  <si>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</si>
  <si>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</si>
  <si>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</si>
  <si>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</si>
  <si>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</si>
  <si>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</si>
  <si>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</si>
  <si>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</si>
  <si>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</si>
  <si>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</si>
  <si>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</si>
  <si>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</si>
  <si>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</si>
  <si>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</si>
  <si>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</si>
  <si>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</si>
  <si>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</si>
  <si>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</si>
  <si>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</si>
  <si>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</si>
  <si>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</si>
  <si>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</si>
  <si>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</si>
  <si>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</si>
  <si>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</si>
  <si>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</si>
  <si>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</si>
  <si>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</si>
  <si>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</si>
  <si>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</si>
  <si>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</si>
  <si>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</si>
  <si>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</si>
  <si>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</si>
  <si>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</si>
  <si>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</si>
  <si>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</si>
  <si>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</si>
  <si>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</si>
  <si>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</si>
  <si>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</si>
  <si>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</si>
  <si>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</si>
  <si>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</si>
  <si>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</si>
  <si>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</si>
  <si>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</si>
  <si>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</si>
  <si>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</si>
  <si>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</si>
  <si>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</si>
  <si>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</si>
  <si>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</si>
  <si>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</si>
  <si>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</si>
  <si>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</si>
  <si>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</si>
  <si>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</si>
  <si>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</si>
  <si>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</si>
  <si>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</si>
  <si>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</si>
  <si>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</si>
  <si>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</si>
  <si>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</si>
  <si>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</si>
  <si>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</si>
  <si>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</si>
  <si>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</si>
  <si>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</si>
  <si>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</si>
  <si>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</si>
  <si>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</si>
  <si>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</si>
  <si>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</si>
  <si>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</si>
  <si>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</si>
  <si>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</si>
  <si>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</si>
  <si>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</si>
  <si>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</si>
  <si>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</si>
  <si>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</si>
  <si>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</si>
  <si>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</si>
  <si>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</si>
  <si>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</si>
  <si>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</si>
  <si>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</si>
  <si>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</si>
  <si>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</si>
  <si>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</si>
  <si>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</si>
  <si>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</si>
  <si>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</si>
  <si>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</si>
  <si>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</si>
  <si>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</si>
  <si>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</si>
  <si>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</si>
  <si>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</si>
  <si>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</si>
  <si>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</si>
  <si>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</si>
  <si>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</si>
  <si>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</si>
  <si>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</si>
  <si>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</si>
  <si>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</si>
  <si>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</si>
  <si>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</si>
  <si>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</si>
  <si>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</si>
  <si>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</si>
  <si>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</si>
  <si>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</si>
  <si>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</si>
  <si>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</si>
  <si>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</si>
  <si>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</si>
  <si>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</si>
  <si>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</si>
  <si>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</si>
  <si>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</si>
  <si>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</si>
  <si>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</si>
  <si>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</si>
  <si>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</si>
  <si>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</si>
  <si>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</si>
  <si>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</si>
  <si>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</si>
  <si>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</si>
  <si>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</si>
  <si>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</si>
  <si>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</si>
  <si>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</si>
  <si>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</si>
  <si>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</si>
  <si>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</si>
  <si>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</si>
  <si>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</si>
  <si>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</si>
  <si>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</si>
  <si>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</si>
  <si>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</si>
  <si>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</si>
  <si>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</si>
  <si>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</si>
  <si>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</si>
  <si>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</si>
  <si>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</si>
  <si>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</si>
  <si>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</si>
  <si>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</si>
  <si>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</si>
  <si>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</si>
  <si>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</si>
  <si>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</si>
  <si>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</si>
  <si>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</si>
  <si>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</si>
  <si>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</si>
  <si>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</si>
  <si>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</si>
  <si>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</si>
  <si>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</si>
  <si>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</si>
  <si>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</si>
  <si>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</si>
  <si>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</si>
  <si>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</si>
  <si>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</si>
  <si>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</si>
  <si>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</si>
  <si>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</si>
  <si>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</si>
  <si>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</si>
  <si>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</si>
  <si>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</si>
  <si>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</si>
  <si>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</si>
  <si>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</si>
  <si>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</si>
  <si>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</si>
  <si>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</si>
  <si>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</si>
  <si>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</si>
  <si>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</si>
  <si>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</si>
  <si>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</si>
  <si>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</si>
  <si>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</si>
  <si>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</si>
  <si>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</si>
  <si>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</si>
  <si>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</si>
  <si>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</si>
  <si>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</si>
  <si>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</si>
  <si>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</si>
  <si>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</si>
  <si>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</si>
  <si>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</si>
  <si>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</si>
  <si>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</si>
  <si>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</si>
  <si>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</si>
  <si>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</si>
  <si>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</si>
  <si>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</si>
  <si>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</si>
  <si>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</si>
  <si>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</si>
  <si>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</si>
  <si>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</si>
  <si>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</si>
  <si>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</si>
  <si>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</si>
  <si>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</si>
  <si>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</si>
  <si>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</si>
  <si>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</si>
  <si>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</si>
  <si>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</si>
  <si>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</si>
  <si>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</si>
  <si>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</si>
  <si>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</si>
  <si>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</si>
  <si>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</si>
  <si>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</si>
  <si>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</si>
  <si>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</si>
  <si>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</si>
  <si>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</si>
  <si>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</si>
  <si>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</si>
  <si>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</si>
  <si>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</si>
  <si>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</si>
  <si>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</si>
  <si>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</si>
  <si>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</si>
  <si>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</si>
  <si>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</si>
  <si>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</si>
  <si>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</si>
  <si>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</si>
  <si>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</si>
  <si>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</si>
  <si>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</si>
  <si>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</si>
  <si>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</si>
  <si>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</si>
  <si>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</si>
  <si>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</si>
  <si>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</si>
  <si>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</si>
  <si>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</si>
  <si>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</si>
  <si>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</si>
  <si>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</si>
  <si>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</si>
  <si>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</si>
  <si>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</si>
  <si>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</si>
  <si>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</si>
  <si>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</si>
  <si>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</si>
  <si>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</si>
  <si>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</si>
  <si>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</si>
  <si>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</si>
  <si>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</si>
  <si>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</si>
  <si>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</si>
  <si>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</si>
  <si>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</si>
  <si>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</si>
  <si>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</si>
  <si>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</si>
  <si>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</si>
  <si>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</si>
  <si>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</si>
  <si>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</si>
  <si>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</si>
  <si>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</si>
  <si>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</si>
  <si>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</si>
  <si>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</si>
  <si>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</si>
  <si>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</si>
  <si>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</si>
  <si>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</si>
  <si>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</si>
  <si>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</si>
  <si>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</si>
  <si>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</si>
  <si>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</si>
  <si>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</si>
  <si>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</si>
  <si>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</si>
  <si>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</si>
  <si>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</si>
  <si>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</si>
  <si>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</si>
  <si>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</si>
  <si>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</si>
  <si>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</si>
  <si>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</si>
  <si>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</si>
  <si>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</si>
  <si>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</si>
  <si>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</si>
  <si>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</si>
  <si>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</si>
  <si>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</si>
  <si>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</si>
  <si>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</si>
  <si>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</si>
  <si>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</si>
  <si>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</si>
  <si>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</si>
  <si>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</si>
  <si>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</si>
  <si>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</si>
  <si>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</si>
  <si>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</si>
  <si>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</si>
  <si>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</si>
  <si>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</si>
  <si>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</si>
  <si>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</si>
  <si>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</si>
  <si>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</si>
  <si>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</si>
  <si>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</si>
  <si>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</si>
  <si>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</si>
  <si>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</si>
  <si>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</si>
  <si>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</si>
  <si>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</si>
  <si>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</si>
  <si>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</si>
  <si>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</si>
  <si>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</si>
  <si>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</si>
  <si>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</si>
  <si>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</si>
  <si>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</si>
  <si>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</si>
  <si>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</si>
  <si>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</si>
  <si>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</si>
  <si>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</si>
  <si>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</si>
  <si>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</si>
  <si>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</si>
  <si>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</si>
  <si>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</si>
  <si>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</si>
  <si>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</si>
  <si>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</si>
  <si>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</si>
  <si>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</si>
  <si>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</si>
  <si>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</si>
  <si>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</si>
  <si>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</si>
  <si>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</si>
  <si>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</si>
  <si>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</si>
  <si>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</si>
  <si>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</si>
  <si>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</si>
  <si>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</si>
  <si>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</si>
  <si>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</si>
  <si>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</si>
  <si>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</si>
  <si>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</si>
  <si>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</si>
  <si>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</si>
  <si>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</si>
  <si>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</si>
  <si>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</si>
  <si>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</si>
  <si>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</si>
  <si>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</si>
  <si>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</si>
  <si>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</si>
  <si>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</si>
  <si>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</si>
  <si>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</si>
  <si>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</si>
  <si>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</si>
  <si>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</si>
  <si>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</si>
  <si>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</si>
  <si>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</si>
  <si>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</si>
  <si>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</si>
  <si>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環境</t>
  </si>
  <si>
    <t>環境省</t>
  </si>
  <si>
    <t>PCB廃棄物対策推進費補助金</t>
  </si>
  <si>
    <t>平成13年度</t>
  </si>
  <si>
    <t>令和9年度</t>
  </si>
  <si>
    <t>環境再生・資源循環局</t>
  </si>
  <si>
    <t>環境再生施設整備担当参事官付ポリ塩化ビフェニル廃棄物処理推進室</t>
  </si>
  <si>
    <t>ポリ塩化ビフェニル廃棄物処理推進室長 松田　尚之</t>
    <rPh sb="19" eb="21">
      <t>マツダ</t>
    </rPh>
    <rPh sb="22" eb="24">
      <t>タカユキ</t>
    </rPh>
    <phoneticPr fontId="5"/>
  </si>
  <si>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</si>
  <si>
    <t>○</t>
  </si>
  <si>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</si>
  <si>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○関係自治体における安全かつ確実な廃蛍光灯安定器の処理が確保されるための環境整備事業に対し補助する。（補助率：定額）
○ＰＣＢ廃棄物の処理完了後、速やかに処理設備のＰＣＢを除去し、原状回復を行う必要があることから、中間貯蔵・環境安全事業株式会社に対し、ＰＣＢ処理設備のＰＣＢ除去及び原状回復のための費用を支出する。</t>
    <rPh sb="160" eb="163">
      <t>ホジョリツ</t>
    </rPh>
    <rPh sb="164" eb="166">
      <t>テイガク</t>
    </rPh>
    <phoneticPr fontId="5"/>
  </si>
  <si>
    <t>-</t>
  </si>
  <si>
    <t>中間貯蔵・環境安全事業株式会社出資金</t>
  </si>
  <si>
    <t>産業廃棄物適正処理
推進費補助金</t>
    <rPh sb="0" eb="2">
      <t>サンギョウ</t>
    </rPh>
    <rPh sb="2" eb="5">
      <t>ハイキブツ</t>
    </rPh>
    <rPh sb="5" eb="7">
      <t>テキセイ</t>
    </rPh>
    <rPh sb="7" eb="9">
      <t>ショリ</t>
    </rPh>
    <rPh sb="10" eb="13">
      <t>スイシンヒ</t>
    </rPh>
    <rPh sb="13" eb="16">
      <t>ホジョキン</t>
    </rPh>
    <phoneticPr fontId="5"/>
  </si>
  <si>
    <t>（独）環境再生保全機構に設置したＰＣＢ廃棄物処理基金を造成し、費用負担が困難な中小企業者等の処理費用を負担軽減し、ＰＣＢ廃棄物の円滑な処理を促進するとともに、都道府県市の行政代執行を支援する。</t>
    <phoneticPr fontId="5"/>
  </si>
  <si>
    <t>PCB廃棄物を円滑に処理する。</t>
    <rPh sb="3" eb="6">
      <t>ハイキブツ</t>
    </rPh>
    <rPh sb="7" eb="9">
      <t>エンカツ</t>
    </rPh>
    <rPh sb="10" eb="12">
      <t>ショリ</t>
    </rPh>
    <phoneticPr fontId="5"/>
  </si>
  <si>
    <t>中小企業者等助成金額</t>
  </si>
  <si>
    <t>百万円</t>
  </si>
  <si>
    <t>X：助成実績額（千円）／Ｙ：助成件数（件）　　　　　　　　　　　　　　</t>
    <phoneticPr fontId="5"/>
  </si>
  <si>
    <t>千円</t>
  </si>
  <si>
    <t>　 　X/Y</t>
    <phoneticPr fontId="5"/>
  </si>
  <si>
    <t>1,938,777/3676</t>
  </si>
  <si>
    <t>2,870,094/4,365</t>
    <phoneticPr fontId="5"/>
  </si>
  <si>
    <t>6,650,248/8,576</t>
    <phoneticPr fontId="5"/>
  </si>
  <si>
    <t>3,772,345/5,365</t>
    <phoneticPr fontId="5"/>
  </si>
  <si>
    <t>令和7年度までにＰＣＢ廃棄物（大型変圧器等）を全量処理する。</t>
  </si>
  <si>
    <t>ＰＣＢ廃棄物（大型変圧器等）全体累積処理台数</t>
  </si>
  <si>
    <t>台</t>
  </si>
  <si>
    <t>ポリ塩化ビフェニル廃棄物処理基本計画（令和元年閣議決定）
ポリ塩化ビフェニル廃棄物処理基本計画（平成28年閣議決定）
中間貯蔵･環境保全事業株式会社でのPCB廃棄物処理実績</t>
  </si>
  <si>
    <t>４．資源循環政策の推進</t>
    <phoneticPr fontId="5"/>
  </si>
  <si>
    <t>目標4-4</t>
    <rPh sb="0" eb="2">
      <t>モクヒョウ</t>
    </rPh>
    <phoneticPr fontId="5"/>
  </si>
  <si>
    <t>https://www.env.go.jp/guide/seisaku/index.html</t>
    <phoneticPr fontId="5"/>
  </si>
  <si>
    <t>無</t>
  </si>
  <si>
    <t>‐</t>
  </si>
  <si>
    <t>令和９年度末までにPCB廃棄物の処理を完了する必要があることから、本事業を実施する。</t>
    <rPh sb="0" eb="2">
      <t>レイワ</t>
    </rPh>
    <rPh sb="3" eb="4">
      <t>ネン</t>
    </rPh>
    <rPh sb="4" eb="5">
      <t>ド</t>
    </rPh>
    <rPh sb="5" eb="6">
      <t>マツ</t>
    </rPh>
    <rPh sb="12" eb="15">
      <t>ハイキブツ</t>
    </rPh>
    <rPh sb="16" eb="18">
      <t>ショリ</t>
    </rPh>
    <rPh sb="19" eb="21">
      <t>カンリョウ</t>
    </rPh>
    <rPh sb="23" eb="25">
      <t>ヒツヨウ</t>
    </rPh>
    <rPh sb="33" eb="34">
      <t>ホン</t>
    </rPh>
    <rPh sb="34" eb="36">
      <t>ジギョウ</t>
    </rPh>
    <rPh sb="37" eb="39">
      <t>ジッシ</t>
    </rPh>
    <phoneticPr fontId="5"/>
  </si>
  <si>
    <t>ＰＣＢ特措法に基づき、ＰＣＢ廃棄物の早期処理完了のために国が行うべき事業である。</t>
    <phoneticPr fontId="5"/>
  </si>
  <si>
    <t>ＰＣＢ処理基本計画の第４章に実施すべきこととして位置づけられているため、必要な事業である。</t>
    <phoneticPr fontId="5"/>
  </si>
  <si>
    <t>中間貯蔵・環境安全事業株式会社法及びPCB廃棄物処理基本計画に基づく補助等である。</t>
    <phoneticPr fontId="5"/>
  </si>
  <si>
    <t>限られた予算内で想定された成果が得られたことを確認しており、妥当と考える。</t>
    <phoneticPr fontId="5"/>
  </si>
  <si>
    <t>基金造成先において、適正に中小企業者が保管するＰＣＢ廃棄物の処理に係る助成業務がなされていることを確認しており、妥当と考える。</t>
    <phoneticPr fontId="5"/>
  </si>
  <si>
    <t>繰越額は各自治体が実施する環境整備事業に関するもの。</t>
    <phoneticPr fontId="5"/>
  </si>
  <si>
    <t>将来の処理が必要な台数を想定し、今後必要な助成が確実に行われるようにしている。</t>
    <phoneticPr fontId="5"/>
  </si>
  <si>
    <t>ＰＣＢ廃棄物の全量処理に向けて、着実に成果を得られている。</t>
    <phoneticPr fontId="5"/>
  </si>
  <si>
    <t>基金造成先において適正にかつ効率的に業務が実施され、当初想定された成果が得られた。</t>
    <phoneticPr fontId="5"/>
  </si>
  <si>
    <t>概ね見合っているものと考える。</t>
    <phoneticPr fontId="5"/>
  </si>
  <si>
    <t>事業における成果物をＰＣＢ廃棄物の確実な処理の推進に活用している。</t>
    <phoneticPr fontId="5"/>
  </si>
  <si>
    <t>-</t>
    <phoneticPr fontId="5"/>
  </si>
  <si>
    <t>133</t>
  </si>
  <si>
    <t>141</t>
  </si>
  <si>
    <t>174</t>
  </si>
  <si>
    <t>172</t>
  </si>
  <si>
    <t>165</t>
  </si>
  <si>
    <t>178</t>
  </si>
  <si>
    <t>A.中間貯蔵・環境安全事業株式会社</t>
    <rPh sb="2" eb="6">
      <t>チュウカンチョゾウ</t>
    </rPh>
    <rPh sb="7" eb="13">
      <t>カンキョウアンゼンジギョウ</t>
    </rPh>
    <rPh sb="13" eb="17">
      <t>カブシキガイシャ</t>
    </rPh>
    <phoneticPr fontId="5"/>
  </si>
  <si>
    <t>B.室蘭市</t>
    <rPh sb="2" eb="5">
      <t>ムロランシ</t>
    </rPh>
    <phoneticPr fontId="5"/>
  </si>
  <si>
    <t>ＰＣＢ廃棄物処理基金の造成及び中小企業者等のＰＣＢ廃棄物処理に係る費用負担軽減のための助成</t>
    <phoneticPr fontId="5"/>
  </si>
  <si>
    <t>補助金</t>
    <rPh sb="0" eb="3">
      <t>ホジョキン</t>
    </rPh>
    <phoneticPr fontId="5"/>
  </si>
  <si>
    <t>PCB廃棄物処理事業をはじめとする環境産業拠点及び冷凍冷蔵設備の老朽化施設の整備を実施</t>
    <phoneticPr fontId="5"/>
  </si>
  <si>
    <t>PCB廃棄物を安全かつ早期の処理の推進を図るとともに、全国におけるPCB廃棄物処理を円滑に進める際の参考となうような必要な情報等を収集・整理を実施</t>
    <phoneticPr fontId="5"/>
  </si>
  <si>
    <t>C.北九州市</t>
    <rPh sb="2" eb="6">
      <t>キタキュウシュウシ</t>
    </rPh>
    <phoneticPr fontId="5"/>
  </si>
  <si>
    <t>D.独立行政府法人環境再生保全機構</t>
    <rPh sb="2" eb="7">
      <t>ドクリツギョウセイフ</t>
    </rPh>
    <rPh sb="7" eb="9">
      <t>ホウジン</t>
    </rPh>
    <rPh sb="9" eb="17">
      <t>カンキョウサイセイホゼンキコウ</t>
    </rPh>
    <phoneticPr fontId="5"/>
  </si>
  <si>
    <t>※令和３年度予算措置の実績なし</t>
    <rPh sb="1" eb="3">
      <t>レイワ</t>
    </rPh>
    <rPh sb="4" eb="6">
      <t>ネンド</t>
    </rPh>
    <rPh sb="6" eb="8">
      <t>ヨサン</t>
    </rPh>
    <rPh sb="8" eb="10">
      <t>ソチ</t>
    </rPh>
    <rPh sb="11" eb="13">
      <t>ジッセキ</t>
    </rPh>
    <phoneticPr fontId="5"/>
  </si>
  <si>
    <t>E.中間貯蔵・環境安全事業株式会社</t>
    <rPh sb="2" eb="6">
      <t>チュウカンチョゾウ</t>
    </rPh>
    <rPh sb="7" eb="11">
      <t>カンキョウアンゼン</t>
    </rPh>
    <rPh sb="11" eb="13">
      <t>ジギョウ</t>
    </rPh>
    <rPh sb="13" eb="17">
      <t>カブシキガイシャ</t>
    </rPh>
    <phoneticPr fontId="5"/>
  </si>
  <si>
    <t>中小企業者等が保管するPCB廃棄物の処理を実施</t>
    <phoneticPr fontId="5"/>
  </si>
  <si>
    <t>中間貯蔵・環境安全事業株式会社</t>
    <rPh sb="0" eb="4">
      <t>チュウカンチョゾウ</t>
    </rPh>
    <rPh sb="5" eb="7">
      <t>カンキョウ</t>
    </rPh>
    <rPh sb="7" eb="9">
      <t>アンゼン</t>
    </rPh>
    <rPh sb="9" eb="11">
      <t>ジギョウ</t>
    </rPh>
    <rPh sb="11" eb="15">
      <t>カブシキガイシャ</t>
    </rPh>
    <phoneticPr fontId="5"/>
  </si>
  <si>
    <t>PCB処理設備のPCB除去及び原状回復のための費用</t>
    <rPh sb="3" eb="5">
      <t>ショリ</t>
    </rPh>
    <rPh sb="5" eb="7">
      <t>セツビ</t>
    </rPh>
    <rPh sb="11" eb="14">
      <t>ジョキョオヨ</t>
    </rPh>
    <rPh sb="15" eb="17">
      <t>ゲンジョウ</t>
    </rPh>
    <rPh sb="17" eb="19">
      <t>カイフク</t>
    </rPh>
    <rPh sb="23" eb="25">
      <t>ヒヨウ</t>
    </rPh>
    <phoneticPr fontId="5"/>
  </si>
  <si>
    <t>室蘭市</t>
    <rPh sb="0" eb="3">
      <t>ムロランシ</t>
    </rPh>
    <phoneticPr fontId="5"/>
  </si>
  <si>
    <t>補助金等交付</t>
  </si>
  <si>
    <t>北九州市</t>
    <rPh sb="0" eb="4">
      <t>キタキュウシュウシ</t>
    </rPh>
    <phoneticPr fontId="5"/>
  </si>
  <si>
    <t>独立行政法人環境再生保全機構</t>
    <phoneticPr fontId="5"/>
  </si>
  <si>
    <t>中小企業者等が保管するＰＣＢ廃棄物の処理を実施</t>
    <phoneticPr fontId="5"/>
  </si>
  <si>
    <t>ＰＣＢ廃棄物処理基本計画
物価高克服・経済再生実現のための総合経済対策(令和4年10月28日閣議決定)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</si>
</sst>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18</xdr:col>
      <xdr:colOff>161023</xdr:colOff>
      <xdr:row>264</xdr:row>
      <xdr:rowOff>253164</xdr:rowOff>
    </xdr:from>
    <xdr:to>
      <xdr:col>39</xdr:col>
      <xdr:colOff>121234</xdr:colOff>
      <xdr:row>267</xdr:row>
      <xdr:rowOff>28761</xdr:rowOff>
    </xdr:to>
    <xdr:sp macro="" textlink="">
      <xdr:nvSpPr>
        <xdr:cNvPr id="2" name="大かっこ 1">
          <a:extLst>
            <a:ext uri="{FF2B5EF4-FFF2-40B4-BE49-F238E27FC236}">
              <a16:creationId xmlns:a16="http://schemas.microsoft.com/office/drawing/2014/main" id="{EAD5CB13-7DC0-471E-9C94-478D0F5E6FB4}"/>
            </a:ext>
          </a:extLst>
        </xdr:cNvPr>
        <xdr:cNvSpPr/>
      </xdr:nvSpPr>
      <xdr:spPr>
        <a:xfrm>
          <a:off x="3791729" y="31831340"/>
          <a:ext cx="4196034" cy="8177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28</xdr:col>
      <xdr:colOff>107559</xdr:colOff>
      <xdr:row>266</xdr:row>
      <xdr:rowOff>274200</xdr:rowOff>
    </xdr:from>
    <xdr:to>
      <xdr:col>28</xdr:col>
      <xdr:colOff>163045</xdr:colOff>
      <xdr:row>281</xdr:row>
      <xdr:rowOff>234822</xdr:rowOff>
    </xdr:to>
    <xdr:cxnSp macro="">
      <xdr:nvCxnSpPr>
        <xdr:cNvPr id="3" name="直線矢印コネクタ 2">
          <a:extLst>
            <a:ext uri="{FF2B5EF4-FFF2-40B4-BE49-F238E27FC236}">
              <a16:creationId xmlns:a16="http://schemas.microsoft.com/office/drawing/2014/main" id="{935476B4-5A60-41A1-9AB5-B4FCBBC5A1E7}"/>
            </a:ext>
          </a:extLst>
        </xdr:cNvPr>
        <xdr:cNvCxnSpPr/>
      </xdr:nvCxnSpPr>
      <xdr:spPr>
        <a:xfrm flipH="1">
          <a:off x="5755324" y="32547141"/>
          <a:ext cx="55486" cy="6146269"/>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24529</xdr:colOff>
      <xdr:row>272</xdr:row>
      <xdr:rowOff>117337</xdr:rowOff>
    </xdr:from>
    <xdr:to>
      <xdr:col>26</xdr:col>
      <xdr:colOff>32963</xdr:colOff>
      <xdr:row>275</xdr:row>
      <xdr:rowOff>320298</xdr:rowOff>
    </xdr:to>
    <xdr:sp macro="" textlink="">
      <xdr:nvSpPr>
        <xdr:cNvPr id="4" name="大かっこ 3">
          <a:extLst>
            <a:ext uri="{FF2B5EF4-FFF2-40B4-BE49-F238E27FC236}">
              <a16:creationId xmlns:a16="http://schemas.microsoft.com/office/drawing/2014/main" id="{C9170B7E-2ADA-459D-9DC8-0CC328ED28DE}"/>
            </a:ext>
          </a:extLst>
        </xdr:cNvPr>
        <xdr:cNvSpPr/>
      </xdr:nvSpPr>
      <xdr:spPr>
        <a:xfrm>
          <a:off x="1638176" y="34474572"/>
          <a:ext cx="3639140" cy="1245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8</xdr:col>
      <xdr:colOff>89792</xdr:colOff>
      <xdr:row>279</xdr:row>
      <xdr:rowOff>658851</xdr:rowOff>
    </xdr:from>
    <xdr:to>
      <xdr:col>26</xdr:col>
      <xdr:colOff>88994</xdr:colOff>
      <xdr:row>281</xdr:row>
      <xdr:rowOff>42955</xdr:rowOff>
    </xdr:to>
    <xdr:sp macro="" textlink="">
      <xdr:nvSpPr>
        <xdr:cNvPr id="5" name="大かっこ 4">
          <a:extLst>
            <a:ext uri="{FF2B5EF4-FFF2-40B4-BE49-F238E27FC236}">
              <a16:creationId xmlns:a16="http://schemas.microsoft.com/office/drawing/2014/main" id="{4EE84FDB-FF5F-42A0-B6DC-5909689231D7}"/>
            </a:ext>
          </a:extLst>
        </xdr:cNvPr>
        <xdr:cNvSpPr/>
      </xdr:nvSpPr>
      <xdr:spPr>
        <a:xfrm>
          <a:off x="1703439" y="37772733"/>
          <a:ext cx="3629908" cy="7288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19</xdr:col>
      <xdr:colOff>187774</xdr:colOff>
      <xdr:row>263</xdr:row>
      <xdr:rowOff>0</xdr:rowOff>
    </xdr:from>
    <xdr:to>
      <xdr:col>38</xdr:col>
      <xdr:colOff>26086</xdr:colOff>
      <xdr:row>264</xdr:row>
      <xdr:rowOff>200150</xdr:rowOff>
    </xdr:to>
    <xdr:sp macro="" textlink="">
      <xdr:nvSpPr>
        <xdr:cNvPr id="6" name="テキスト ボックス 5">
          <a:extLst>
            <a:ext uri="{FF2B5EF4-FFF2-40B4-BE49-F238E27FC236}">
              <a16:creationId xmlns:a16="http://schemas.microsoft.com/office/drawing/2014/main" id="{A1F587C5-F0D9-4FA0-826F-DAB721BCF5F2}"/>
            </a:ext>
          </a:extLst>
        </xdr:cNvPr>
        <xdr:cNvSpPr txBox="1"/>
      </xdr:nvSpPr>
      <xdr:spPr>
        <a:xfrm>
          <a:off x="4020186" y="31230794"/>
          <a:ext cx="3670724" cy="54753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5,115</a:t>
          </a:r>
          <a:r>
            <a:rPr kumimoji="1" lang="ja-JP" altLang="en-US" sz="1100"/>
            <a:t>百万円</a:t>
          </a:r>
          <a:endParaRPr kumimoji="1" lang="en-US" altLang="ja-JP" sz="1100"/>
        </a:p>
      </xdr:txBody>
    </xdr:sp>
    <xdr:clientData/>
  </xdr:twoCellAnchor>
  <xdr:twoCellAnchor>
    <xdr:from>
      <xdr:col>8</xdr:col>
      <xdr:colOff>112202</xdr:colOff>
      <xdr:row>269</xdr:row>
      <xdr:rowOff>8659</xdr:rowOff>
    </xdr:from>
    <xdr:to>
      <xdr:col>26</xdr:col>
      <xdr:colOff>92062</xdr:colOff>
      <xdr:row>271</xdr:row>
      <xdr:rowOff>333896</xdr:rowOff>
    </xdr:to>
    <xdr:sp macro="" textlink="">
      <xdr:nvSpPr>
        <xdr:cNvPr id="7" name="テキスト ボックス 6">
          <a:extLst>
            <a:ext uri="{FF2B5EF4-FFF2-40B4-BE49-F238E27FC236}">
              <a16:creationId xmlns:a16="http://schemas.microsoft.com/office/drawing/2014/main" id="{11CED9BA-7318-4F33-BA82-73B2343117E2}"/>
            </a:ext>
          </a:extLst>
        </xdr:cNvPr>
        <xdr:cNvSpPr txBox="1"/>
      </xdr:nvSpPr>
      <xdr:spPr>
        <a:xfrm>
          <a:off x="1725849" y="33323747"/>
          <a:ext cx="3610566" cy="102000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D.</a:t>
          </a:r>
          <a:r>
            <a:rPr lang="ja-JP" altLang="ja-JP" sz="1100">
              <a:solidFill>
                <a:sysClr val="windowText" lastClr="000000"/>
              </a:solidFill>
              <a:latin typeface="+mn-lt"/>
              <a:ea typeface="+mn-ea"/>
              <a:cs typeface="+mn-cs"/>
            </a:rPr>
            <a:t>独立行政法人環境再生保全機構</a:t>
          </a:r>
          <a:endParaRPr lang="en-US" altLang="ja-JP" sz="1100">
            <a:solidFill>
              <a:sysClr val="windowText" lastClr="000000"/>
            </a:solidFill>
            <a:latin typeface="+mn-lt"/>
            <a:ea typeface="+mn-ea"/>
            <a:cs typeface="+mn-cs"/>
          </a:endParaRPr>
        </a:p>
        <a:p>
          <a:pPr algn="ctr"/>
          <a:r>
            <a:rPr lang="en-US" altLang="ja-JP" sz="1100">
              <a:solidFill>
                <a:sysClr val="windowText" lastClr="000000"/>
              </a:solidFill>
              <a:latin typeface="+mn-lt"/>
              <a:ea typeface="+mn-ea"/>
              <a:cs typeface="+mn-cs"/>
            </a:rPr>
            <a:t>※</a:t>
          </a:r>
          <a:r>
            <a:rPr lang="ja-JP" altLang="en-US" sz="1100">
              <a:solidFill>
                <a:sysClr val="windowText" lastClr="000000"/>
              </a:solidFill>
              <a:latin typeface="+mn-lt"/>
              <a:ea typeface="+mn-ea"/>
              <a:cs typeface="+mn-cs"/>
            </a:rPr>
            <a:t>基金運用のみ</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基金残高　</a:t>
          </a:r>
          <a:r>
            <a:rPr lang="ja-JP" altLang="en-US" sz="1100" b="0">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26,201</a:t>
          </a:r>
          <a:r>
            <a:rPr lang="ja-JP" altLang="ja-JP"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　</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（内　国庫補助金相当額</a:t>
          </a:r>
          <a:r>
            <a:rPr lang="ja-JP" altLang="en-US" sz="1100" b="1">
              <a:solidFill>
                <a:sysClr val="windowText" lastClr="000000"/>
              </a:solidFill>
              <a:latin typeface="+mn-lt"/>
              <a:ea typeface="+mn-ea"/>
              <a:cs typeface="+mn-cs"/>
            </a:rPr>
            <a:t>　</a:t>
          </a:r>
          <a:r>
            <a:rPr lang="en-US" altLang="ja-JP" sz="1100" b="0">
              <a:solidFill>
                <a:sysClr val="windowText" lastClr="000000"/>
              </a:solidFill>
              <a:latin typeface="+mn-lt"/>
              <a:ea typeface="+mn-ea"/>
              <a:cs typeface="+mn-cs"/>
            </a:rPr>
            <a:t>13,254</a:t>
          </a:r>
          <a:r>
            <a:rPr lang="ja-JP" altLang="en-US" sz="1100" b="0">
              <a:solidFill>
                <a:sysClr val="windowText" lastClr="000000"/>
              </a:solidFill>
              <a:latin typeface="+mn-lt"/>
              <a:ea typeface="+mn-ea"/>
              <a:cs typeface="+mn-cs"/>
            </a:rPr>
            <a:t>百万円</a:t>
          </a:r>
          <a:r>
            <a:rPr lang="ja-JP" altLang="en-US"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xdr:txBody>
    </xdr:sp>
    <xdr:clientData/>
  </xdr:twoCellAnchor>
  <xdr:twoCellAnchor>
    <xdr:from>
      <xdr:col>8</xdr:col>
      <xdr:colOff>51078</xdr:colOff>
      <xdr:row>278</xdr:row>
      <xdr:rowOff>481797</xdr:rowOff>
    </xdr:from>
    <xdr:to>
      <xdr:col>26</xdr:col>
      <xdr:colOff>26657</xdr:colOff>
      <xdr:row>279</xdr:row>
      <xdr:rowOff>573590</xdr:rowOff>
    </xdr:to>
    <xdr:sp macro="" textlink="">
      <xdr:nvSpPr>
        <xdr:cNvPr id="8" name="テキスト ボックス 7">
          <a:extLst>
            <a:ext uri="{FF2B5EF4-FFF2-40B4-BE49-F238E27FC236}">
              <a16:creationId xmlns:a16="http://schemas.microsoft.com/office/drawing/2014/main" id="{CC9844EE-5935-42B1-86A2-7538E67274F9}"/>
            </a:ext>
          </a:extLst>
        </xdr:cNvPr>
        <xdr:cNvSpPr txBox="1"/>
      </xdr:nvSpPr>
      <xdr:spPr>
        <a:xfrm>
          <a:off x="1664725" y="36923326"/>
          <a:ext cx="3606285" cy="76414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ysClr val="windowText" lastClr="000000"/>
              </a:solidFill>
              <a:latin typeface="+mn-lt"/>
              <a:ea typeface="+mn-ea"/>
              <a:cs typeface="+mn-cs"/>
            </a:rPr>
            <a:t>E.</a:t>
          </a:r>
          <a:r>
            <a:rPr lang="ja-JP" altLang="en-US" sz="1100">
              <a:solidFill>
                <a:sysClr val="windowText" lastClr="000000"/>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b="0">
              <a:solidFill>
                <a:sysClr val="windowText" lastClr="000000"/>
              </a:solidFill>
              <a:latin typeface="+mn-lt"/>
              <a:ea typeface="+mn-ea"/>
              <a:cs typeface="+mn-cs"/>
            </a:rPr>
            <a:t>6,650</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17</xdr:col>
      <xdr:colOff>21242</xdr:colOff>
      <xdr:row>276</xdr:row>
      <xdr:rowOff>42796</xdr:rowOff>
    </xdr:from>
    <xdr:to>
      <xdr:col>17</xdr:col>
      <xdr:colOff>21242</xdr:colOff>
      <xdr:row>278</xdr:row>
      <xdr:rowOff>333106</xdr:rowOff>
    </xdr:to>
    <xdr:cxnSp macro="">
      <xdr:nvCxnSpPr>
        <xdr:cNvPr id="9" name="直線矢印コネクタ 8">
          <a:extLst>
            <a:ext uri="{FF2B5EF4-FFF2-40B4-BE49-F238E27FC236}">
              <a16:creationId xmlns:a16="http://schemas.microsoft.com/office/drawing/2014/main" id="{CDEDC67B-D95B-463C-9D81-EA312E45CD32}"/>
            </a:ext>
          </a:extLst>
        </xdr:cNvPr>
        <xdr:cNvCxnSpPr/>
      </xdr:nvCxnSpPr>
      <xdr:spPr>
        <a:xfrm flipH="1">
          <a:off x="3450242" y="35789561"/>
          <a:ext cx="0" cy="9850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133774</xdr:colOff>
      <xdr:row>272</xdr:row>
      <xdr:rowOff>259724</xdr:rowOff>
    </xdr:from>
    <xdr:to>
      <xdr:col>31</xdr:col>
      <xdr:colOff>41783</xdr:colOff>
      <xdr:row>272</xdr:row>
      <xdr:rowOff>259724</xdr:rowOff>
    </xdr:to>
    <xdr:cxnSp macro="">
      <xdr:nvCxnSpPr>
        <xdr:cNvPr id="10" name="直線矢印コネクタ 9">
          <a:extLst>
            <a:ext uri="{FF2B5EF4-FFF2-40B4-BE49-F238E27FC236}">
              <a16:creationId xmlns:a16="http://schemas.microsoft.com/office/drawing/2014/main" id="{25D46023-4263-4012-B850-347C29442BEB}"/>
            </a:ext>
          </a:extLst>
        </xdr:cNvPr>
        <xdr:cNvCxnSpPr/>
      </xdr:nvCxnSpPr>
      <xdr:spPr>
        <a:xfrm>
          <a:off x="5781539" y="34616959"/>
          <a:ext cx="51312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148741</xdr:colOff>
      <xdr:row>272</xdr:row>
      <xdr:rowOff>20696</xdr:rowOff>
    </xdr:from>
    <xdr:to>
      <xdr:col>49</xdr:col>
      <xdr:colOff>310247</xdr:colOff>
      <xdr:row>273</xdr:row>
      <xdr:rowOff>208277</xdr:rowOff>
    </xdr:to>
    <xdr:sp macro="" textlink="">
      <xdr:nvSpPr>
        <xdr:cNvPr id="11" name="テキスト ボックス 10">
          <a:extLst>
            <a:ext uri="{FF2B5EF4-FFF2-40B4-BE49-F238E27FC236}">
              <a16:creationId xmlns:a16="http://schemas.microsoft.com/office/drawing/2014/main" id="{BC0E0326-E19F-49AA-9958-0825E80883B5}"/>
            </a:ext>
          </a:extLst>
        </xdr:cNvPr>
        <xdr:cNvSpPr txBox="1"/>
      </xdr:nvSpPr>
      <xdr:spPr>
        <a:xfrm>
          <a:off x="6401623" y="34377931"/>
          <a:ext cx="3792212" cy="53496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中間貯蔵・環境安全事業株式会社</a:t>
          </a:r>
          <a:endParaRPr lang="en-US" altLang="ja-JP" sz="1100">
            <a:solidFill>
              <a:sysClr val="windowText" lastClr="000000"/>
            </a:solidFill>
            <a:latin typeface="+mn-lt"/>
            <a:ea typeface="+mn-ea"/>
            <a:cs typeface="+mn-cs"/>
          </a:endParaRPr>
        </a:p>
        <a:p>
          <a:pPr algn="ctr"/>
          <a:r>
            <a:rPr lang="en-US" altLang="ja-JP" sz="1100">
              <a:solidFill>
                <a:schemeClr val="dk1"/>
              </a:solidFill>
              <a:latin typeface="+mn-lt"/>
              <a:ea typeface="+mn-ea"/>
              <a:cs typeface="+mn-cs"/>
            </a:rPr>
            <a:t>4,315</a:t>
          </a:r>
          <a:r>
            <a:rPr lang="ja-JP" altLang="en-US" sz="1100">
              <a:solidFill>
                <a:schemeClr val="dk1"/>
              </a:solidFill>
              <a:latin typeface="+mn-lt"/>
              <a:ea typeface="+mn-ea"/>
              <a:cs typeface="+mn-cs"/>
            </a:rPr>
            <a:t>万円</a:t>
          </a:r>
          <a:endParaRPr lang="en-US" altLang="ja-JP" sz="1100">
            <a:solidFill>
              <a:schemeClr val="dk1"/>
            </a:solidFill>
            <a:latin typeface="+mn-lt"/>
            <a:ea typeface="+mn-ea"/>
            <a:cs typeface="+mn-cs"/>
          </a:endParaRPr>
        </a:p>
      </xdr:txBody>
    </xdr:sp>
    <xdr:clientData/>
  </xdr:twoCellAnchor>
  <xdr:twoCellAnchor>
    <xdr:from>
      <xdr:col>31</xdr:col>
      <xdr:colOff>83309</xdr:colOff>
      <xdr:row>273</xdr:row>
      <xdr:rowOff>254959</xdr:rowOff>
    </xdr:from>
    <xdr:to>
      <xdr:col>49</xdr:col>
      <xdr:colOff>485128</xdr:colOff>
      <xdr:row>275</xdr:row>
      <xdr:rowOff>31125</xdr:rowOff>
    </xdr:to>
    <xdr:sp macro="" textlink="">
      <xdr:nvSpPr>
        <xdr:cNvPr id="12" name="大かっこ 11">
          <a:extLst>
            <a:ext uri="{FF2B5EF4-FFF2-40B4-BE49-F238E27FC236}">
              <a16:creationId xmlns:a16="http://schemas.microsoft.com/office/drawing/2014/main" id="{51674A10-5F0C-44CE-BE90-92658A1921A1}"/>
            </a:ext>
          </a:extLst>
        </xdr:cNvPr>
        <xdr:cNvSpPr/>
      </xdr:nvSpPr>
      <xdr:spPr>
        <a:xfrm>
          <a:off x="6336191" y="34959577"/>
          <a:ext cx="4032525" cy="4709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twoCellAnchor>
    <xdr:from>
      <xdr:col>28</xdr:col>
      <xdr:colOff>133774</xdr:colOff>
      <xdr:row>278</xdr:row>
      <xdr:rowOff>75806</xdr:rowOff>
    </xdr:from>
    <xdr:to>
      <xdr:col>31</xdr:col>
      <xdr:colOff>41783</xdr:colOff>
      <xdr:row>278</xdr:row>
      <xdr:rowOff>75806</xdr:rowOff>
    </xdr:to>
    <xdr:cxnSp macro="">
      <xdr:nvCxnSpPr>
        <xdr:cNvPr id="13" name="直線矢印コネクタ 12">
          <a:extLst>
            <a:ext uri="{FF2B5EF4-FFF2-40B4-BE49-F238E27FC236}">
              <a16:creationId xmlns:a16="http://schemas.microsoft.com/office/drawing/2014/main" id="{C2868741-CDC0-4502-9C88-E70A5C377DDB}"/>
            </a:ext>
          </a:extLst>
        </xdr:cNvPr>
        <xdr:cNvCxnSpPr/>
      </xdr:nvCxnSpPr>
      <xdr:spPr>
        <a:xfrm>
          <a:off x="5781539" y="36517335"/>
          <a:ext cx="51312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133774</xdr:colOff>
      <xdr:row>281</xdr:row>
      <xdr:rowOff>245114</xdr:rowOff>
    </xdr:from>
    <xdr:to>
      <xdr:col>31</xdr:col>
      <xdr:colOff>41783</xdr:colOff>
      <xdr:row>281</xdr:row>
      <xdr:rowOff>245114</xdr:rowOff>
    </xdr:to>
    <xdr:cxnSp macro="">
      <xdr:nvCxnSpPr>
        <xdr:cNvPr id="14" name="直線矢印コネクタ 13">
          <a:extLst>
            <a:ext uri="{FF2B5EF4-FFF2-40B4-BE49-F238E27FC236}">
              <a16:creationId xmlns:a16="http://schemas.microsoft.com/office/drawing/2014/main" id="{1F457341-7833-498C-B712-180F2C6AEC99}"/>
            </a:ext>
          </a:extLst>
        </xdr:cNvPr>
        <xdr:cNvCxnSpPr/>
      </xdr:nvCxnSpPr>
      <xdr:spPr>
        <a:xfrm>
          <a:off x="5781539" y="38703702"/>
          <a:ext cx="51312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148741</xdr:colOff>
      <xdr:row>277</xdr:row>
      <xdr:rowOff>174733</xdr:rowOff>
    </xdr:from>
    <xdr:to>
      <xdr:col>49</xdr:col>
      <xdr:colOff>310247</xdr:colOff>
      <xdr:row>278</xdr:row>
      <xdr:rowOff>435430</xdr:rowOff>
    </xdr:to>
    <xdr:sp macro="" textlink="">
      <xdr:nvSpPr>
        <xdr:cNvPr id="15" name="テキスト ボックス 14">
          <a:extLst>
            <a:ext uri="{FF2B5EF4-FFF2-40B4-BE49-F238E27FC236}">
              <a16:creationId xmlns:a16="http://schemas.microsoft.com/office/drawing/2014/main" id="{C6271DC5-858D-4498-95C7-CBA882C62E3F}"/>
            </a:ext>
          </a:extLst>
        </xdr:cNvPr>
        <xdr:cNvSpPr txBox="1"/>
      </xdr:nvSpPr>
      <xdr:spPr>
        <a:xfrm>
          <a:off x="6401623" y="36268880"/>
          <a:ext cx="3792212" cy="60807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600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140460</xdr:colOff>
      <xdr:row>278</xdr:row>
      <xdr:rowOff>534634</xdr:rowOff>
    </xdr:from>
    <xdr:to>
      <xdr:col>49</xdr:col>
      <xdr:colOff>330018</xdr:colOff>
      <xdr:row>280</xdr:row>
      <xdr:rowOff>1569</xdr:rowOff>
    </xdr:to>
    <xdr:sp macro="" textlink="">
      <xdr:nvSpPr>
        <xdr:cNvPr id="16" name="大かっこ 15">
          <a:extLst>
            <a:ext uri="{FF2B5EF4-FFF2-40B4-BE49-F238E27FC236}">
              <a16:creationId xmlns:a16="http://schemas.microsoft.com/office/drawing/2014/main" id="{FE1F5D90-5C9F-4EDD-B30B-9182DC34124E}"/>
            </a:ext>
          </a:extLst>
        </xdr:cNvPr>
        <xdr:cNvSpPr/>
      </xdr:nvSpPr>
      <xdr:spPr>
        <a:xfrm>
          <a:off x="6393342" y="36976163"/>
          <a:ext cx="3820264" cy="8116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廃棄物処理事業をはじめとする環境産業拠点及び冷凍冷蔵設備の老朽化施設の整備を実施</a:t>
          </a:r>
          <a:endParaRPr kumimoji="1" lang="en-US" altLang="ja-JP" sz="1100">
            <a:solidFill>
              <a:sysClr val="windowText" lastClr="000000"/>
            </a:solidFill>
          </a:endParaRPr>
        </a:p>
      </xdr:txBody>
    </xdr:sp>
    <xdr:clientData/>
  </xdr:twoCellAnchor>
  <xdr:twoCellAnchor>
    <xdr:from>
      <xdr:col>31</xdr:col>
      <xdr:colOff>148741</xdr:colOff>
      <xdr:row>280</xdr:row>
      <xdr:rowOff>634211</xdr:rowOff>
    </xdr:from>
    <xdr:to>
      <xdr:col>49</xdr:col>
      <xdr:colOff>310247</xdr:colOff>
      <xdr:row>282</xdr:row>
      <xdr:rowOff>108152</xdr:rowOff>
    </xdr:to>
    <xdr:sp macro="" textlink="">
      <xdr:nvSpPr>
        <xdr:cNvPr id="17" name="テキスト ボックス 16">
          <a:extLst>
            <a:ext uri="{FF2B5EF4-FFF2-40B4-BE49-F238E27FC236}">
              <a16:creationId xmlns:a16="http://schemas.microsoft.com/office/drawing/2014/main" id="{8BDA8B00-9030-4F06-BFCE-27CAAA991DFE}"/>
            </a:ext>
          </a:extLst>
        </xdr:cNvPr>
        <xdr:cNvSpPr txBox="1"/>
      </xdr:nvSpPr>
      <xdr:spPr>
        <a:xfrm>
          <a:off x="6401623" y="38420446"/>
          <a:ext cx="3792212" cy="51608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140460</xdr:colOff>
      <xdr:row>282</xdr:row>
      <xdr:rowOff>209624</xdr:rowOff>
    </xdr:from>
    <xdr:to>
      <xdr:col>49</xdr:col>
      <xdr:colOff>330018</xdr:colOff>
      <xdr:row>284</xdr:row>
      <xdr:rowOff>342451</xdr:rowOff>
    </xdr:to>
    <xdr:sp macro="" textlink="">
      <xdr:nvSpPr>
        <xdr:cNvPr id="18" name="大かっこ 17">
          <a:extLst>
            <a:ext uri="{FF2B5EF4-FFF2-40B4-BE49-F238E27FC236}">
              <a16:creationId xmlns:a16="http://schemas.microsoft.com/office/drawing/2014/main" id="{482AEE54-DC99-46BC-B1DF-617DDC607035}"/>
            </a:ext>
          </a:extLst>
        </xdr:cNvPr>
        <xdr:cNvSpPr/>
      </xdr:nvSpPr>
      <xdr:spPr>
        <a:xfrm>
          <a:off x="6393342" y="39038006"/>
          <a:ext cx="3820264" cy="8051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廃棄物を安全かつ早期の処理の推進を図るとともに、全国における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廃棄物処理を円滑に進める際の参考となうような必要な情報等を収集・整理を実施</a:t>
          </a:r>
          <a:endParaRPr lang="ja-JP" altLang="ja-JP">
            <a:effectLst/>
          </a:endParaRPr>
        </a:p>
        <a:p>
          <a:pPr algn="l">
            <a:lnSpc>
              <a:spcPts val="1100"/>
            </a:lnSpc>
          </a:pPr>
          <a:endParaRPr kumimoji="1" lang="en-US" altLang="ja-JP" sz="1100">
            <a:solidFill>
              <a:sysClr val="windowText" lastClr="000000"/>
            </a:solidFill>
          </a:endParaRPr>
        </a:p>
      </xdr:txBody>
    </xdr:sp>
    <xdr:clientData/>
  </xdr:twoCellAnchor>
  <xdr:twoCellAnchor>
    <xdr:from>
      <xdr:col>31</xdr:col>
      <xdr:colOff>62801</xdr:colOff>
      <xdr:row>270</xdr:row>
      <xdr:rowOff>322881</xdr:rowOff>
    </xdr:from>
    <xdr:to>
      <xdr:col>37</xdr:col>
      <xdr:colOff>28279</xdr:colOff>
      <xdr:row>271</xdr:row>
      <xdr:rowOff>318492</xdr:rowOff>
    </xdr:to>
    <xdr:sp macro="" textlink="">
      <xdr:nvSpPr>
        <xdr:cNvPr id="19" name="正方形/長方形 18">
          <a:extLst>
            <a:ext uri="{FF2B5EF4-FFF2-40B4-BE49-F238E27FC236}">
              <a16:creationId xmlns:a16="http://schemas.microsoft.com/office/drawing/2014/main" id="{390968EC-1730-4141-82E5-070C19928139}"/>
            </a:ext>
          </a:extLst>
        </xdr:cNvPr>
        <xdr:cNvSpPr/>
      </xdr:nvSpPr>
      <xdr:spPr>
        <a:xfrm>
          <a:off x="6315683" y="33985352"/>
          <a:ext cx="1175714" cy="3429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62801</xdr:colOff>
      <xdr:row>276</xdr:row>
      <xdr:rowOff>239523</xdr:rowOff>
    </xdr:from>
    <xdr:to>
      <xdr:col>40</xdr:col>
      <xdr:colOff>164659</xdr:colOff>
      <xdr:row>277</xdr:row>
      <xdr:rowOff>235133</xdr:rowOff>
    </xdr:to>
    <xdr:sp macro="" textlink="">
      <xdr:nvSpPr>
        <xdr:cNvPr id="20" name="正方形/長方形 19">
          <a:extLst>
            <a:ext uri="{FF2B5EF4-FFF2-40B4-BE49-F238E27FC236}">
              <a16:creationId xmlns:a16="http://schemas.microsoft.com/office/drawing/2014/main" id="{2DEA5C1A-4AE6-4B50-9702-4BF6A006865C}"/>
            </a:ext>
          </a:extLst>
        </xdr:cNvPr>
        <xdr:cNvSpPr/>
      </xdr:nvSpPr>
      <xdr:spPr>
        <a:xfrm>
          <a:off x="6315683" y="35986288"/>
          <a:ext cx="1917211" cy="342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62801</xdr:colOff>
      <xdr:row>280</xdr:row>
      <xdr:rowOff>342555</xdr:rowOff>
    </xdr:from>
    <xdr:to>
      <xdr:col>39</xdr:col>
      <xdr:colOff>194439</xdr:colOff>
      <xdr:row>281</xdr:row>
      <xdr:rowOff>2892</xdr:rowOff>
    </xdr:to>
    <xdr:sp macro="" textlink="">
      <xdr:nvSpPr>
        <xdr:cNvPr id="21" name="正方形/長方形 20">
          <a:extLst>
            <a:ext uri="{FF2B5EF4-FFF2-40B4-BE49-F238E27FC236}">
              <a16:creationId xmlns:a16="http://schemas.microsoft.com/office/drawing/2014/main" id="{08F8B533-8241-4F2F-8026-B4DB4B353B02}"/>
            </a:ext>
          </a:extLst>
        </xdr:cNvPr>
        <xdr:cNvSpPr/>
      </xdr:nvSpPr>
      <xdr:spPr>
        <a:xfrm>
          <a:off x="6315683" y="38128790"/>
          <a:ext cx="1745285" cy="332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22412</xdr:colOff>
      <xdr:row>268</xdr:row>
      <xdr:rowOff>77912</xdr:rowOff>
    </xdr:from>
    <xdr:to>
      <xdr:col>23</xdr:col>
      <xdr:colOff>72387</xdr:colOff>
      <xdr:row>269</xdr:row>
      <xdr:rowOff>72526</xdr:rowOff>
    </xdr:to>
    <xdr:sp macro="" textlink="">
      <xdr:nvSpPr>
        <xdr:cNvPr id="22" name="正方形/長方形 21">
          <a:extLst>
            <a:ext uri="{FF2B5EF4-FFF2-40B4-BE49-F238E27FC236}">
              <a16:creationId xmlns:a16="http://schemas.microsoft.com/office/drawing/2014/main" id="{353EE2D9-777A-4596-A55D-D9A9380DEE06}"/>
            </a:ext>
          </a:extLst>
        </xdr:cNvPr>
        <xdr:cNvSpPr/>
      </xdr:nvSpPr>
      <xdr:spPr>
        <a:xfrm>
          <a:off x="1636059" y="33045618"/>
          <a:ext cx="3075563" cy="341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5" zoomScaleNormal="75" zoomScaleSheetLayoutView="75" zoomScalePageLayoutView="85" workbookViewId="0">
      <selection activeCell="G10" sqref="G10:AX10"/>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2">
        <v>2022</v>
      </c>
      <c r="AE2" s="882"/>
      <c r="AF2" s="882"/>
      <c r="AG2" s="882"/>
      <c r="AH2" s="882"/>
      <c r="AI2" s="75" t="s">
        <v>277</v>
      </c>
      <c r="AJ2" s="882" t="s">
        <v>597</v>
      </c>
      <c r="AK2" s="882"/>
      <c r="AL2" s="882"/>
      <c r="AM2" s="882"/>
      <c r="AN2" s="75" t="s">
        <v>277</v>
      </c>
      <c r="AO2" s="882">
        <v>21</v>
      </c>
      <c r="AP2" s="882"/>
      <c r="AQ2" s="882"/>
      <c r="AR2" s="76" t="s">
        <v>277</v>
      </c>
      <c r="AS2" s="883">
        <v>167</v>
      </c>
      <c r="AT2" s="883"/>
      <c r="AU2" s="883"/>
      <c r="AV2" s="75" t="str">
        <f>IF(AW2="","","-")</f>
        <v/>
      </c>
      <c r="AW2" s="884"/>
      <c r="AX2" s="884"/>
    </row>
    <row r="3" spans="1:50" ht="21" customHeight="1" thickBot="1" x14ac:dyDescent="0.25">
      <c r="A3" s="885" t="s">
        <v>595</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55</v>
      </c>
      <c r="AJ3" s="887" t="s">
        <v>598</v>
      </c>
      <c r="AK3" s="887"/>
      <c r="AL3" s="887"/>
      <c r="AM3" s="887"/>
      <c r="AN3" s="887"/>
      <c r="AO3" s="887"/>
      <c r="AP3" s="887"/>
      <c r="AQ3" s="887"/>
      <c r="AR3" s="887"/>
      <c r="AS3" s="887"/>
      <c r="AT3" s="887"/>
      <c r="AU3" s="887"/>
      <c r="AV3" s="887"/>
      <c r="AW3" s="887"/>
      <c r="AX3" s="24" t="s">
        <v>56</v>
      </c>
    </row>
    <row r="4" spans="1:50" ht="24.75" customHeight="1" x14ac:dyDescent="0.2">
      <c r="A4" s="857" t="s">
        <v>23</v>
      </c>
      <c r="B4" s="858"/>
      <c r="C4" s="858"/>
      <c r="D4" s="858"/>
      <c r="E4" s="858"/>
      <c r="F4" s="858"/>
      <c r="G4" s="859" t="s">
        <v>599</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602</v>
      </c>
      <c r="AF4" s="865"/>
      <c r="AG4" s="865"/>
      <c r="AH4" s="865"/>
      <c r="AI4" s="865"/>
      <c r="AJ4" s="865"/>
      <c r="AK4" s="865"/>
      <c r="AL4" s="865"/>
      <c r="AM4" s="865"/>
      <c r="AN4" s="865"/>
      <c r="AO4" s="865"/>
      <c r="AP4" s="866"/>
      <c r="AQ4" s="867" t="s">
        <v>2</v>
      </c>
      <c r="AR4" s="862"/>
      <c r="AS4" s="862"/>
      <c r="AT4" s="862"/>
      <c r="AU4" s="862"/>
      <c r="AV4" s="862"/>
      <c r="AW4" s="862"/>
      <c r="AX4" s="868"/>
    </row>
    <row r="5" spans="1:50" ht="49.75" customHeight="1" x14ac:dyDescent="0.2">
      <c r="A5" s="869" t="s">
        <v>58</v>
      </c>
      <c r="B5" s="870"/>
      <c r="C5" s="870"/>
      <c r="D5" s="870"/>
      <c r="E5" s="870"/>
      <c r="F5" s="871"/>
      <c r="G5" s="872" t="s">
        <v>600</v>
      </c>
      <c r="H5" s="873"/>
      <c r="I5" s="873"/>
      <c r="J5" s="873"/>
      <c r="K5" s="873"/>
      <c r="L5" s="873"/>
      <c r="M5" s="874" t="s">
        <v>57</v>
      </c>
      <c r="N5" s="875"/>
      <c r="O5" s="875"/>
      <c r="P5" s="875"/>
      <c r="Q5" s="875"/>
      <c r="R5" s="876"/>
      <c r="S5" s="877" t="s">
        <v>601</v>
      </c>
      <c r="T5" s="873"/>
      <c r="U5" s="873"/>
      <c r="V5" s="873"/>
      <c r="W5" s="873"/>
      <c r="X5" s="878"/>
      <c r="Y5" s="879" t="s">
        <v>3</v>
      </c>
      <c r="Z5" s="880"/>
      <c r="AA5" s="880"/>
      <c r="AB5" s="880"/>
      <c r="AC5" s="880"/>
      <c r="AD5" s="881"/>
      <c r="AE5" s="839" t="s">
        <v>603</v>
      </c>
      <c r="AF5" s="839"/>
      <c r="AG5" s="839"/>
      <c r="AH5" s="839"/>
      <c r="AI5" s="839"/>
      <c r="AJ5" s="839"/>
      <c r="AK5" s="839"/>
      <c r="AL5" s="839"/>
      <c r="AM5" s="839"/>
      <c r="AN5" s="839"/>
      <c r="AO5" s="839"/>
      <c r="AP5" s="840"/>
      <c r="AQ5" s="841" t="s">
        <v>604</v>
      </c>
      <c r="AR5" s="842"/>
      <c r="AS5" s="842"/>
      <c r="AT5" s="842"/>
      <c r="AU5" s="842"/>
      <c r="AV5" s="842"/>
      <c r="AW5" s="842"/>
      <c r="AX5" s="843"/>
    </row>
    <row r="6" spans="1:50" ht="39" customHeight="1" x14ac:dyDescent="0.2">
      <c r="A6" s="844" t="s">
        <v>4</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95.4" customHeight="1" x14ac:dyDescent="0.2">
      <c r="A7" s="825" t="s">
        <v>20</v>
      </c>
      <c r="B7" s="826"/>
      <c r="C7" s="826"/>
      <c r="D7" s="826"/>
      <c r="E7" s="826"/>
      <c r="F7" s="827"/>
      <c r="G7" s="849" t="s">
        <v>605</v>
      </c>
      <c r="H7" s="850"/>
      <c r="I7" s="850"/>
      <c r="J7" s="850"/>
      <c r="K7" s="850"/>
      <c r="L7" s="850"/>
      <c r="M7" s="850"/>
      <c r="N7" s="850"/>
      <c r="O7" s="850"/>
      <c r="P7" s="850"/>
      <c r="Q7" s="850"/>
      <c r="R7" s="850"/>
      <c r="S7" s="850"/>
      <c r="T7" s="850"/>
      <c r="U7" s="850"/>
      <c r="V7" s="850"/>
      <c r="W7" s="850"/>
      <c r="X7" s="851"/>
      <c r="Y7" s="852" t="s">
        <v>262</v>
      </c>
      <c r="Z7" s="705"/>
      <c r="AA7" s="705"/>
      <c r="AB7" s="705"/>
      <c r="AC7" s="705"/>
      <c r="AD7" s="853"/>
      <c r="AE7" s="854" t="s">
        <v>669</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2">
      <c r="A8" s="825" t="s">
        <v>181</v>
      </c>
      <c r="B8" s="826"/>
      <c r="C8" s="826"/>
      <c r="D8" s="826"/>
      <c r="E8" s="826"/>
      <c r="F8" s="827"/>
      <c r="G8" s="828" t="str">
        <f>入力規則等!A27</f>
        <v>-</v>
      </c>
      <c r="H8" s="829"/>
      <c r="I8" s="829"/>
      <c r="J8" s="829"/>
      <c r="K8" s="829"/>
      <c r="L8" s="829"/>
      <c r="M8" s="829"/>
      <c r="N8" s="829"/>
      <c r="O8" s="829"/>
      <c r="P8" s="829"/>
      <c r="Q8" s="829"/>
      <c r="R8" s="829"/>
      <c r="S8" s="829"/>
      <c r="T8" s="829"/>
      <c r="U8" s="829"/>
      <c r="V8" s="829"/>
      <c r="W8" s="829"/>
      <c r="X8" s="830"/>
      <c r="Y8" s="831" t="s">
        <v>182</v>
      </c>
      <c r="Z8" s="832"/>
      <c r="AA8" s="832"/>
      <c r="AB8" s="832"/>
      <c r="AC8" s="832"/>
      <c r="AD8" s="833"/>
      <c r="AE8" s="834" t="str">
        <f>入力規則等!K13</f>
        <v>その他の事項経費</v>
      </c>
      <c r="AF8" s="829"/>
      <c r="AG8" s="829"/>
      <c r="AH8" s="829"/>
      <c r="AI8" s="829"/>
      <c r="AJ8" s="829"/>
      <c r="AK8" s="829"/>
      <c r="AL8" s="829"/>
      <c r="AM8" s="829"/>
      <c r="AN8" s="829"/>
      <c r="AO8" s="829"/>
      <c r="AP8" s="829"/>
      <c r="AQ8" s="829"/>
      <c r="AR8" s="829"/>
      <c r="AS8" s="829"/>
      <c r="AT8" s="829"/>
      <c r="AU8" s="829"/>
      <c r="AV8" s="829"/>
      <c r="AW8" s="829"/>
      <c r="AX8" s="835"/>
    </row>
    <row r="9" spans="1:50" ht="58.5" customHeight="1" x14ac:dyDescent="0.2">
      <c r="A9" s="820" t="s">
        <v>21</v>
      </c>
      <c r="B9" s="821"/>
      <c r="C9" s="821"/>
      <c r="D9" s="821"/>
      <c r="E9" s="821"/>
      <c r="F9" s="821"/>
      <c r="G9" s="836" t="s">
        <v>607</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2">
      <c r="A10" s="808" t="s">
        <v>27</v>
      </c>
      <c r="B10" s="809"/>
      <c r="C10" s="809"/>
      <c r="D10" s="809"/>
      <c r="E10" s="809"/>
      <c r="F10" s="809"/>
      <c r="G10" s="810" t="s">
        <v>608</v>
      </c>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T10" s="811"/>
      <c r="AU10" s="811"/>
      <c r="AV10" s="811"/>
      <c r="AW10" s="811"/>
      <c r="AX10" s="812"/>
    </row>
    <row r="11" spans="1:50" ht="42" customHeight="1" x14ac:dyDescent="0.2">
      <c r="A11" s="808" t="s">
        <v>5</v>
      </c>
      <c r="B11" s="809"/>
      <c r="C11" s="809"/>
      <c r="D11" s="809"/>
      <c r="E11" s="809"/>
      <c r="F11" s="813"/>
      <c r="G11" s="814" t="str">
        <f>入力規則等!P10</f>
        <v>補助、その他</v>
      </c>
      <c r="H11" s="815"/>
      <c r="I11" s="815"/>
      <c r="J11" s="815"/>
      <c r="K11" s="815"/>
      <c r="L11" s="815"/>
      <c r="M11" s="815"/>
      <c r="N11" s="815"/>
      <c r="O11" s="815"/>
      <c r="P11" s="815"/>
      <c r="Q11" s="815"/>
      <c r="R11" s="815"/>
      <c r="S11" s="815"/>
      <c r="T11" s="815"/>
      <c r="U11" s="815"/>
      <c r="V11" s="815"/>
      <c r="W11" s="815"/>
      <c r="X11" s="815"/>
      <c r="Y11" s="815"/>
      <c r="Z11" s="815"/>
      <c r="AA11" s="815"/>
      <c r="AB11" s="815"/>
      <c r="AC11" s="815"/>
      <c r="AD11" s="815"/>
      <c r="AE11" s="815"/>
      <c r="AF11" s="815"/>
      <c r="AG11" s="815"/>
      <c r="AH11" s="815"/>
      <c r="AI11" s="815"/>
      <c r="AJ11" s="815"/>
      <c r="AK11" s="815"/>
      <c r="AL11" s="815"/>
      <c r="AM11" s="815"/>
      <c r="AN11" s="815"/>
      <c r="AO11" s="815"/>
      <c r="AP11" s="815"/>
      <c r="AQ11" s="815"/>
      <c r="AR11" s="815"/>
      <c r="AS11" s="815"/>
      <c r="AT11" s="815"/>
      <c r="AU11" s="815"/>
      <c r="AV11" s="815"/>
      <c r="AW11" s="815"/>
      <c r="AX11" s="816"/>
    </row>
    <row r="12" spans="1:50" ht="21" customHeight="1" x14ac:dyDescent="0.2">
      <c r="A12" s="817" t="s">
        <v>22</v>
      </c>
      <c r="B12" s="818"/>
      <c r="C12" s="818"/>
      <c r="D12" s="818"/>
      <c r="E12" s="818"/>
      <c r="F12" s="819"/>
      <c r="G12" s="823"/>
      <c r="H12" s="824"/>
      <c r="I12" s="824"/>
      <c r="J12" s="824"/>
      <c r="K12" s="824"/>
      <c r="L12" s="824"/>
      <c r="M12" s="824"/>
      <c r="N12" s="824"/>
      <c r="O12" s="824"/>
      <c r="P12" s="591" t="s">
        <v>409</v>
      </c>
      <c r="Q12" s="592"/>
      <c r="R12" s="592"/>
      <c r="S12" s="592"/>
      <c r="T12" s="592"/>
      <c r="U12" s="592"/>
      <c r="V12" s="593"/>
      <c r="W12" s="591" t="s">
        <v>561</v>
      </c>
      <c r="X12" s="592"/>
      <c r="Y12" s="592"/>
      <c r="Z12" s="592"/>
      <c r="AA12" s="592"/>
      <c r="AB12" s="592"/>
      <c r="AC12" s="593"/>
      <c r="AD12" s="591" t="s">
        <v>563</v>
      </c>
      <c r="AE12" s="592"/>
      <c r="AF12" s="592"/>
      <c r="AG12" s="592"/>
      <c r="AH12" s="592"/>
      <c r="AI12" s="592"/>
      <c r="AJ12" s="593"/>
      <c r="AK12" s="591" t="s">
        <v>581</v>
      </c>
      <c r="AL12" s="592"/>
      <c r="AM12" s="592"/>
      <c r="AN12" s="592"/>
      <c r="AO12" s="592"/>
      <c r="AP12" s="592"/>
      <c r="AQ12" s="593"/>
      <c r="AR12" s="444"/>
      <c r="AS12" s="445"/>
      <c r="AT12" s="445"/>
      <c r="AU12" s="445"/>
      <c r="AV12" s="445"/>
      <c r="AW12" s="445"/>
      <c r="AX12" s="771"/>
    </row>
    <row r="13" spans="1:50" ht="21" customHeight="1" x14ac:dyDescent="0.2">
      <c r="A13" s="174"/>
      <c r="B13" s="175"/>
      <c r="C13" s="175"/>
      <c r="D13" s="175"/>
      <c r="E13" s="175"/>
      <c r="F13" s="176"/>
      <c r="G13" s="772" t="s">
        <v>6</v>
      </c>
      <c r="H13" s="773"/>
      <c r="I13" s="779" t="s">
        <v>7</v>
      </c>
      <c r="J13" s="780"/>
      <c r="K13" s="780"/>
      <c r="L13" s="780"/>
      <c r="M13" s="780"/>
      <c r="N13" s="780"/>
      <c r="O13" s="781"/>
      <c r="P13" s="92">
        <v>4300</v>
      </c>
      <c r="Q13" s="93"/>
      <c r="R13" s="93"/>
      <c r="S13" s="93"/>
      <c r="T13" s="93"/>
      <c r="U13" s="93"/>
      <c r="V13" s="94"/>
      <c r="W13" s="92">
        <v>3500</v>
      </c>
      <c r="X13" s="93"/>
      <c r="Y13" s="93"/>
      <c r="Z13" s="93"/>
      <c r="AA13" s="93"/>
      <c r="AB13" s="93"/>
      <c r="AC13" s="94"/>
      <c r="AD13" s="92">
        <v>2984</v>
      </c>
      <c r="AE13" s="93"/>
      <c r="AF13" s="93"/>
      <c r="AG13" s="93"/>
      <c r="AH13" s="93"/>
      <c r="AI13" s="93"/>
      <c r="AJ13" s="94"/>
      <c r="AK13" s="92">
        <v>2568</v>
      </c>
      <c r="AL13" s="93"/>
      <c r="AM13" s="93"/>
      <c r="AN13" s="93"/>
      <c r="AO13" s="93"/>
      <c r="AP13" s="93"/>
      <c r="AQ13" s="94"/>
      <c r="AR13" s="799"/>
      <c r="AS13" s="800"/>
      <c r="AT13" s="800"/>
      <c r="AU13" s="800"/>
      <c r="AV13" s="800"/>
      <c r="AW13" s="800"/>
      <c r="AX13" s="801"/>
    </row>
    <row r="14" spans="1:50" ht="21" customHeight="1" x14ac:dyDescent="0.2">
      <c r="A14" s="174"/>
      <c r="B14" s="175"/>
      <c r="C14" s="175"/>
      <c r="D14" s="175"/>
      <c r="E14" s="175"/>
      <c r="F14" s="176"/>
      <c r="G14" s="774"/>
      <c r="H14" s="775"/>
      <c r="I14" s="794" t="s">
        <v>8</v>
      </c>
      <c r="J14" s="795"/>
      <c r="K14" s="795"/>
      <c r="L14" s="795"/>
      <c r="M14" s="795"/>
      <c r="N14" s="795"/>
      <c r="O14" s="796"/>
      <c r="P14" s="92" t="s">
        <v>609</v>
      </c>
      <c r="Q14" s="93"/>
      <c r="R14" s="93"/>
      <c r="S14" s="93"/>
      <c r="T14" s="93"/>
      <c r="U14" s="93"/>
      <c r="V14" s="94"/>
      <c r="W14" s="92">
        <v>800</v>
      </c>
      <c r="X14" s="93"/>
      <c r="Y14" s="93"/>
      <c r="Z14" s="93"/>
      <c r="AA14" s="93"/>
      <c r="AB14" s="93"/>
      <c r="AC14" s="94"/>
      <c r="AD14" s="92">
        <v>1532</v>
      </c>
      <c r="AE14" s="93"/>
      <c r="AF14" s="93"/>
      <c r="AG14" s="93"/>
      <c r="AH14" s="93"/>
      <c r="AI14" s="93"/>
      <c r="AJ14" s="94"/>
      <c r="AK14" s="92">
        <v>3332</v>
      </c>
      <c r="AL14" s="93"/>
      <c r="AM14" s="93"/>
      <c r="AN14" s="93"/>
      <c r="AO14" s="93"/>
      <c r="AP14" s="93"/>
      <c r="AQ14" s="94"/>
      <c r="AR14" s="802"/>
      <c r="AS14" s="803"/>
      <c r="AT14" s="803"/>
      <c r="AU14" s="803"/>
      <c r="AV14" s="803"/>
      <c r="AW14" s="803"/>
      <c r="AX14" s="804"/>
    </row>
    <row r="15" spans="1:50" ht="21" customHeight="1" x14ac:dyDescent="0.2">
      <c r="A15" s="174"/>
      <c r="B15" s="175"/>
      <c r="C15" s="175"/>
      <c r="D15" s="175"/>
      <c r="E15" s="175"/>
      <c r="F15" s="176"/>
      <c r="G15" s="776"/>
      <c r="H15" s="775"/>
      <c r="I15" s="782" t="s">
        <v>594</v>
      </c>
      <c r="J15" s="783"/>
      <c r="K15" s="783"/>
      <c r="L15" s="783"/>
      <c r="M15" s="783"/>
      <c r="N15" s="783"/>
      <c r="O15" s="784"/>
      <c r="P15" s="785"/>
      <c r="Q15" s="786"/>
      <c r="R15" s="786"/>
      <c r="S15" s="786"/>
      <c r="T15" s="786"/>
      <c r="U15" s="786"/>
      <c r="V15" s="787"/>
      <c r="W15" s="785"/>
      <c r="X15" s="786"/>
      <c r="Y15" s="786"/>
      <c r="Z15" s="786"/>
      <c r="AA15" s="786"/>
      <c r="AB15" s="786"/>
      <c r="AC15" s="787"/>
      <c r="AD15" s="785"/>
      <c r="AE15" s="786"/>
      <c r="AF15" s="786"/>
      <c r="AG15" s="786"/>
      <c r="AH15" s="786"/>
      <c r="AI15" s="786"/>
      <c r="AJ15" s="787"/>
      <c r="AK15" s="92">
        <v>3332</v>
      </c>
      <c r="AL15" s="93"/>
      <c r="AM15" s="93"/>
      <c r="AN15" s="93"/>
      <c r="AO15" s="93"/>
      <c r="AP15" s="93"/>
      <c r="AQ15" s="94"/>
      <c r="AR15" s="802"/>
      <c r="AS15" s="803"/>
      <c r="AT15" s="803"/>
      <c r="AU15" s="803"/>
      <c r="AV15" s="803"/>
      <c r="AW15" s="803"/>
      <c r="AX15" s="804"/>
    </row>
    <row r="16" spans="1:50" ht="21" customHeight="1" x14ac:dyDescent="0.2">
      <c r="A16" s="174"/>
      <c r="B16" s="175"/>
      <c r="C16" s="175"/>
      <c r="D16" s="175"/>
      <c r="E16" s="175"/>
      <c r="F16" s="176"/>
      <c r="G16" s="776"/>
      <c r="H16" s="775"/>
      <c r="I16" s="794" t="s">
        <v>45</v>
      </c>
      <c r="J16" s="797"/>
      <c r="K16" s="797"/>
      <c r="L16" s="797"/>
      <c r="M16" s="797"/>
      <c r="N16" s="797"/>
      <c r="O16" s="798"/>
      <c r="P16" s="92">
        <v>500</v>
      </c>
      <c r="Q16" s="93"/>
      <c r="R16" s="93"/>
      <c r="S16" s="93"/>
      <c r="T16" s="93"/>
      <c r="U16" s="93"/>
      <c r="V16" s="94"/>
      <c r="W16" s="92" t="s">
        <v>609</v>
      </c>
      <c r="X16" s="93"/>
      <c r="Y16" s="93"/>
      <c r="Z16" s="93"/>
      <c r="AA16" s="93"/>
      <c r="AB16" s="93"/>
      <c r="AC16" s="94"/>
      <c r="AD16" s="92">
        <v>800</v>
      </c>
      <c r="AE16" s="93"/>
      <c r="AF16" s="93"/>
      <c r="AG16" s="93"/>
      <c r="AH16" s="93"/>
      <c r="AI16" s="93"/>
      <c r="AJ16" s="94"/>
      <c r="AK16" s="92">
        <v>200</v>
      </c>
      <c r="AL16" s="93"/>
      <c r="AM16" s="93"/>
      <c r="AN16" s="93"/>
      <c r="AO16" s="93"/>
      <c r="AP16" s="93"/>
      <c r="AQ16" s="94"/>
      <c r="AR16" s="802"/>
      <c r="AS16" s="803"/>
      <c r="AT16" s="803"/>
      <c r="AU16" s="803"/>
      <c r="AV16" s="803"/>
      <c r="AW16" s="803"/>
      <c r="AX16" s="804"/>
    </row>
    <row r="17" spans="1:50" ht="21" customHeight="1" x14ac:dyDescent="0.2">
      <c r="A17" s="174"/>
      <c r="B17" s="175"/>
      <c r="C17" s="175"/>
      <c r="D17" s="175"/>
      <c r="E17" s="175"/>
      <c r="F17" s="176"/>
      <c r="G17" s="776"/>
      <c r="H17" s="775"/>
      <c r="I17" s="794" t="s">
        <v>46</v>
      </c>
      <c r="J17" s="797"/>
      <c r="K17" s="797"/>
      <c r="L17" s="797"/>
      <c r="M17" s="797"/>
      <c r="N17" s="797"/>
      <c r="O17" s="798"/>
      <c r="P17" s="92" t="s">
        <v>609</v>
      </c>
      <c r="Q17" s="93"/>
      <c r="R17" s="93"/>
      <c r="S17" s="93"/>
      <c r="T17" s="93"/>
      <c r="U17" s="93"/>
      <c r="V17" s="94"/>
      <c r="W17" s="92">
        <v>-800</v>
      </c>
      <c r="X17" s="93"/>
      <c r="Y17" s="93"/>
      <c r="Z17" s="93"/>
      <c r="AA17" s="93"/>
      <c r="AB17" s="93"/>
      <c r="AC17" s="94"/>
      <c r="AD17" s="92">
        <v>-200</v>
      </c>
      <c r="AE17" s="93"/>
      <c r="AF17" s="93"/>
      <c r="AG17" s="93"/>
      <c r="AH17" s="93"/>
      <c r="AI17" s="93"/>
      <c r="AJ17" s="94"/>
      <c r="AK17" s="92" t="s">
        <v>609</v>
      </c>
      <c r="AL17" s="93"/>
      <c r="AM17" s="93"/>
      <c r="AN17" s="93"/>
      <c r="AO17" s="93"/>
      <c r="AP17" s="93"/>
      <c r="AQ17" s="94"/>
      <c r="AR17" s="802"/>
      <c r="AS17" s="803"/>
      <c r="AT17" s="803"/>
      <c r="AU17" s="803"/>
      <c r="AV17" s="803"/>
      <c r="AW17" s="803"/>
      <c r="AX17" s="804"/>
    </row>
    <row r="18" spans="1:50" ht="24.75" customHeight="1" x14ac:dyDescent="0.2">
      <c r="A18" s="174"/>
      <c r="B18" s="175"/>
      <c r="C18" s="175"/>
      <c r="D18" s="175"/>
      <c r="E18" s="175"/>
      <c r="F18" s="176"/>
      <c r="G18" s="776"/>
      <c r="H18" s="775"/>
      <c r="I18" s="794" t="s">
        <v>44</v>
      </c>
      <c r="J18" s="795"/>
      <c r="K18" s="795"/>
      <c r="L18" s="795"/>
      <c r="M18" s="795"/>
      <c r="N18" s="795"/>
      <c r="O18" s="796"/>
      <c r="P18" s="92" t="s">
        <v>609</v>
      </c>
      <c r="Q18" s="93"/>
      <c r="R18" s="93"/>
      <c r="S18" s="93"/>
      <c r="T18" s="93"/>
      <c r="U18" s="93"/>
      <c r="V18" s="94"/>
      <c r="W18" s="92" t="s">
        <v>609</v>
      </c>
      <c r="X18" s="93"/>
      <c r="Y18" s="93"/>
      <c r="Z18" s="93"/>
      <c r="AA18" s="93"/>
      <c r="AB18" s="93"/>
      <c r="AC18" s="94"/>
      <c r="AD18" s="92" t="s">
        <v>609</v>
      </c>
      <c r="AE18" s="93"/>
      <c r="AF18" s="93"/>
      <c r="AG18" s="93"/>
      <c r="AH18" s="93"/>
      <c r="AI18" s="93"/>
      <c r="AJ18" s="94"/>
      <c r="AK18" s="92" t="s">
        <v>609</v>
      </c>
      <c r="AL18" s="93"/>
      <c r="AM18" s="93"/>
      <c r="AN18" s="93"/>
      <c r="AO18" s="93"/>
      <c r="AP18" s="93"/>
      <c r="AQ18" s="94"/>
      <c r="AR18" s="802"/>
      <c r="AS18" s="803"/>
      <c r="AT18" s="803"/>
      <c r="AU18" s="803"/>
      <c r="AV18" s="803"/>
      <c r="AW18" s="803"/>
      <c r="AX18" s="804"/>
    </row>
    <row r="19" spans="1:50" ht="24.75" customHeight="1" x14ac:dyDescent="0.2">
      <c r="A19" s="174"/>
      <c r="B19" s="175"/>
      <c r="C19" s="175"/>
      <c r="D19" s="175"/>
      <c r="E19" s="175"/>
      <c r="F19" s="176"/>
      <c r="G19" s="777"/>
      <c r="H19" s="778"/>
      <c r="I19" s="788" t="s">
        <v>18</v>
      </c>
      <c r="J19" s="789"/>
      <c r="K19" s="789"/>
      <c r="L19" s="789"/>
      <c r="M19" s="789"/>
      <c r="N19" s="789"/>
      <c r="O19" s="790"/>
      <c r="P19" s="791">
        <f>SUM(P13:V18)</f>
        <v>4800</v>
      </c>
      <c r="Q19" s="792"/>
      <c r="R19" s="792"/>
      <c r="S19" s="792"/>
      <c r="T19" s="792"/>
      <c r="U19" s="792"/>
      <c r="V19" s="793"/>
      <c r="W19" s="791">
        <f>SUM(W13:AC18)</f>
        <v>3500</v>
      </c>
      <c r="X19" s="792"/>
      <c r="Y19" s="792"/>
      <c r="Z19" s="792"/>
      <c r="AA19" s="792"/>
      <c r="AB19" s="792"/>
      <c r="AC19" s="793"/>
      <c r="AD19" s="791">
        <f>SUM(AD13:AJ18)</f>
        <v>5116</v>
      </c>
      <c r="AE19" s="792"/>
      <c r="AF19" s="792"/>
      <c r="AG19" s="792"/>
      <c r="AH19" s="792"/>
      <c r="AI19" s="792"/>
      <c r="AJ19" s="793"/>
      <c r="AK19" s="791">
        <f>SUM(AK13:AQ18)-AK15</f>
        <v>6100</v>
      </c>
      <c r="AL19" s="792"/>
      <c r="AM19" s="792"/>
      <c r="AN19" s="792"/>
      <c r="AO19" s="792"/>
      <c r="AP19" s="792"/>
      <c r="AQ19" s="793"/>
      <c r="AR19" s="802"/>
      <c r="AS19" s="803"/>
      <c r="AT19" s="803"/>
      <c r="AU19" s="803"/>
      <c r="AV19" s="803"/>
      <c r="AW19" s="803"/>
      <c r="AX19" s="804"/>
    </row>
    <row r="20" spans="1:50" ht="24.75" customHeight="1" x14ac:dyDescent="0.2">
      <c r="A20" s="174"/>
      <c r="B20" s="175"/>
      <c r="C20" s="175"/>
      <c r="D20" s="175"/>
      <c r="E20" s="175"/>
      <c r="F20" s="176"/>
      <c r="G20" s="753" t="s">
        <v>9</v>
      </c>
      <c r="H20" s="754"/>
      <c r="I20" s="754"/>
      <c r="J20" s="754"/>
      <c r="K20" s="754"/>
      <c r="L20" s="754"/>
      <c r="M20" s="754"/>
      <c r="N20" s="754"/>
      <c r="O20" s="754"/>
      <c r="P20" s="92">
        <v>4800</v>
      </c>
      <c r="Q20" s="93"/>
      <c r="R20" s="93"/>
      <c r="S20" s="93"/>
      <c r="T20" s="93"/>
      <c r="U20" s="93"/>
      <c r="V20" s="94"/>
      <c r="W20" s="92">
        <v>3500</v>
      </c>
      <c r="X20" s="93"/>
      <c r="Y20" s="93"/>
      <c r="Z20" s="93"/>
      <c r="AA20" s="93"/>
      <c r="AB20" s="93"/>
      <c r="AC20" s="94"/>
      <c r="AD20" s="92">
        <f>4315+600+200</f>
        <v>5115</v>
      </c>
      <c r="AE20" s="93"/>
      <c r="AF20" s="93"/>
      <c r="AG20" s="93"/>
      <c r="AH20" s="93"/>
      <c r="AI20" s="93"/>
      <c r="AJ20" s="94"/>
      <c r="AK20" s="751"/>
      <c r="AL20" s="751"/>
      <c r="AM20" s="751"/>
      <c r="AN20" s="751"/>
      <c r="AO20" s="751"/>
      <c r="AP20" s="751"/>
      <c r="AQ20" s="751"/>
      <c r="AR20" s="802"/>
      <c r="AS20" s="803"/>
      <c r="AT20" s="803"/>
      <c r="AU20" s="803"/>
      <c r="AV20" s="803"/>
      <c r="AW20" s="803"/>
      <c r="AX20" s="804"/>
    </row>
    <row r="21" spans="1:50" ht="24.75" customHeight="1" x14ac:dyDescent="0.2">
      <c r="A21" s="174"/>
      <c r="B21" s="175"/>
      <c r="C21" s="175"/>
      <c r="D21" s="175"/>
      <c r="E21" s="175"/>
      <c r="F21" s="176"/>
      <c r="G21" s="753" t="s">
        <v>10</v>
      </c>
      <c r="H21" s="754"/>
      <c r="I21" s="754"/>
      <c r="J21" s="754"/>
      <c r="K21" s="754"/>
      <c r="L21" s="754"/>
      <c r="M21" s="754"/>
      <c r="N21" s="754"/>
      <c r="O21" s="754"/>
      <c r="P21" s="750">
        <f>IF(P19=0, "-", SUM(P20)/P19)</f>
        <v>1</v>
      </c>
      <c r="Q21" s="750"/>
      <c r="R21" s="750"/>
      <c r="S21" s="750"/>
      <c r="T21" s="750"/>
      <c r="U21" s="750"/>
      <c r="V21" s="750"/>
      <c r="W21" s="750">
        <f>IF(W19=0, "-", SUM(W20)/W19)</f>
        <v>1</v>
      </c>
      <c r="X21" s="750"/>
      <c r="Y21" s="750"/>
      <c r="Z21" s="750"/>
      <c r="AA21" s="750"/>
      <c r="AB21" s="750"/>
      <c r="AC21" s="750"/>
      <c r="AD21" s="750">
        <f>IF(AD19=0, "-", SUM(AD20)/AD19)</f>
        <v>0.99980453479280684</v>
      </c>
      <c r="AE21" s="750"/>
      <c r="AF21" s="750"/>
      <c r="AG21" s="750"/>
      <c r="AH21" s="750"/>
      <c r="AI21" s="750"/>
      <c r="AJ21" s="750"/>
      <c r="AK21" s="751"/>
      <c r="AL21" s="751"/>
      <c r="AM21" s="751"/>
      <c r="AN21" s="751"/>
      <c r="AO21" s="751"/>
      <c r="AP21" s="751"/>
      <c r="AQ21" s="752"/>
      <c r="AR21" s="802"/>
      <c r="AS21" s="803"/>
      <c r="AT21" s="803"/>
      <c r="AU21" s="803"/>
      <c r="AV21" s="803"/>
      <c r="AW21" s="803"/>
      <c r="AX21" s="804"/>
    </row>
    <row r="22" spans="1:50" ht="25.5" customHeight="1" x14ac:dyDescent="0.2">
      <c r="A22" s="820"/>
      <c r="B22" s="821"/>
      <c r="C22" s="821"/>
      <c r="D22" s="821"/>
      <c r="E22" s="821"/>
      <c r="F22" s="822"/>
      <c r="G22" s="748" t="s">
        <v>232</v>
      </c>
      <c r="H22" s="749"/>
      <c r="I22" s="749"/>
      <c r="J22" s="749"/>
      <c r="K22" s="749"/>
      <c r="L22" s="749"/>
      <c r="M22" s="749"/>
      <c r="N22" s="749"/>
      <c r="O22" s="749"/>
      <c r="P22" s="750">
        <f>IF(P20=0, "-", SUM(P20)/SUM(P13,P14))</f>
        <v>1.1162790697674418</v>
      </c>
      <c r="Q22" s="750"/>
      <c r="R22" s="750"/>
      <c r="S22" s="750"/>
      <c r="T22" s="750"/>
      <c r="U22" s="750"/>
      <c r="V22" s="750"/>
      <c r="W22" s="750">
        <f>IF(W20=0, "-", SUM(W20)/SUM(W13,W14))</f>
        <v>0.81395348837209303</v>
      </c>
      <c r="X22" s="750"/>
      <c r="Y22" s="750"/>
      <c r="Z22" s="750"/>
      <c r="AA22" s="750"/>
      <c r="AB22" s="750"/>
      <c r="AC22" s="750"/>
      <c r="AD22" s="750">
        <f>IF(AD20=0, "-", SUM(AD20)/SUM(AD13,AD14))</f>
        <v>1.1326395039858281</v>
      </c>
      <c r="AE22" s="750"/>
      <c r="AF22" s="750"/>
      <c r="AG22" s="750"/>
      <c r="AH22" s="750"/>
      <c r="AI22" s="750"/>
      <c r="AJ22" s="750"/>
      <c r="AK22" s="751"/>
      <c r="AL22" s="751"/>
      <c r="AM22" s="751"/>
      <c r="AN22" s="751"/>
      <c r="AO22" s="751"/>
      <c r="AP22" s="751"/>
      <c r="AQ22" s="752"/>
      <c r="AR22" s="805"/>
      <c r="AS22" s="806"/>
      <c r="AT22" s="806"/>
      <c r="AU22" s="806"/>
      <c r="AV22" s="806"/>
      <c r="AW22" s="806"/>
      <c r="AX22" s="807"/>
    </row>
    <row r="23" spans="1:50" ht="40.25" customHeight="1" x14ac:dyDescent="0.2">
      <c r="A23" s="734" t="s">
        <v>596</v>
      </c>
      <c r="B23" s="735"/>
      <c r="C23" s="735"/>
      <c r="D23" s="735"/>
      <c r="E23" s="735"/>
      <c r="F23" s="736"/>
      <c r="G23" s="740" t="s">
        <v>222</v>
      </c>
      <c r="H23" s="470"/>
      <c r="I23" s="470"/>
      <c r="J23" s="470"/>
      <c r="K23" s="470"/>
      <c r="L23" s="470"/>
      <c r="M23" s="470"/>
      <c r="N23" s="470"/>
      <c r="O23" s="471"/>
      <c r="P23" s="741" t="s">
        <v>594</v>
      </c>
      <c r="Q23" s="470"/>
      <c r="R23" s="470"/>
      <c r="S23" s="470"/>
      <c r="T23" s="470"/>
      <c r="U23" s="470"/>
      <c r="V23" s="471"/>
      <c r="W23" s="760" t="s">
        <v>221</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1"/>
    </row>
    <row r="24" spans="1:50" ht="39" customHeight="1" x14ac:dyDescent="0.2">
      <c r="A24" s="737"/>
      <c r="B24" s="738"/>
      <c r="C24" s="738"/>
      <c r="D24" s="738"/>
      <c r="E24" s="738"/>
      <c r="F24" s="739"/>
      <c r="G24" s="742" t="s">
        <v>610</v>
      </c>
      <c r="H24" s="743"/>
      <c r="I24" s="743"/>
      <c r="J24" s="743"/>
      <c r="K24" s="743"/>
      <c r="L24" s="743"/>
      <c r="M24" s="743"/>
      <c r="N24" s="743"/>
      <c r="O24" s="744"/>
      <c r="P24" s="745">
        <v>3132</v>
      </c>
      <c r="Q24" s="746"/>
      <c r="R24" s="746"/>
      <c r="S24" s="746"/>
      <c r="T24" s="746"/>
      <c r="U24" s="746"/>
      <c r="V24" s="747"/>
      <c r="W24" s="762" t="s">
        <v>277</v>
      </c>
      <c r="X24" s="763"/>
      <c r="Y24" s="763"/>
      <c r="Z24" s="763"/>
      <c r="AA24" s="763"/>
      <c r="AB24" s="763"/>
      <c r="AC24" s="763"/>
      <c r="AD24" s="763"/>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42" customHeight="1" x14ac:dyDescent="0.2">
      <c r="A25" s="737"/>
      <c r="B25" s="738"/>
      <c r="C25" s="738"/>
      <c r="D25" s="738"/>
      <c r="E25" s="738"/>
      <c r="F25" s="739"/>
      <c r="G25" s="725" t="s">
        <v>611</v>
      </c>
      <c r="H25" s="726"/>
      <c r="I25" s="726"/>
      <c r="J25" s="726"/>
      <c r="K25" s="726"/>
      <c r="L25" s="726"/>
      <c r="M25" s="726"/>
      <c r="N25" s="726"/>
      <c r="O25" s="727"/>
      <c r="P25" s="92">
        <v>200</v>
      </c>
      <c r="Q25" s="93"/>
      <c r="R25" s="93"/>
      <c r="S25" s="93"/>
      <c r="T25" s="93"/>
      <c r="U25" s="93"/>
      <c r="V25" s="94"/>
      <c r="W25" s="765"/>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hidden="1" customHeight="1" x14ac:dyDescent="0.2">
      <c r="A26" s="737"/>
      <c r="B26" s="738"/>
      <c r="C26" s="738"/>
      <c r="D26" s="738"/>
      <c r="E26" s="738"/>
      <c r="F26" s="739"/>
      <c r="G26" s="725"/>
      <c r="H26" s="726"/>
      <c r="I26" s="726"/>
      <c r="J26" s="726"/>
      <c r="K26" s="726"/>
      <c r="L26" s="726"/>
      <c r="M26" s="726"/>
      <c r="N26" s="726"/>
      <c r="O26" s="727"/>
      <c r="P26" s="92"/>
      <c r="Q26" s="93"/>
      <c r="R26" s="93"/>
      <c r="S26" s="93"/>
      <c r="T26" s="93"/>
      <c r="U26" s="93"/>
      <c r="V26" s="94"/>
      <c r="W26" s="765"/>
      <c r="X26" s="766"/>
      <c r="Y26" s="766"/>
      <c r="Z26" s="766"/>
      <c r="AA26" s="766"/>
      <c r="AB26" s="766"/>
      <c r="AC26" s="766"/>
      <c r="AD26" s="766"/>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hidden="1" customHeight="1" x14ac:dyDescent="0.2">
      <c r="A27" s="737"/>
      <c r="B27" s="738"/>
      <c r="C27" s="738"/>
      <c r="D27" s="738"/>
      <c r="E27" s="738"/>
      <c r="F27" s="739"/>
      <c r="G27" s="725"/>
      <c r="H27" s="726"/>
      <c r="I27" s="726"/>
      <c r="J27" s="726"/>
      <c r="K27" s="726"/>
      <c r="L27" s="726"/>
      <c r="M27" s="726"/>
      <c r="N27" s="726"/>
      <c r="O27" s="727"/>
      <c r="P27" s="92"/>
      <c r="Q27" s="93"/>
      <c r="R27" s="93"/>
      <c r="S27" s="93"/>
      <c r="T27" s="93"/>
      <c r="U27" s="93"/>
      <c r="V27" s="94"/>
      <c r="W27" s="765"/>
      <c r="X27" s="766"/>
      <c r="Y27" s="766"/>
      <c r="Z27" s="766"/>
      <c r="AA27" s="766"/>
      <c r="AB27" s="766"/>
      <c r="AC27" s="766"/>
      <c r="AD27" s="766"/>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hidden="1" customHeight="1" x14ac:dyDescent="0.2">
      <c r="A28" s="737"/>
      <c r="B28" s="738"/>
      <c r="C28" s="738"/>
      <c r="D28" s="738"/>
      <c r="E28" s="738"/>
      <c r="F28" s="739"/>
      <c r="G28" s="725"/>
      <c r="H28" s="726"/>
      <c r="I28" s="726"/>
      <c r="J28" s="726"/>
      <c r="K28" s="726"/>
      <c r="L28" s="726"/>
      <c r="M28" s="726"/>
      <c r="N28" s="726"/>
      <c r="O28" s="727"/>
      <c r="P28" s="92"/>
      <c r="Q28" s="93"/>
      <c r="R28" s="93"/>
      <c r="S28" s="93"/>
      <c r="T28" s="93"/>
      <c r="U28" s="93"/>
      <c r="V28" s="94"/>
      <c r="W28" s="765"/>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hidden="1" customHeight="1" x14ac:dyDescent="0.2">
      <c r="A29" s="737"/>
      <c r="B29" s="738"/>
      <c r="C29" s="738"/>
      <c r="D29" s="738"/>
      <c r="E29" s="738"/>
      <c r="F29" s="739"/>
      <c r="G29" s="728"/>
      <c r="H29" s="729"/>
      <c r="I29" s="729"/>
      <c r="J29" s="729"/>
      <c r="K29" s="729"/>
      <c r="L29" s="729"/>
      <c r="M29" s="729"/>
      <c r="N29" s="729"/>
      <c r="O29" s="730"/>
      <c r="P29" s="731"/>
      <c r="Q29" s="732"/>
      <c r="R29" s="732"/>
      <c r="S29" s="732"/>
      <c r="T29" s="732"/>
      <c r="U29" s="732"/>
      <c r="V29" s="733"/>
      <c r="W29" s="765"/>
      <c r="X29" s="766"/>
      <c r="Y29" s="766"/>
      <c r="Z29" s="766"/>
      <c r="AA29" s="766"/>
      <c r="AB29" s="766"/>
      <c r="AC29" s="766"/>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25.5" customHeight="1" thickBot="1" x14ac:dyDescent="0.25">
      <c r="A30" s="737"/>
      <c r="B30" s="738"/>
      <c r="C30" s="738"/>
      <c r="D30" s="738"/>
      <c r="E30" s="738"/>
      <c r="F30" s="739"/>
      <c r="G30" s="163" t="s">
        <v>18</v>
      </c>
      <c r="H30" s="755"/>
      <c r="I30" s="755"/>
      <c r="J30" s="755"/>
      <c r="K30" s="755"/>
      <c r="L30" s="755"/>
      <c r="M30" s="755"/>
      <c r="N30" s="755"/>
      <c r="O30" s="756"/>
      <c r="P30" s="757">
        <f>AK15</f>
        <v>3332</v>
      </c>
      <c r="Q30" s="758"/>
      <c r="R30" s="758"/>
      <c r="S30" s="758"/>
      <c r="T30" s="758"/>
      <c r="U30" s="758"/>
      <c r="V30" s="759"/>
      <c r="W30" s="768"/>
      <c r="X30" s="769"/>
      <c r="Y30" s="769"/>
      <c r="Z30" s="769"/>
      <c r="AA30" s="769"/>
      <c r="AB30" s="769"/>
      <c r="AC30" s="769"/>
      <c r="AD30" s="769"/>
      <c r="AE30" s="769"/>
      <c r="AF30" s="769"/>
      <c r="AG30" s="769"/>
      <c r="AH30" s="769"/>
      <c r="AI30" s="769"/>
      <c r="AJ30" s="769"/>
      <c r="AK30" s="769"/>
      <c r="AL30" s="769"/>
      <c r="AM30" s="769"/>
      <c r="AN30" s="769"/>
      <c r="AO30" s="769"/>
      <c r="AP30" s="769"/>
      <c r="AQ30" s="769"/>
      <c r="AR30" s="769"/>
      <c r="AS30" s="769"/>
      <c r="AT30" s="769"/>
      <c r="AU30" s="769"/>
      <c r="AV30" s="769"/>
      <c r="AW30" s="769"/>
      <c r="AX30" s="770"/>
    </row>
    <row r="31" spans="1:50" ht="47.25" customHeight="1" x14ac:dyDescent="0.2">
      <c r="A31" s="709" t="s">
        <v>572</v>
      </c>
      <c r="B31" s="710"/>
      <c r="C31" s="710"/>
      <c r="D31" s="710"/>
      <c r="E31" s="710"/>
      <c r="F31" s="711"/>
      <c r="G31" s="686" t="s">
        <v>612</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2">
      <c r="A32" s="689" t="s">
        <v>573</v>
      </c>
      <c r="B32" s="504"/>
      <c r="C32" s="504"/>
      <c r="D32" s="504"/>
      <c r="E32" s="504"/>
      <c r="F32" s="357"/>
      <c r="G32" s="690" t="s">
        <v>565</v>
      </c>
      <c r="H32" s="691"/>
      <c r="I32" s="691"/>
      <c r="J32" s="691"/>
      <c r="K32" s="691"/>
      <c r="L32" s="691"/>
      <c r="M32" s="691"/>
      <c r="N32" s="691"/>
      <c r="O32" s="691"/>
      <c r="P32" s="692" t="s">
        <v>564</v>
      </c>
      <c r="Q32" s="691"/>
      <c r="R32" s="691"/>
      <c r="S32" s="691"/>
      <c r="T32" s="691"/>
      <c r="U32" s="691"/>
      <c r="V32" s="691"/>
      <c r="W32" s="691"/>
      <c r="X32" s="693"/>
      <c r="Y32" s="694"/>
      <c r="Z32" s="695"/>
      <c r="AA32" s="696"/>
      <c r="AB32" s="697" t="s">
        <v>11</v>
      </c>
      <c r="AC32" s="697"/>
      <c r="AD32" s="697"/>
      <c r="AE32" s="516" t="s">
        <v>409</v>
      </c>
      <c r="AF32" s="707"/>
      <c r="AG32" s="707"/>
      <c r="AH32" s="708"/>
      <c r="AI32" s="516" t="s">
        <v>561</v>
      </c>
      <c r="AJ32" s="707"/>
      <c r="AK32" s="707"/>
      <c r="AL32" s="708"/>
      <c r="AM32" s="516" t="s">
        <v>377</v>
      </c>
      <c r="AN32" s="707"/>
      <c r="AO32" s="707"/>
      <c r="AP32" s="708"/>
      <c r="AQ32" s="679" t="s">
        <v>408</v>
      </c>
      <c r="AR32" s="680"/>
      <c r="AS32" s="680"/>
      <c r="AT32" s="681"/>
      <c r="AU32" s="679" t="s">
        <v>582</v>
      </c>
      <c r="AV32" s="680"/>
      <c r="AW32" s="680"/>
      <c r="AX32" s="682"/>
    </row>
    <row r="33" spans="1:51" ht="23.25" customHeight="1" x14ac:dyDescent="0.2">
      <c r="A33" s="689"/>
      <c r="B33" s="504"/>
      <c r="C33" s="504"/>
      <c r="D33" s="504"/>
      <c r="E33" s="504"/>
      <c r="F33" s="357"/>
      <c r="G33" s="644" t="s">
        <v>613</v>
      </c>
      <c r="H33" s="645"/>
      <c r="I33" s="645"/>
      <c r="J33" s="645"/>
      <c r="K33" s="645"/>
      <c r="L33" s="645"/>
      <c r="M33" s="645"/>
      <c r="N33" s="645"/>
      <c r="O33" s="645"/>
      <c r="P33" s="648" t="s">
        <v>614</v>
      </c>
      <c r="Q33" s="649"/>
      <c r="R33" s="649"/>
      <c r="S33" s="649"/>
      <c r="T33" s="649"/>
      <c r="U33" s="649"/>
      <c r="V33" s="649"/>
      <c r="W33" s="649"/>
      <c r="X33" s="650"/>
      <c r="Y33" s="654" t="s">
        <v>48</v>
      </c>
      <c r="Z33" s="655"/>
      <c r="AA33" s="656"/>
      <c r="AB33" s="657" t="s">
        <v>615</v>
      </c>
      <c r="AC33" s="657"/>
      <c r="AD33" s="657"/>
      <c r="AE33" s="658">
        <v>1939</v>
      </c>
      <c r="AF33" s="658"/>
      <c r="AG33" s="658"/>
      <c r="AH33" s="658"/>
      <c r="AI33" s="658">
        <v>2870</v>
      </c>
      <c r="AJ33" s="658"/>
      <c r="AK33" s="658"/>
      <c r="AL33" s="658"/>
      <c r="AM33" s="658">
        <v>6650</v>
      </c>
      <c r="AN33" s="658"/>
      <c r="AO33" s="658"/>
      <c r="AP33" s="658"/>
      <c r="AQ33" s="658" t="s">
        <v>277</v>
      </c>
      <c r="AR33" s="658"/>
      <c r="AS33" s="658"/>
      <c r="AT33" s="658"/>
      <c r="AU33" s="673" t="s">
        <v>277</v>
      </c>
      <c r="AV33" s="674"/>
      <c r="AW33" s="674"/>
      <c r="AX33" s="675"/>
    </row>
    <row r="34" spans="1:51" ht="23.25" customHeight="1" x14ac:dyDescent="0.2">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615</v>
      </c>
      <c r="AC34" s="657"/>
      <c r="AD34" s="657"/>
      <c r="AE34" s="658">
        <v>3000</v>
      </c>
      <c r="AF34" s="658"/>
      <c r="AG34" s="658"/>
      <c r="AH34" s="658"/>
      <c r="AI34" s="658">
        <v>3000</v>
      </c>
      <c r="AJ34" s="658"/>
      <c r="AK34" s="658"/>
      <c r="AL34" s="658"/>
      <c r="AM34" s="658">
        <v>3772</v>
      </c>
      <c r="AN34" s="658"/>
      <c r="AO34" s="658"/>
      <c r="AP34" s="658"/>
      <c r="AQ34" s="658">
        <v>3772</v>
      </c>
      <c r="AR34" s="658"/>
      <c r="AS34" s="658"/>
      <c r="AT34" s="658"/>
      <c r="AU34" s="673">
        <v>3772</v>
      </c>
      <c r="AV34" s="674"/>
      <c r="AW34" s="674"/>
      <c r="AX34" s="675"/>
    </row>
    <row r="35" spans="1:51" ht="23.25" customHeight="1" x14ac:dyDescent="0.2">
      <c r="A35" s="698" t="s">
        <v>574</v>
      </c>
      <c r="B35" s="699"/>
      <c r="C35" s="699"/>
      <c r="D35" s="699"/>
      <c r="E35" s="699"/>
      <c r="F35" s="700"/>
      <c r="G35" s="592" t="s">
        <v>575</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409</v>
      </c>
      <c r="AF35" s="592"/>
      <c r="AG35" s="592"/>
      <c r="AH35" s="593"/>
      <c r="AI35" s="591" t="s">
        <v>561</v>
      </c>
      <c r="AJ35" s="592"/>
      <c r="AK35" s="592"/>
      <c r="AL35" s="593"/>
      <c r="AM35" s="591" t="s">
        <v>377</v>
      </c>
      <c r="AN35" s="592"/>
      <c r="AO35" s="592"/>
      <c r="AP35" s="593"/>
      <c r="AQ35" s="602" t="s">
        <v>583</v>
      </c>
      <c r="AR35" s="603"/>
      <c r="AS35" s="603"/>
      <c r="AT35" s="603"/>
      <c r="AU35" s="603"/>
      <c r="AV35" s="603"/>
      <c r="AW35" s="603"/>
      <c r="AX35" s="604"/>
    </row>
    <row r="36" spans="1:51" ht="23.25" customHeight="1" x14ac:dyDescent="0.2">
      <c r="A36" s="701"/>
      <c r="B36" s="702"/>
      <c r="C36" s="702"/>
      <c r="D36" s="702"/>
      <c r="E36" s="702"/>
      <c r="F36" s="703"/>
      <c r="G36" s="605" t="s">
        <v>616</v>
      </c>
      <c r="H36" s="606"/>
      <c r="I36" s="606"/>
      <c r="J36" s="606"/>
      <c r="K36" s="606"/>
      <c r="L36" s="606"/>
      <c r="M36" s="606"/>
      <c r="N36" s="606"/>
      <c r="O36" s="606"/>
      <c r="P36" s="606"/>
      <c r="Q36" s="606"/>
      <c r="R36" s="606"/>
      <c r="S36" s="606"/>
      <c r="T36" s="606"/>
      <c r="U36" s="606"/>
      <c r="V36" s="606"/>
      <c r="W36" s="606"/>
      <c r="X36" s="606"/>
      <c r="Y36" s="666" t="s">
        <v>574</v>
      </c>
      <c r="Z36" s="667"/>
      <c r="AA36" s="668"/>
      <c r="AB36" s="669" t="s">
        <v>617</v>
      </c>
      <c r="AC36" s="670"/>
      <c r="AD36" s="671"/>
      <c r="AE36" s="672">
        <v>527</v>
      </c>
      <c r="AF36" s="672"/>
      <c r="AG36" s="672"/>
      <c r="AH36" s="672"/>
      <c r="AI36" s="672">
        <v>658</v>
      </c>
      <c r="AJ36" s="672"/>
      <c r="AK36" s="672"/>
      <c r="AL36" s="672"/>
      <c r="AM36" s="672">
        <v>775</v>
      </c>
      <c r="AN36" s="672"/>
      <c r="AO36" s="672"/>
      <c r="AP36" s="672"/>
      <c r="AQ36" s="448">
        <v>703</v>
      </c>
      <c r="AR36" s="436"/>
      <c r="AS36" s="436"/>
      <c r="AT36" s="436"/>
      <c r="AU36" s="436"/>
      <c r="AV36" s="436"/>
      <c r="AW36" s="436"/>
      <c r="AX36" s="437"/>
    </row>
    <row r="37" spans="1:51" ht="46.5" customHeight="1" x14ac:dyDescent="0.2">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577</v>
      </c>
      <c r="Z37" s="659"/>
      <c r="AA37" s="660"/>
      <c r="AB37" s="661" t="s">
        <v>618</v>
      </c>
      <c r="AC37" s="662"/>
      <c r="AD37" s="663"/>
      <c r="AE37" s="664" t="s">
        <v>619</v>
      </c>
      <c r="AF37" s="664"/>
      <c r="AG37" s="664"/>
      <c r="AH37" s="664"/>
      <c r="AI37" s="664" t="s">
        <v>620</v>
      </c>
      <c r="AJ37" s="664"/>
      <c r="AK37" s="664"/>
      <c r="AL37" s="664"/>
      <c r="AM37" s="664" t="s">
        <v>621</v>
      </c>
      <c r="AN37" s="664"/>
      <c r="AO37" s="664"/>
      <c r="AP37" s="664"/>
      <c r="AQ37" s="664" t="s">
        <v>622</v>
      </c>
      <c r="AR37" s="664"/>
      <c r="AS37" s="664"/>
      <c r="AT37" s="664"/>
      <c r="AU37" s="664"/>
      <c r="AV37" s="664"/>
      <c r="AW37" s="664"/>
      <c r="AX37" s="665"/>
    </row>
    <row r="38" spans="1:51" ht="18.75" customHeight="1" x14ac:dyDescent="0.2">
      <c r="A38" s="715" t="s">
        <v>229</v>
      </c>
      <c r="B38" s="716"/>
      <c r="C38" s="716"/>
      <c r="D38" s="716"/>
      <c r="E38" s="716"/>
      <c r="F38" s="717"/>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409</v>
      </c>
      <c r="AF38" s="629"/>
      <c r="AG38" s="629"/>
      <c r="AH38" s="630"/>
      <c r="AI38" s="713" t="s">
        <v>561</v>
      </c>
      <c r="AJ38" s="713"/>
      <c r="AK38" s="713"/>
      <c r="AL38" s="628"/>
      <c r="AM38" s="713" t="s">
        <v>377</v>
      </c>
      <c r="AN38" s="713"/>
      <c r="AO38" s="713"/>
      <c r="AP38" s="628"/>
      <c r="AQ38" s="609" t="s">
        <v>170</v>
      </c>
      <c r="AR38" s="610"/>
      <c r="AS38" s="610"/>
      <c r="AT38" s="611"/>
      <c r="AU38" s="575" t="s">
        <v>124</v>
      </c>
      <c r="AV38" s="575"/>
      <c r="AW38" s="575"/>
      <c r="AX38" s="578"/>
    </row>
    <row r="39" spans="1:51" ht="18.75" customHeight="1" x14ac:dyDescent="0.2">
      <c r="A39" s="718"/>
      <c r="B39" s="719"/>
      <c r="C39" s="719"/>
      <c r="D39" s="719"/>
      <c r="E39" s="719"/>
      <c r="F39" s="720"/>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4"/>
      <c r="AJ39" s="714"/>
      <c r="AK39" s="714"/>
      <c r="AL39" s="516"/>
      <c r="AM39" s="714"/>
      <c r="AN39" s="714"/>
      <c r="AO39" s="714"/>
      <c r="AP39" s="516"/>
      <c r="AQ39" s="454" t="s">
        <v>609</v>
      </c>
      <c r="AR39" s="455"/>
      <c r="AS39" s="401" t="s">
        <v>171</v>
      </c>
      <c r="AT39" s="402"/>
      <c r="AU39" s="500">
        <v>7</v>
      </c>
      <c r="AV39" s="500"/>
      <c r="AW39" s="415" t="s">
        <v>162</v>
      </c>
      <c r="AX39" s="563"/>
    </row>
    <row r="40" spans="1:51" ht="23.25" customHeight="1" x14ac:dyDescent="0.2">
      <c r="A40" s="721"/>
      <c r="B40" s="719"/>
      <c r="C40" s="719"/>
      <c r="D40" s="719"/>
      <c r="E40" s="719"/>
      <c r="F40" s="720"/>
      <c r="G40" s="631" t="s">
        <v>623</v>
      </c>
      <c r="H40" s="632"/>
      <c r="I40" s="632"/>
      <c r="J40" s="632"/>
      <c r="K40" s="632"/>
      <c r="L40" s="632"/>
      <c r="M40" s="632"/>
      <c r="N40" s="632"/>
      <c r="O40" s="633"/>
      <c r="P40" s="237" t="s">
        <v>624</v>
      </c>
      <c r="Q40" s="237"/>
      <c r="R40" s="237"/>
      <c r="S40" s="237"/>
      <c r="T40" s="237"/>
      <c r="U40" s="237"/>
      <c r="V40" s="237"/>
      <c r="W40" s="237"/>
      <c r="X40" s="379"/>
      <c r="Y40" s="640" t="s">
        <v>12</v>
      </c>
      <c r="Z40" s="641"/>
      <c r="AA40" s="642"/>
      <c r="AB40" s="556" t="s">
        <v>625</v>
      </c>
      <c r="AC40" s="556"/>
      <c r="AD40" s="556"/>
      <c r="AE40" s="448">
        <v>356519</v>
      </c>
      <c r="AF40" s="436"/>
      <c r="AG40" s="436"/>
      <c r="AH40" s="436"/>
      <c r="AI40" s="448">
        <v>371534</v>
      </c>
      <c r="AJ40" s="436"/>
      <c r="AK40" s="436"/>
      <c r="AL40" s="436"/>
      <c r="AM40" s="448">
        <v>387108</v>
      </c>
      <c r="AN40" s="436"/>
      <c r="AO40" s="436"/>
      <c r="AP40" s="436"/>
      <c r="AQ40" s="441" t="s">
        <v>609</v>
      </c>
      <c r="AR40" s="442"/>
      <c r="AS40" s="442"/>
      <c r="AT40" s="443"/>
      <c r="AU40" s="436" t="s">
        <v>609</v>
      </c>
      <c r="AV40" s="436"/>
      <c r="AW40" s="436"/>
      <c r="AX40" s="437"/>
    </row>
    <row r="41" spans="1:51" ht="23.25" customHeight="1" x14ac:dyDescent="0.2">
      <c r="A41" s="722"/>
      <c r="B41" s="723"/>
      <c r="C41" s="723"/>
      <c r="D41" s="723"/>
      <c r="E41" s="723"/>
      <c r="F41" s="724"/>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625</v>
      </c>
      <c r="AC41" s="542"/>
      <c r="AD41" s="542"/>
      <c r="AE41" s="448">
        <v>378000</v>
      </c>
      <c r="AF41" s="436"/>
      <c r="AG41" s="436"/>
      <c r="AH41" s="436"/>
      <c r="AI41" s="448">
        <v>378000</v>
      </c>
      <c r="AJ41" s="436"/>
      <c r="AK41" s="436"/>
      <c r="AL41" s="436"/>
      <c r="AM41" s="448">
        <v>393000</v>
      </c>
      <c r="AN41" s="436"/>
      <c r="AO41" s="436"/>
      <c r="AP41" s="436"/>
      <c r="AQ41" s="441" t="s">
        <v>609</v>
      </c>
      <c r="AR41" s="442"/>
      <c r="AS41" s="442"/>
      <c r="AT41" s="443"/>
      <c r="AU41" s="436">
        <f>AM41</f>
        <v>393000</v>
      </c>
      <c r="AV41" s="436"/>
      <c r="AW41" s="436"/>
      <c r="AX41" s="437"/>
    </row>
    <row r="42" spans="1:51" ht="23.25" customHeight="1" x14ac:dyDescent="0.2">
      <c r="A42" s="721"/>
      <c r="B42" s="719"/>
      <c r="C42" s="719"/>
      <c r="D42" s="719"/>
      <c r="E42" s="719"/>
      <c r="F42" s="720"/>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v>94</v>
      </c>
      <c r="AF42" s="436"/>
      <c r="AG42" s="436"/>
      <c r="AH42" s="436"/>
      <c r="AI42" s="448">
        <v>98</v>
      </c>
      <c r="AJ42" s="436"/>
      <c r="AK42" s="436"/>
      <c r="AL42" s="436"/>
      <c r="AM42" s="448">
        <v>98</v>
      </c>
      <c r="AN42" s="436"/>
      <c r="AO42" s="436"/>
      <c r="AP42" s="436"/>
      <c r="AQ42" s="441" t="s">
        <v>609</v>
      </c>
      <c r="AR42" s="442"/>
      <c r="AS42" s="442"/>
      <c r="AT42" s="443"/>
      <c r="AU42" s="436" t="s">
        <v>609</v>
      </c>
      <c r="AV42" s="436"/>
      <c r="AW42" s="436"/>
      <c r="AX42" s="437"/>
    </row>
    <row r="43" spans="1:51" ht="34.75" customHeight="1" x14ac:dyDescent="0.2">
      <c r="A43" s="565" t="s">
        <v>253</v>
      </c>
      <c r="B43" s="503"/>
      <c r="C43" s="503"/>
      <c r="D43" s="503"/>
      <c r="E43" s="503"/>
      <c r="F43" s="355"/>
      <c r="G43" s="567" t="s">
        <v>626</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34.75" customHeigh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2">
      <c r="A45" s="712" t="s">
        <v>566</v>
      </c>
      <c r="B45" s="356" t="s">
        <v>567</v>
      </c>
      <c r="C45" s="504"/>
      <c r="D45" s="504"/>
      <c r="E45" s="504"/>
      <c r="F45" s="357"/>
      <c r="G45" s="575" t="s">
        <v>568</v>
      </c>
      <c r="H45" s="575"/>
      <c r="I45" s="575"/>
      <c r="J45" s="575"/>
      <c r="K45" s="575"/>
      <c r="L45" s="575"/>
      <c r="M45" s="575"/>
      <c r="N45" s="575"/>
      <c r="O45" s="575"/>
      <c r="P45" s="575"/>
      <c r="Q45" s="575"/>
      <c r="R45" s="575"/>
      <c r="S45" s="575"/>
      <c r="T45" s="575"/>
      <c r="U45" s="575"/>
      <c r="V45" s="575"/>
      <c r="W45" s="575"/>
      <c r="X45" s="575"/>
      <c r="Y45" s="575"/>
      <c r="Z45" s="575"/>
      <c r="AA45" s="576"/>
      <c r="AB45" s="577" t="s">
        <v>584</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2">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2">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2">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2">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2">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409</v>
      </c>
      <c r="AF50" s="121"/>
      <c r="AG50" s="121"/>
      <c r="AH50" s="121"/>
      <c r="AI50" s="121" t="s">
        <v>561</v>
      </c>
      <c r="AJ50" s="121"/>
      <c r="AK50" s="121"/>
      <c r="AL50" s="121"/>
      <c r="AM50" s="121" t="s">
        <v>377</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2">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2">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2">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2">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2">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409</v>
      </c>
      <c r="AF55" s="121"/>
      <c r="AG55" s="121"/>
      <c r="AH55" s="121"/>
      <c r="AI55" s="121" t="s">
        <v>561</v>
      </c>
      <c r="AJ55" s="121"/>
      <c r="AK55" s="121"/>
      <c r="AL55" s="121"/>
      <c r="AM55" s="121" t="s">
        <v>377</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2">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2">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2">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2">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2">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409</v>
      </c>
      <c r="AF60" s="121"/>
      <c r="AG60" s="121"/>
      <c r="AH60" s="121"/>
      <c r="AI60" s="121" t="s">
        <v>561</v>
      </c>
      <c r="AJ60" s="121"/>
      <c r="AK60" s="121"/>
      <c r="AL60" s="121"/>
      <c r="AM60" s="121" t="s">
        <v>377</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2">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2">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2">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5">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hidden="1" customHeight="1" x14ac:dyDescent="0.2">
      <c r="A65" s="709" t="s">
        <v>572</v>
      </c>
      <c r="B65" s="710"/>
      <c r="C65" s="710"/>
      <c r="D65" s="710"/>
      <c r="E65" s="710"/>
      <c r="F65" s="711"/>
      <c r="G65" s="686"/>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0</v>
      </c>
    </row>
    <row r="66" spans="1:51" ht="31.5" hidden="1" customHeight="1" x14ac:dyDescent="0.2">
      <c r="A66" s="689" t="s">
        <v>573</v>
      </c>
      <c r="B66" s="504"/>
      <c r="C66" s="504"/>
      <c r="D66" s="504"/>
      <c r="E66" s="504"/>
      <c r="F66" s="357"/>
      <c r="G66" s="690" t="s">
        <v>565</v>
      </c>
      <c r="H66" s="691"/>
      <c r="I66" s="691"/>
      <c r="J66" s="691"/>
      <c r="K66" s="691"/>
      <c r="L66" s="691"/>
      <c r="M66" s="691"/>
      <c r="N66" s="691"/>
      <c r="O66" s="691"/>
      <c r="P66" s="692" t="s">
        <v>564</v>
      </c>
      <c r="Q66" s="691"/>
      <c r="R66" s="691"/>
      <c r="S66" s="691"/>
      <c r="T66" s="691"/>
      <c r="U66" s="691"/>
      <c r="V66" s="691"/>
      <c r="W66" s="691"/>
      <c r="X66" s="693"/>
      <c r="Y66" s="694"/>
      <c r="Z66" s="695"/>
      <c r="AA66" s="696"/>
      <c r="AB66" s="697" t="s">
        <v>11</v>
      </c>
      <c r="AC66" s="697"/>
      <c r="AD66" s="697"/>
      <c r="AE66" s="516" t="s">
        <v>409</v>
      </c>
      <c r="AF66" s="707"/>
      <c r="AG66" s="707"/>
      <c r="AH66" s="708"/>
      <c r="AI66" s="516" t="s">
        <v>561</v>
      </c>
      <c r="AJ66" s="707"/>
      <c r="AK66" s="707"/>
      <c r="AL66" s="708"/>
      <c r="AM66" s="516" t="s">
        <v>377</v>
      </c>
      <c r="AN66" s="707"/>
      <c r="AO66" s="707"/>
      <c r="AP66" s="708"/>
      <c r="AQ66" s="679" t="s">
        <v>408</v>
      </c>
      <c r="AR66" s="680"/>
      <c r="AS66" s="680"/>
      <c r="AT66" s="681"/>
      <c r="AU66" s="679" t="s">
        <v>582</v>
      </c>
      <c r="AV66" s="680"/>
      <c r="AW66" s="680"/>
      <c r="AX66" s="682"/>
      <c r="AY66">
        <f>COUNTA($G$67)</f>
        <v>0</v>
      </c>
    </row>
    <row r="67" spans="1:51" ht="23.25" hidden="1" customHeight="1" x14ac:dyDescent="0.2">
      <c r="A67" s="689"/>
      <c r="B67" s="504"/>
      <c r="C67" s="504"/>
      <c r="D67" s="504"/>
      <c r="E67" s="504"/>
      <c r="F67" s="357"/>
      <c r="G67" s="644"/>
      <c r="H67" s="645"/>
      <c r="I67" s="645"/>
      <c r="J67" s="645"/>
      <c r="K67" s="645"/>
      <c r="L67" s="645"/>
      <c r="M67" s="645"/>
      <c r="N67" s="645"/>
      <c r="O67" s="645"/>
      <c r="P67" s="648"/>
      <c r="Q67" s="649"/>
      <c r="R67" s="649"/>
      <c r="S67" s="649"/>
      <c r="T67" s="649"/>
      <c r="U67" s="649"/>
      <c r="V67" s="649"/>
      <c r="W67" s="649"/>
      <c r="X67" s="650"/>
      <c r="Y67" s="654" t="s">
        <v>48</v>
      </c>
      <c r="Z67" s="655"/>
      <c r="AA67" s="656"/>
      <c r="AB67" s="657"/>
      <c r="AC67" s="657"/>
      <c r="AD67" s="657"/>
      <c r="AE67" s="658"/>
      <c r="AF67" s="658"/>
      <c r="AG67" s="658"/>
      <c r="AH67" s="658"/>
      <c r="AI67" s="658"/>
      <c r="AJ67" s="658"/>
      <c r="AK67" s="658"/>
      <c r="AL67" s="658"/>
      <c r="AM67" s="658"/>
      <c r="AN67" s="658"/>
      <c r="AO67" s="658"/>
      <c r="AP67" s="658"/>
      <c r="AQ67" s="658"/>
      <c r="AR67" s="658"/>
      <c r="AS67" s="658"/>
      <c r="AT67" s="658"/>
      <c r="AU67" s="673"/>
      <c r="AV67" s="674"/>
      <c r="AW67" s="674"/>
      <c r="AX67" s="675"/>
      <c r="AY67">
        <f>$AY$66</f>
        <v>0</v>
      </c>
    </row>
    <row r="68" spans="1:51" ht="23.25" hidden="1" customHeight="1" x14ac:dyDescent="0.2">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657"/>
      <c r="AC68" s="657"/>
      <c r="AD68" s="657"/>
      <c r="AE68" s="658"/>
      <c r="AF68" s="658"/>
      <c r="AG68" s="658"/>
      <c r="AH68" s="658"/>
      <c r="AI68" s="658"/>
      <c r="AJ68" s="658"/>
      <c r="AK68" s="658"/>
      <c r="AL68" s="658"/>
      <c r="AM68" s="658"/>
      <c r="AN68" s="658"/>
      <c r="AO68" s="658"/>
      <c r="AP68" s="658"/>
      <c r="AQ68" s="658"/>
      <c r="AR68" s="658"/>
      <c r="AS68" s="658"/>
      <c r="AT68" s="658"/>
      <c r="AU68" s="673"/>
      <c r="AV68" s="674"/>
      <c r="AW68" s="674"/>
      <c r="AX68" s="675"/>
      <c r="AY68">
        <f>$AY$66</f>
        <v>0</v>
      </c>
    </row>
    <row r="69" spans="1:51" ht="23.25" hidden="1" customHeight="1" x14ac:dyDescent="0.2">
      <c r="A69" s="698" t="s">
        <v>574</v>
      </c>
      <c r="B69" s="699"/>
      <c r="C69" s="699"/>
      <c r="D69" s="699"/>
      <c r="E69" s="699"/>
      <c r="F69" s="700"/>
      <c r="G69" s="592" t="s">
        <v>575</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409</v>
      </c>
      <c r="AF69" s="121"/>
      <c r="AG69" s="121"/>
      <c r="AH69" s="121"/>
      <c r="AI69" s="121" t="s">
        <v>561</v>
      </c>
      <c r="AJ69" s="121"/>
      <c r="AK69" s="121"/>
      <c r="AL69" s="121"/>
      <c r="AM69" s="121" t="s">
        <v>377</v>
      </c>
      <c r="AN69" s="121"/>
      <c r="AO69" s="121"/>
      <c r="AP69" s="121"/>
      <c r="AQ69" s="602" t="s">
        <v>583</v>
      </c>
      <c r="AR69" s="603"/>
      <c r="AS69" s="603"/>
      <c r="AT69" s="603"/>
      <c r="AU69" s="603"/>
      <c r="AV69" s="603"/>
      <c r="AW69" s="603"/>
      <c r="AX69" s="604"/>
      <c r="AY69">
        <f>IF(SUBSTITUTE(SUBSTITUTE($G$70,"／",""),"　","")="",0,1)</f>
        <v>0</v>
      </c>
    </row>
    <row r="70" spans="1:51" ht="23.25" hidden="1" customHeight="1" x14ac:dyDescent="0.2">
      <c r="A70" s="701"/>
      <c r="B70" s="702"/>
      <c r="C70" s="702"/>
      <c r="D70" s="702"/>
      <c r="E70" s="702"/>
      <c r="F70" s="703"/>
      <c r="G70" s="605" t="s">
        <v>576</v>
      </c>
      <c r="H70" s="606"/>
      <c r="I70" s="606"/>
      <c r="J70" s="606"/>
      <c r="K70" s="606"/>
      <c r="L70" s="606"/>
      <c r="M70" s="606"/>
      <c r="N70" s="606"/>
      <c r="O70" s="606"/>
      <c r="P70" s="606"/>
      <c r="Q70" s="606"/>
      <c r="R70" s="606"/>
      <c r="S70" s="606"/>
      <c r="T70" s="606"/>
      <c r="U70" s="606"/>
      <c r="V70" s="606"/>
      <c r="W70" s="606"/>
      <c r="X70" s="606"/>
      <c r="Y70" s="666" t="s">
        <v>574</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2">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577</v>
      </c>
      <c r="Z71" s="659"/>
      <c r="AA71" s="660"/>
      <c r="AB71" s="661" t="s">
        <v>578</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hidden="1" customHeight="1" x14ac:dyDescent="0.2">
      <c r="A72" s="431" t="s">
        <v>229</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409</v>
      </c>
      <c r="AF72" s="121"/>
      <c r="AG72" s="121"/>
      <c r="AH72" s="121"/>
      <c r="AI72" s="121" t="s">
        <v>561</v>
      </c>
      <c r="AJ72" s="121"/>
      <c r="AK72" s="121"/>
      <c r="AL72" s="121"/>
      <c r="AM72" s="121" t="s">
        <v>377</v>
      </c>
      <c r="AN72" s="121"/>
      <c r="AO72" s="121"/>
      <c r="AP72" s="121"/>
      <c r="AQ72" s="609" t="s">
        <v>170</v>
      </c>
      <c r="AR72" s="610"/>
      <c r="AS72" s="610"/>
      <c r="AT72" s="611"/>
      <c r="AU72" s="575" t="s">
        <v>124</v>
      </c>
      <c r="AV72" s="575"/>
      <c r="AW72" s="575"/>
      <c r="AX72" s="578"/>
      <c r="AY72">
        <f>COUNTA($G$74)</f>
        <v>0</v>
      </c>
    </row>
    <row r="73" spans="1:51" ht="18.75" hidden="1" customHeight="1" x14ac:dyDescent="0.2">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c r="AR73" s="455"/>
      <c r="AS73" s="401" t="s">
        <v>171</v>
      </c>
      <c r="AT73" s="402"/>
      <c r="AU73" s="500"/>
      <c r="AV73" s="500"/>
      <c r="AW73" s="415" t="s">
        <v>162</v>
      </c>
      <c r="AX73" s="563"/>
      <c r="AY73">
        <f t="shared" ref="AY73:AY78" si="1">$AY$72</f>
        <v>0</v>
      </c>
    </row>
    <row r="74" spans="1:51" ht="23.25" hidden="1" customHeight="1" x14ac:dyDescent="0.2">
      <c r="A74" s="617"/>
      <c r="B74" s="615"/>
      <c r="C74" s="615"/>
      <c r="D74" s="615"/>
      <c r="E74" s="615"/>
      <c r="F74" s="616"/>
      <c r="G74" s="631"/>
      <c r="H74" s="632"/>
      <c r="I74" s="632"/>
      <c r="J74" s="632"/>
      <c r="K74" s="632"/>
      <c r="L74" s="632"/>
      <c r="M74" s="632"/>
      <c r="N74" s="632"/>
      <c r="O74" s="633"/>
      <c r="P74" s="237"/>
      <c r="Q74" s="237"/>
      <c r="R74" s="237"/>
      <c r="S74" s="237"/>
      <c r="T74" s="237"/>
      <c r="U74" s="237"/>
      <c r="V74" s="237"/>
      <c r="W74" s="237"/>
      <c r="X74" s="379"/>
      <c r="Y74" s="640" t="s">
        <v>12</v>
      </c>
      <c r="Z74" s="641"/>
      <c r="AA74" s="642"/>
      <c r="AB74" s="556"/>
      <c r="AC74" s="556"/>
      <c r="AD74" s="556"/>
      <c r="AE74" s="448"/>
      <c r="AF74" s="436"/>
      <c r="AG74" s="436"/>
      <c r="AH74" s="436"/>
      <c r="AI74" s="448"/>
      <c r="AJ74" s="436"/>
      <c r="AK74" s="436"/>
      <c r="AL74" s="436"/>
      <c r="AM74" s="448"/>
      <c r="AN74" s="436"/>
      <c r="AO74" s="436"/>
      <c r="AP74" s="436"/>
      <c r="AQ74" s="441"/>
      <c r="AR74" s="442"/>
      <c r="AS74" s="442"/>
      <c r="AT74" s="443"/>
      <c r="AU74" s="436"/>
      <c r="AV74" s="436"/>
      <c r="AW74" s="436"/>
      <c r="AX74" s="437"/>
      <c r="AY74">
        <f t="shared" si="1"/>
        <v>0</v>
      </c>
    </row>
    <row r="75" spans="1:51" ht="23.25" hidden="1" customHeight="1" x14ac:dyDescent="0.2">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448"/>
      <c r="AF75" s="436"/>
      <c r="AG75" s="436"/>
      <c r="AH75" s="436"/>
      <c r="AI75" s="448"/>
      <c r="AJ75" s="436"/>
      <c r="AK75" s="436"/>
      <c r="AL75" s="436"/>
      <c r="AM75" s="448"/>
      <c r="AN75" s="436"/>
      <c r="AO75" s="436"/>
      <c r="AP75" s="436"/>
      <c r="AQ75" s="441"/>
      <c r="AR75" s="442"/>
      <c r="AS75" s="442"/>
      <c r="AT75" s="443"/>
      <c r="AU75" s="436"/>
      <c r="AV75" s="436"/>
      <c r="AW75" s="436"/>
      <c r="AX75" s="437"/>
      <c r="AY75">
        <f t="shared" si="1"/>
        <v>0</v>
      </c>
    </row>
    <row r="76" spans="1:51" ht="23.25" hidden="1" customHeight="1" x14ac:dyDescent="0.2">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c r="AF76" s="436"/>
      <c r="AG76" s="436"/>
      <c r="AH76" s="436"/>
      <c r="AI76" s="448"/>
      <c r="AJ76" s="436"/>
      <c r="AK76" s="436"/>
      <c r="AL76" s="436"/>
      <c r="AM76" s="448"/>
      <c r="AN76" s="436"/>
      <c r="AO76" s="436"/>
      <c r="AP76" s="436"/>
      <c r="AQ76" s="441"/>
      <c r="AR76" s="442"/>
      <c r="AS76" s="442"/>
      <c r="AT76" s="443"/>
      <c r="AU76" s="436"/>
      <c r="AV76" s="436"/>
      <c r="AW76" s="436"/>
      <c r="AX76" s="437"/>
      <c r="AY76">
        <f t="shared" si="1"/>
        <v>0</v>
      </c>
    </row>
    <row r="77" spans="1:51" ht="23.25" hidden="1" customHeight="1" x14ac:dyDescent="0.2">
      <c r="A77" s="565" t="s">
        <v>253</v>
      </c>
      <c r="B77" s="503"/>
      <c r="C77" s="503"/>
      <c r="D77" s="503"/>
      <c r="E77" s="503"/>
      <c r="F77" s="355"/>
      <c r="G77" s="567"/>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0</v>
      </c>
    </row>
    <row r="78" spans="1:51" ht="23.25" hidden="1" customHeigh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0</v>
      </c>
    </row>
    <row r="79" spans="1:51" ht="18.75" hidden="1" customHeight="1" x14ac:dyDescent="0.2">
      <c r="A79" s="573" t="s">
        <v>566</v>
      </c>
      <c r="B79" s="356" t="s">
        <v>567</v>
      </c>
      <c r="C79" s="504"/>
      <c r="D79" s="504"/>
      <c r="E79" s="504"/>
      <c r="F79" s="357"/>
      <c r="G79" s="575" t="s">
        <v>568</v>
      </c>
      <c r="H79" s="575"/>
      <c r="I79" s="575"/>
      <c r="J79" s="575"/>
      <c r="K79" s="575"/>
      <c r="L79" s="575"/>
      <c r="M79" s="575"/>
      <c r="N79" s="575"/>
      <c r="O79" s="575"/>
      <c r="P79" s="575"/>
      <c r="Q79" s="575"/>
      <c r="R79" s="575"/>
      <c r="S79" s="575"/>
      <c r="T79" s="575"/>
      <c r="U79" s="575"/>
      <c r="V79" s="575"/>
      <c r="W79" s="575"/>
      <c r="X79" s="575"/>
      <c r="Y79" s="575"/>
      <c r="Z79" s="575"/>
      <c r="AA79" s="576"/>
      <c r="AB79" s="577" t="s">
        <v>584</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2">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2">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2">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2">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2">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409</v>
      </c>
      <c r="AF84" s="121"/>
      <c r="AG84" s="121"/>
      <c r="AH84" s="121"/>
      <c r="AI84" s="121" t="s">
        <v>561</v>
      </c>
      <c r="AJ84" s="121"/>
      <c r="AK84" s="121"/>
      <c r="AL84" s="121"/>
      <c r="AM84" s="121" t="s">
        <v>377</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2">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2">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2">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2">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2">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409</v>
      </c>
      <c r="AF89" s="121"/>
      <c r="AG89" s="121"/>
      <c r="AH89" s="121"/>
      <c r="AI89" s="121" t="s">
        <v>561</v>
      </c>
      <c r="AJ89" s="121"/>
      <c r="AK89" s="121"/>
      <c r="AL89" s="121"/>
      <c r="AM89" s="121" t="s">
        <v>377</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2">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2">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2">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2">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2">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409</v>
      </c>
      <c r="AF94" s="121"/>
      <c r="AG94" s="121"/>
      <c r="AH94" s="121"/>
      <c r="AI94" s="121" t="s">
        <v>561</v>
      </c>
      <c r="AJ94" s="121"/>
      <c r="AK94" s="121"/>
      <c r="AL94" s="121"/>
      <c r="AM94" s="121" t="s">
        <v>377</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2">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2">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2">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5">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2">
      <c r="A99" s="683" t="s">
        <v>572</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2">
      <c r="A100" s="689" t="s">
        <v>573</v>
      </c>
      <c r="B100" s="504"/>
      <c r="C100" s="504"/>
      <c r="D100" s="504"/>
      <c r="E100" s="504"/>
      <c r="F100" s="357"/>
      <c r="G100" s="690" t="s">
        <v>565</v>
      </c>
      <c r="H100" s="691"/>
      <c r="I100" s="691"/>
      <c r="J100" s="691"/>
      <c r="K100" s="691"/>
      <c r="L100" s="691"/>
      <c r="M100" s="691"/>
      <c r="N100" s="691"/>
      <c r="O100" s="691"/>
      <c r="P100" s="692" t="s">
        <v>564</v>
      </c>
      <c r="Q100" s="691"/>
      <c r="R100" s="691"/>
      <c r="S100" s="691"/>
      <c r="T100" s="691"/>
      <c r="U100" s="691"/>
      <c r="V100" s="691"/>
      <c r="W100" s="691"/>
      <c r="X100" s="693"/>
      <c r="Y100" s="694"/>
      <c r="Z100" s="695"/>
      <c r="AA100" s="696"/>
      <c r="AB100" s="697" t="s">
        <v>11</v>
      </c>
      <c r="AC100" s="697"/>
      <c r="AD100" s="697"/>
      <c r="AE100" s="121" t="s">
        <v>409</v>
      </c>
      <c r="AF100" s="121"/>
      <c r="AG100" s="121"/>
      <c r="AH100" s="121"/>
      <c r="AI100" s="121" t="s">
        <v>561</v>
      </c>
      <c r="AJ100" s="121"/>
      <c r="AK100" s="121"/>
      <c r="AL100" s="121"/>
      <c r="AM100" s="121" t="s">
        <v>377</v>
      </c>
      <c r="AN100" s="121"/>
      <c r="AO100" s="121"/>
      <c r="AP100" s="121"/>
      <c r="AQ100" s="679" t="s">
        <v>408</v>
      </c>
      <c r="AR100" s="680"/>
      <c r="AS100" s="680"/>
      <c r="AT100" s="681"/>
      <c r="AU100" s="679" t="s">
        <v>582</v>
      </c>
      <c r="AV100" s="680"/>
      <c r="AW100" s="680"/>
      <c r="AX100" s="682"/>
      <c r="AY100">
        <f>COUNTA($G$101)</f>
        <v>0</v>
      </c>
    </row>
    <row r="101" spans="1:60" ht="23.25" hidden="1" customHeight="1" x14ac:dyDescent="0.2">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2">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2">
      <c r="A103" s="565" t="s">
        <v>574</v>
      </c>
      <c r="B103" s="412"/>
      <c r="C103" s="412"/>
      <c r="D103" s="412"/>
      <c r="E103" s="412"/>
      <c r="F103" s="594"/>
      <c r="G103" s="592" t="s">
        <v>575</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409</v>
      </c>
      <c r="AF103" s="121"/>
      <c r="AG103" s="121"/>
      <c r="AH103" s="121"/>
      <c r="AI103" s="121" t="s">
        <v>561</v>
      </c>
      <c r="AJ103" s="121"/>
      <c r="AK103" s="121"/>
      <c r="AL103" s="121"/>
      <c r="AM103" s="121" t="s">
        <v>377</v>
      </c>
      <c r="AN103" s="121"/>
      <c r="AO103" s="121"/>
      <c r="AP103" s="121"/>
      <c r="AQ103" s="602" t="s">
        <v>583</v>
      </c>
      <c r="AR103" s="603"/>
      <c r="AS103" s="603"/>
      <c r="AT103" s="603"/>
      <c r="AU103" s="603"/>
      <c r="AV103" s="603"/>
      <c r="AW103" s="603"/>
      <c r="AX103" s="604"/>
      <c r="AY103">
        <f>IF(SUBSTITUTE(SUBSTITUTE($G$104,"／",""),"　","")="",0,1)</f>
        <v>0</v>
      </c>
    </row>
    <row r="104" spans="1:60" ht="23.25" hidden="1" customHeight="1" x14ac:dyDescent="0.2">
      <c r="A104" s="595"/>
      <c r="B104" s="575"/>
      <c r="C104" s="575"/>
      <c r="D104" s="575"/>
      <c r="E104" s="575"/>
      <c r="F104" s="596"/>
      <c r="G104" s="605" t="s">
        <v>576</v>
      </c>
      <c r="H104" s="606"/>
      <c r="I104" s="606"/>
      <c r="J104" s="606"/>
      <c r="K104" s="606"/>
      <c r="L104" s="606"/>
      <c r="M104" s="606"/>
      <c r="N104" s="606"/>
      <c r="O104" s="606"/>
      <c r="P104" s="606"/>
      <c r="Q104" s="606"/>
      <c r="R104" s="606"/>
      <c r="S104" s="606"/>
      <c r="T104" s="606"/>
      <c r="U104" s="606"/>
      <c r="V104" s="606"/>
      <c r="W104" s="606"/>
      <c r="X104" s="606"/>
      <c r="Y104" s="666" t="s">
        <v>574</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2">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577</v>
      </c>
      <c r="Z105" s="659"/>
      <c r="AA105" s="660"/>
      <c r="AB105" s="661" t="s">
        <v>578</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2">
      <c r="A106" s="431" t="s">
        <v>229</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409</v>
      </c>
      <c r="AF106" s="121"/>
      <c r="AG106" s="121"/>
      <c r="AH106" s="121"/>
      <c r="AI106" s="121" t="s">
        <v>561</v>
      </c>
      <c r="AJ106" s="121"/>
      <c r="AK106" s="121"/>
      <c r="AL106" s="121"/>
      <c r="AM106" s="121" t="s">
        <v>377</v>
      </c>
      <c r="AN106" s="121"/>
      <c r="AO106" s="121"/>
      <c r="AP106" s="121"/>
      <c r="AQ106" s="609" t="s">
        <v>170</v>
      </c>
      <c r="AR106" s="610"/>
      <c r="AS106" s="610"/>
      <c r="AT106" s="611"/>
      <c r="AU106" s="575" t="s">
        <v>124</v>
      </c>
      <c r="AV106" s="575"/>
      <c r="AW106" s="575"/>
      <c r="AX106" s="578"/>
      <c r="AY106">
        <f>COUNTA($G$108)</f>
        <v>0</v>
      </c>
    </row>
    <row r="107" spans="1:60" ht="18.75" hidden="1" customHeight="1" x14ac:dyDescent="0.2">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2">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2">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2">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2">
      <c r="A111" s="565" t="s">
        <v>253</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2">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2">
      <c r="A113" s="573" t="s">
        <v>566</v>
      </c>
      <c r="B113" s="356" t="s">
        <v>567</v>
      </c>
      <c r="C113" s="504"/>
      <c r="D113" s="504"/>
      <c r="E113" s="504"/>
      <c r="F113" s="357"/>
      <c r="G113" s="575" t="s">
        <v>568</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584</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2">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2">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2">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2">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2">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409</v>
      </c>
      <c r="AF118" s="121"/>
      <c r="AG118" s="121"/>
      <c r="AH118" s="121"/>
      <c r="AI118" s="121" t="s">
        <v>561</v>
      </c>
      <c r="AJ118" s="121"/>
      <c r="AK118" s="121"/>
      <c r="AL118" s="121"/>
      <c r="AM118" s="121" t="s">
        <v>377</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2">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2">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2">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2">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2">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409</v>
      </c>
      <c r="AF123" s="121"/>
      <c r="AG123" s="121"/>
      <c r="AH123" s="121"/>
      <c r="AI123" s="121" t="s">
        <v>561</v>
      </c>
      <c r="AJ123" s="121"/>
      <c r="AK123" s="121"/>
      <c r="AL123" s="121"/>
      <c r="AM123" s="121" t="s">
        <v>377</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2">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2">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2">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2">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2">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409</v>
      </c>
      <c r="AF128" s="121"/>
      <c r="AG128" s="121"/>
      <c r="AH128" s="121"/>
      <c r="AI128" s="121" t="s">
        <v>561</v>
      </c>
      <c r="AJ128" s="121"/>
      <c r="AK128" s="121"/>
      <c r="AL128" s="121"/>
      <c r="AM128" s="121" t="s">
        <v>377</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2">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2">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2">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5">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2">
      <c r="A133" s="683" t="s">
        <v>572</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2">
      <c r="A134" s="689" t="s">
        <v>573</v>
      </c>
      <c r="B134" s="504"/>
      <c r="C134" s="504"/>
      <c r="D134" s="504"/>
      <c r="E134" s="504"/>
      <c r="F134" s="357"/>
      <c r="G134" s="690" t="s">
        <v>565</v>
      </c>
      <c r="H134" s="691"/>
      <c r="I134" s="691"/>
      <c r="J134" s="691"/>
      <c r="K134" s="691"/>
      <c r="L134" s="691"/>
      <c r="M134" s="691"/>
      <c r="N134" s="691"/>
      <c r="O134" s="691"/>
      <c r="P134" s="692" t="s">
        <v>564</v>
      </c>
      <c r="Q134" s="691"/>
      <c r="R134" s="691"/>
      <c r="S134" s="691"/>
      <c r="T134" s="691"/>
      <c r="U134" s="691"/>
      <c r="V134" s="691"/>
      <c r="W134" s="691"/>
      <c r="X134" s="693"/>
      <c r="Y134" s="694"/>
      <c r="Z134" s="695"/>
      <c r="AA134" s="696"/>
      <c r="AB134" s="697" t="s">
        <v>11</v>
      </c>
      <c r="AC134" s="697"/>
      <c r="AD134" s="697"/>
      <c r="AE134" s="121" t="s">
        <v>409</v>
      </c>
      <c r="AF134" s="121"/>
      <c r="AG134" s="121"/>
      <c r="AH134" s="121"/>
      <c r="AI134" s="121" t="s">
        <v>561</v>
      </c>
      <c r="AJ134" s="121"/>
      <c r="AK134" s="121"/>
      <c r="AL134" s="121"/>
      <c r="AM134" s="121" t="s">
        <v>377</v>
      </c>
      <c r="AN134" s="121"/>
      <c r="AO134" s="121"/>
      <c r="AP134" s="121"/>
      <c r="AQ134" s="679" t="s">
        <v>408</v>
      </c>
      <c r="AR134" s="680"/>
      <c r="AS134" s="680"/>
      <c r="AT134" s="681"/>
      <c r="AU134" s="679" t="s">
        <v>582</v>
      </c>
      <c r="AV134" s="680"/>
      <c r="AW134" s="680"/>
      <c r="AX134" s="682"/>
      <c r="AY134">
        <f>COUNTA($G$135)</f>
        <v>0</v>
      </c>
    </row>
    <row r="135" spans="1:60" ht="23.25" hidden="1" customHeight="1" x14ac:dyDescent="0.2">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2">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2">
      <c r="A137" s="565" t="s">
        <v>574</v>
      </c>
      <c r="B137" s="412"/>
      <c r="C137" s="412"/>
      <c r="D137" s="412"/>
      <c r="E137" s="412"/>
      <c r="F137" s="594"/>
      <c r="G137" s="592" t="s">
        <v>575</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409</v>
      </c>
      <c r="AF137" s="121"/>
      <c r="AG137" s="121"/>
      <c r="AH137" s="121"/>
      <c r="AI137" s="121" t="s">
        <v>561</v>
      </c>
      <c r="AJ137" s="121"/>
      <c r="AK137" s="121"/>
      <c r="AL137" s="121"/>
      <c r="AM137" s="121" t="s">
        <v>377</v>
      </c>
      <c r="AN137" s="121"/>
      <c r="AO137" s="121"/>
      <c r="AP137" s="121"/>
      <c r="AQ137" s="602" t="s">
        <v>583</v>
      </c>
      <c r="AR137" s="603"/>
      <c r="AS137" s="603"/>
      <c r="AT137" s="603"/>
      <c r="AU137" s="603"/>
      <c r="AV137" s="603"/>
      <c r="AW137" s="603"/>
      <c r="AX137" s="604"/>
      <c r="AY137">
        <f>IF(SUBSTITUTE(SUBSTITUTE($G$138,"／",""),"　","")="",0,1)</f>
        <v>0</v>
      </c>
    </row>
    <row r="138" spans="1:60" ht="23.25" hidden="1" customHeight="1" x14ac:dyDescent="0.2">
      <c r="A138" s="595"/>
      <c r="B138" s="575"/>
      <c r="C138" s="575"/>
      <c r="D138" s="575"/>
      <c r="E138" s="575"/>
      <c r="F138" s="596"/>
      <c r="G138" s="605" t="s">
        <v>576</v>
      </c>
      <c r="H138" s="606"/>
      <c r="I138" s="606"/>
      <c r="J138" s="606"/>
      <c r="K138" s="606"/>
      <c r="L138" s="606"/>
      <c r="M138" s="606"/>
      <c r="N138" s="606"/>
      <c r="O138" s="606"/>
      <c r="P138" s="606"/>
      <c r="Q138" s="606"/>
      <c r="R138" s="606"/>
      <c r="S138" s="606"/>
      <c r="T138" s="606"/>
      <c r="U138" s="606"/>
      <c r="V138" s="606"/>
      <c r="W138" s="606"/>
      <c r="X138" s="606"/>
      <c r="Y138" s="666" t="s">
        <v>574</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2">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577</v>
      </c>
      <c r="Z139" s="659"/>
      <c r="AA139" s="660"/>
      <c r="AB139" s="661" t="s">
        <v>578</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2">
      <c r="A140" s="431" t="s">
        <v>229</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409</v>
      </c>
      <c r="AF140" s="121"/>
      <c r="AG140" s="121"/>
      <c r="AH140" s="121"/>
      <c r="AI140" s="121" t="s">
        <v>561</v>
      </c>
      <c r="AJ140" s="121"/>
      <c r="AK140" s="121"/>
      <c r="AL140" s="121"/>
      <c r="AM140" s="121" t="s">
        <v>377</v>
      </c>
      <c r="AN140" s="121"/>
      <c r="AO140" s="121"/>
      <c r="AP140" s="121"/>
      <c r="AQ140" s="609" t="s">
        <v>170</v>
      </c>
      <c r="AR140" s="610"/>
      <c r="AS140" s="610"/>
      <c r="AT140" s="611"/>
      <c r="AU140" s="575" t="s">
        <v>124</v>
      </c>
      <c r="AV140" s="575"/>
      <c r="AW140" s="575"/>
      <c r="AX140" s="578"/>
      <c r="AY140">
        <f>COUNTA($G$142)</f>
        <v>0</v>
      </c>
    </row>
    <row r="141" spans="1:60" ht="18.75" hidden="1" customHeight="1" x14ac:dyDescent="0.2">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2">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2">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2">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2">
      <c r="A145" s="565" t="s">
        <v>253</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2">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2">
      <c r="A147" s="573" t="s">
        <v>566</v>
      </c>
      <c r="B147" s="356" t="s">
        <v>567</v>
      </c>
      <c r="C147" s="504"/>
      <c r="D147" s="504"/>
      <c r="E147" s="504"/>
      <c r="F147" s="357"/>
      <c r="G147" s="575" t="s">
        <v>568</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584</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2">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2">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2">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2">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2">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409</v>
      </c>
      <c r="AF152" s="121"/>
      <c r="AG152" s="121"/>
      <c r="AH152" s="121"/>
      <c r="AI152" s="121" t="s">
        <v>561</v>
      </c>
      <c r="AJ152" s="121"/>
      <c r="AK152" s="121"/>
      <c r="AL152" s="121"/>
      <c r="AM152" s="121" t="s">
        <v>377</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2">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2">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2">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2">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2">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409</v>
      </c>
      <c r="AF157" s="121"/>
      <c r="AG157" s="121"/>
      <c r="AH157" s="121"/>
      <c r="AI157" s="121" t="s">
        <v>561</v>
      </c>
      <c r="AJ157" s="121"/>
      <c r="AK157" s="121"/>
      <c r="AL157" s="121"/>
      <c r="AM157" s="121" t="s">
        <v>377</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2">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2">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2">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2">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2">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409</v>
      </c>
      <c r="AF162" s="121"/>
      <c r="AG162" s="121"/>
      <c r="AH162" s="121"/>
      <c r="AI162" s="121" t="s">
        <v>561</v>
      </c>
      <c r="AJ162" s="121"/>
      <c r="AK162" s="121"/>
      <c r="AL162" s="121"/>
      <c r="AM162" s="121" t="s">
        <v>377</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2">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2">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2">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5">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2">
      <c r="A167" s="683" t="s">
        <v>572</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2">
      <c r="A168" s="689" t="s">
        <v>573</v>
      </c>
      <c r="B168" s="504"/>
      <c r="C168" s="504"/>
      <c r="D168" s="504"/>
      <c r="E168" s="504"/>
      <c r="F168" s="357"/>
      <c r="G168" s="690" t="s">
        <v>565</v>
      </c>
      <c r="H168" s="691"/>
      <c r="I168" s="691"/>
      <c r="J168" s="691"/>
      <c r="K168" s="691"/>
      <c r="L168" s="691"/>
      <c r="M168" s="691"/>
      <c r="N168" s="691"/>
      <c r="O168" s="691"/>
      <c r="P168" s="692" t="s">
        <v>564</v>
      </c>
      <c r="Q168" s="691"/>
      <c r="R168" s="691"/>
      <c r="S168" s="691"/>
      <c r="T168" s="691"/>
      <c r="U168" s="691"/>
      <c r="V168" s="691"/>
      <c r="W168" s="691"/>
      <c r="X168" s="693"/>
      <c r="Y168" s="694"/>
      <c r="Z168" s="695"/>
      <c r="AA168" s="696"/>
      <c r="AB168" s="697" t="s">
        <v>11</v>
      </c>
      <c r="AC168" s="697"/>
      <c r="AD168" s="697"/>
      <c r="AE168" s="121" t="s">
        <v>409</v>
      </c>
      <c r="AF168" s="121"/>
      <c r="AG168" s="121"/>
      <c r="AH168" s="121"/>
      <c r="AI168" s="121" t="s">
        <v>561</v>
      </c>
      <c r="AJ168" s="121"/>
      <c r="AK168" s="121"/>
      <c r="AL168" s="121"/>
      <c r="AM168" s="121" t="s">
        <v>377</v>
      </c>
      <c r="AN168" s="121"/>
      <c r="AO168" s="121"/>
      <c r="AP168" s="121"/>
      <c r="AQ168" s="679" t="s">
        <v>408</v>
      </c>
      <c r="AR168" s="680"/>
      <c r="AS168" s="680"/>
      <c r="AT168" s="681"/>
      <c r="AU168" s="679" t="s">
        <v>582</v>
      </c>
      <c r="AV168" s="680"/>
      <c r="AW168" s="680"/>
      <c r="AX168" s="682"/>
      <c r="AY168">
        <f>COUNTA($G$169)</f>
        <v>0</v>
      </c>
    </row>
    <row r="169" spans="1:60" ht="23.25" hidden="1" customHeight="1" x14ac:dyDescent="0.2">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2">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2">
      <c r="A171" s="565" t="s">
        <v>574</v>
      </c>
      <c r="B171" s="412"/>
      <c r="C171" s="412"/>
      <c r="D171" s="412"/>
      <c r="E171" s="412"/>
      <c r="F171" s="594"/>
      <c r="G171" s="592" t="s">
        <v>575</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409</v>
      </c>
      <c r="AF171" s="121"/>
      <c r="AG171" s="121"/>
      <c r="AH171" s="121"/>
      <c r="AI171" s="121" t="s">
        <v>561</v>
      </c>
      <c r="AJ171" s="121"/>
      <c r="AK171" s="121"/>
      <c r="AL171" s="121"/>
      <c r="AM171" s="121" t="s">
        <v>377</v>
      </c>
      <c r="AN171" s="121"/>
      <c r="AO171" s="121"/>
      <c r="AP171" s="121"/>
      <c r="AQ171" s="602" t="s">
        <v>583</v>
      </c>
      <c r="AR171" s="603"/>
      <c r="AS171" s="603"/>
      <c r="AT171" s="603"/>
      <c r="AU171" s="603"/>
      <c r="AV171" s="603"/>
      <c r="AW171" s="603"/>
      <c r="AX171" s="604"/>
      <c r="AY171">
        <f>IF(SUBSTITUTE(SUBSTITUTE($G$172,"／",""),"　","")="",0,1)</f>
        <v>0</v>
      </c>
    </row>
    <row r="172" spans="1:60" ht="23.25" hidden="1" customHeight="1" x14ac:dyDescent="0.2">
      <c r="A172" s="595"/>
      <c r="B172" s="575"/>
      <c r="C172" s="575"/>
      <c r="D172" s="575"/>
      <c r="E172" s="575"/>
      <c r="F172" s="596"/>
      <c r="G172" s="605" t="s">
        <v>576</v>
      </c>
      <c r="H172" s="606"/>
      <c r="I172" s="606"/>
      <c r="J172" s="606"/>
      <c r="K172" s="606"/>
      <c r="L172" s="606"/>
      <c r="M172" s="606"/>
      <c r="N172" s="606"/>
      <c r="O172" s="606"/>
      <c r="P172" s="606"/>
      <c r="Q172" s="606"/>
      <c r="R172" s="606"/>
      <c r="S172" s="606"/>
      <c r="T172" s="606"/>
      <c r="U172" s="606"/>
      <c r="V172" s="606"/>
      <c r="W172" s="606"/>
      <c r="X172" s="606"/>
      <c r="Y172" s="666" t="s">
        <v>574</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2">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577</v>
      </c>
      <c r="Z173" s="659"/>
      <c r="AA173" s="660"/>
      <c r="AB173" s="661" t="s">
        <v>578</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2">
      <c r="A174" s="431" t="s">
        <v>229</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409</v>
      </c>
      <c r="AF174" s="121"/>
      <c r="AG174" s="121"/>
      <c r="AH174" s="121"/>
      <c r="AI174" s="121" t="s">
        <v>561</v>
      </c>
      <c r="AJ174" s="121"/>
      <c r="AK174" s="121"/>
      <c r="AL174" s="121"/>
      <c r="AM174" s="121" t="s">
        <v>377</v>
      </c>
      <c r="AN174" s="121"/>
      <c r="AO174" s="121"/>
      <c r="AP174" s="121"/>
      <c r="AQ174" s="609" t="s">
        <v>170</v>
      </c>
      <c r="AR174" s="610"/>
      <c r="AS174" s="610"/>
      <c r="AT174" s="611"/>
      <c r="AU174" s="575" t="s">
        <v>124</v>
      </c>
      <c r="AV174" s="575"/>
      <c r="AW174" s="575"/>
      <c r="AX174" s="578"/>
      <c r="AY174">
        <f>COUNTA($G$176)</f>
        <v>0</v>
      </c>
    </row>
    <row r="175" spans="1:60" ht="18.75" hidden="1" customHeight="1" x14ac:dyDescent="0.2">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2">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2">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2">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2">
      <c r="A179" s="565" t="s">
        <v>253</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2">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2">
      <c r="A181" s="573" t="s">
        <v>566</v>
      </c>
      <c r="B181" s="356" t="s">
        <v>567</v>
      </c>
      <c r="C181" s="504"/>
      <c r="D181" s="504"/>
      <c r="E181" s="504"/>
      <c r="F181" s="357"/>
      <c r="G181" s="575" t="s">
        <v>568</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584</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2">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2">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2">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2">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2">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409</v>
      </c>
      <c r="AF186" s="121"/>
      <c r="AG186" s="121"/>
      <c r="AH186" s="121"/>
      <c r="AI186" s="121" t="s">
        <v>561</v>
      </c>
      <c r="AJ186" s="121"/>
      <c r="AK186" s="121"/>
      <c r="AL186" s="121"/>
      <c r="AM186" s="121" t="s">
        <v>377</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2">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2">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2">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2">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2">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409</v>
      </c>
      <c r="AF191" s="121"/>
      <c r="AG191" s="121"/>
      <c r="AH191" s="121"/>
      <c r="AI191" s="121" t="s">
        <v>561</v>
      </c>
      <c r="AJ191" s="121"/>
      <c r="AK191" s="121"/>
      <c r="AL191" s="121"/>
      <c r="AM191" s="121" t="s">
        <v>377</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2">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2">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2">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2">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2">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409</v>
      </c>
      <c r="AF196" s="121"/>
      <c r="AG196" s="121"/>
      <c r="AH196" s="121"/>
      <c r="AI196" s="121" t="s">
        <v>561</v>
      </c>
      <c r="AJ196" s="121"/>
      <c r="AK196" s="121"/>
      <c r="AL196" s="121"/>
      <c r="AM196" s="121" t="s">
        <v>377</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2">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2">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2">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5">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2">
      <c r="A201" s="523" t="s">
        <v>230</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226</v>
      </c>
      <c r="X201" s="534"/>
      <c r="Y201" s="537"/>
      <c r="Z201" s="537"/>
      <c r="AA201" s="538"/>
      <c r="AB201" s="531" t="s">
        <v>11</v>
      </c>
      <c r="AC201" s="528"/>
      <c r="AD201" s="529"/>
      <c r="AE201" s="121" t="s">
        <v>409</v>
      </c>
      <c r="AF201" s="121"/>
      <c r="AG201" s="121"/>
      <c r="AH201" s="121"/>
      <c r="AI201" s="121" t="s">
        <v>561</v>
      </c>
      <c r="AJ201" s="121"/>
      <c r="AK201" s="121"/>
      <c r="AL201" s="121"/>
      <c r="AM201" s="121" t="s">
        <v>377</v>
      </c>
      <c r="AN201" s="121"/>
      <c r="AO201" s="121"/>
      <c r="AP201" s="121"/>
      <c r="AQ201" s="403" t="s">
        <v>170</v>
      </c>
      <c r="AR201" s="399"/>
      <c r="AS201" s="399"/>
      <c r="AT201" s="400"/>
      <c r="AU201" s="498" t="s">
        <v>124</v>
      </c>
      <c r="AV201" s="498"/>
      <c r="AW201" s="498"/>
      <c r="AX201" s="499"/>
      <c r="AY201">
        <f>COUNTA($H$203)</f>
        <v>0</v>
      </c>
    </row>
    <row r="202" spans="1:60" ht="18.75" hidden="1" customHeight="1" x14ac:dyDescent="0.2">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2">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243</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2">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243</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2">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244</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2">
      <c r="A206" s="394" t="s">
        <v>233</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242</v>
      </c>
      <c r="X206" s="463"/>
      <c r="Y206" s="468" t="s">
        <v>12</v>
      </c>
      <c r="Z206" s="468"/>
      <c r="AA206" s="469"/>
      <c r="AB206" s="477" t="s">
        <v>243</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2">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243</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2">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244</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2">
      <c r="A209" s="391" t="s">
        <v>230</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409</v>
      </c>
      <c r="AF209" s="120"/>
      <c r="AG209" s="120"/>
      <c r="AH209" s="120"/>
      <c r="AI209" s="121" t="s">
        <v>561</v>
      </c>
      <c r="AJ209" s="121"/>
      <c r="AK209" s="121"/>
      <c r="AL209" s="121"/>
      <c r="AM209" s="121" t="s">
        <v>377</v>
      </c>
      <c r="AN209" s="121"/>
      <c r="AO209" s="121"/>
      <c r="AP209" s="121"/>
      <c r="AQ209" s="403" t="s">
        <v>170</v>
      </c>
      <c r="AR209" s="399"/>
      <c r="AS209" s="399"/>
      <c r="AT209" s="400"/>
      <c r="AU209" s="451" t="s">
        <v>124</v>
      </c>
      <c r="AV209" s="452"/>
      <c r="AW209" s="452"/>
      <c r="AX209" s="453"/>
      <c r="AY209">
        <f>COUNTA($H$211)</f>
        <v>0</v>
      </c>
    </row>
    <row r="210" spans="1:51" ht="18.75" hidden="1" customHeight="1" x14ac:dyDescent="0.2">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2">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2">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2">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2">
      <c r="A214" s="424" t="s">
        <v>256</v>
      </c>
      <c r="B214" s="425"/>
      <c r="C214" s="425"/>
      <c r="D214" s="425"/>
      <c r="E214" s="426" t="s">
        <v>218</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customHeight="1" thickBot="1" x14ac:dyDescent="0.25">
      <c r="A215" s="431" t="s">
        <v>569</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225</v>
      </c>
      <c r="AP215" s="434"/>
      <c r="AQ215" s="434"/>
      <c r="AR215" s="81"/>
      <c r="AS215" s="433"/>
      <c r="AT215" s="434"/>
      <c r="AU215" s="434"/>
      <c r="AV215" s="434"/>
      <c r="AW215" s="434"/>
      <c r="AX215" s="435"/>
      <c r="AY215">
        <f>COUNTIF($AR$215,"☑")</f>
        <v>0</v>
      </c>
    </row>
    <row r="216" spans="1:51" ht="45" customHeight="1" x14ac:dyDescent="0.2">
      <c r="A216" s="369" t="s">
        <v>276</v>
      </c>
      <c r="B216" s="370"/>
      <c r="C216" s="372" t="s">
        <v>174</v>
      </c>
      <c r="D216" s="370"/>
      <c r="E216" s="373" t="s">
        <v>190</v>
      </c>
      <c r="F216" s="374"/>
      <c r="G216" s="375" t="s">
        <v>277</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2">
      <c r="A217" s="371"/>
      <c r="B217" s="353"/>
      <c r="C217" s="352"/>
      <c r="D217" s="353"/>
      <c r="E217" s="354" t="s">
        <v>189</v>
      </c>
      <c r="F217" s="355"/>
      <c r="G217" s="378" t="s">
        <v>627</v>
      </c>
      <c r="H217" s="237"/>
      <c r="I217" s="237"/>
      <c r="J217" s="237"/>
      <c r="K217" s="237"/>
      <c r="L217" s="237"/>
      <c r="M217" s="237"/>
      <c r="N217" s="237"/>
      <c r="O217" s="237"/>
      <c r="P217" s="237"/>
      <c r="Q217" s="237"/>
      <c r="R217" s="237"/>
      <c r="S217" s="237"/>
      <c r="T217" s="237"/>
      <c r="U217" s="237"/>
      <c r="V217" s="379"/>
      <c r="W217" s="382" t="s">
        <v>579</v>
      </c>
      <c r="X217" s="383"/>
      <c r="Y217" s="383"/>
      <c r="Z217" s="383"/>
      <c r="AA217" s="384"/>
      <c r="AB217" s="385" t="s">
        <v>629</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2">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580</v>
      </c>
      <c r="X218" s="389"/>
      <c r="Y218" s="389"/>
      <c r="Z218" s="389"/>
      <c r="AA218" s="390"/>
      <c r="AB218" s="385" t="s">
        <v>628</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2">
      <c r="A219" s="371"/>
      <c r="B219" s="353"/>
      <c r="C219" s="350" t="s">
        <v>587</v>
      </c>
      <c r="D219" s="351"/>
      <c r="E219" s="354" t="s">
        <v>272</v>
      </c>
      <c r="F219" s="355"/>
      <c r="G219" s="360" t="s">
        <v>177</v>
      </c>
      <c r="H219" s="361"/>
      <c r="I219" s="361"/>
      <c r="J219" s="362" t="s">
        <v>609</v>
      </c>
      <c r="K219" s="363"/>
      <c r="L219" s="363"/>
      <c r="M219" s="363"/>
      <c r="N219" s="363"/>
      <c r="O219" s="363"/>
      <c r="P219" s="363"/>
      <c r="Q219" s="363"/>
      <c r="R219" s="363"/>
      <c r="S219" s="363"/>
      <c r="T219" s="364"/>
      <c r="U219" s="365" t="s">
        <v>277</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2">
      <c r="A220" s="371"/>
      <c r="B220" s="353"/>
      <c r="C220" s="352"/>
      <c r="D220" s="353"/>
      <c r="E220" s="356"/>
      <c r="F220" s="357"/>
      <c r="G220" s="360" t="s">
        <v>588</v>
      </c>
      <c r="H220" s="361"/>
      <c r="I220" s="361"/>
      <c r="J220" s="361"/>
      <c r="K220" s="361"/>
      <c r="L220" s="361"/>
      <c r="M220" s="361"/>
      <c r="N220" s="361"/>
      <c r="O220" s="361"/>
      <c r="P220" s="361"/>
      <c r="Q220" s="361"/>
      <c r="R220" s="361"/>
      <c r="S220" s="361"/>
      <c r="T220" s="361"/>
      <c r="U220" s="367" t="s">
        <v>277</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5">
      <c r="A221" s="371"/>
      <c r="B221" s="353"/>
      <c r="C221" s="352"/>
      <c r="D221" s="353"/>
      <c r="E221" s="358"/>
      <c r="F221" s="359"/>
      <c r="G221" s="360" t="s">
        <v>580</v>
      </c>
      <c r="H221" s="361"/>
      <c r="I221" s="361"/>
      <c r="J221" s="361"/>
      <c r="K221" s="361"/>
      <c r="L221" s="361"/>
      <c r="M221" s="361"/>
      <c r="N221" s="361"/>
      <c r="O221" s="361"/>
      <c r="P221" s="361"/>
      <c r="Q221" s="361"/>
      <c r="R221" s="361"/>
      <c r="S221" s="361"/>
      <c r="T221" s="361"/>
      <c r="U221" s="368" t="s">
        <v>277</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2">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2">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27" customHeight="1" x14ac:dyDescent="0.2">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606</v>
      </c>
      <c r="AE224" s="332"/>
      <c r="AF224" s="332"/>
      <c r="AG224" s="333" t="s">
        <v>632</v>
      </c>
      <c r="AH224" s="334"/>
      <c r="AI224" s="334"/>
      <c r="AJ224" s="334"/>
      <c r="AK224" s="334"/>
      <c r="AL224" s="334"/>
      <c r="AM224" s="334"/>
      <c r="AN224" s="334"/>
      <c r="AO224" s="334"/>
      <c r="AP224" s="334"/>
      <c r="AQ224" s="334"/>
      <c r="AR224" s="334"/>
      <c r="AS224" s="334"/>
      <c r="AT224" s="334"/>
      <c r="AU224" s="334"/>
      <c r="AV224" s="334"/>
      <c r="AW224" s="334"/>
      <c r="AX224" s="335"/>
    </row>
    <row r="225" spans="1:50" ht="27" customHeight="1" x14ac:dyDescent="0.2">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606</v>
      </c>
      <c r="AE225" s="220"/>
      <c r="AF225" s="220"/>
      <c r="AG225" s="269" t="s">
        <v>633</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2">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606</v>
      </c>
      <c r="AE226" s="282"/>
      <c r="AF226" s="282"/>
      <c r="AG226" s="239" t="s">
        <v>634</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2">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606</v>
      </c>
      <c r="AE227" s="234"/>
      <c r="AF227" s="234"/>
      <c r="AG227" s="236" t="s">
        <v>635</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2">
      <c r="A228" s="251"/>
      <c r="B228" s="303"/>
      <c r="C228" s="307"/>
      <c r="D228" s="308"/>
      <c r="E228" s="311" t="s">
        <v>254</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630</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2">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630</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2">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631</v>
      </c>
      <c r="AE230" s="259"/>
      <c r="AF230" s="259"/>
      <c r="AG230" s="261" t="s">
        <v>277</v>
      </c>
      <c r="AH230" s="262"/>
      <c r="AI230" s="262"/>
      <c r="AJ230" s="262"/>
      <c r="AK230" s="262"/>
      <c r="AL230" s="262"/>
      <c r="AM230" s="262"/>
      <c r="AN230" s="262"/>
      <c r="AO230" s="262"/>
      <c r="AP230" s="262"/>
      <c r="AQ230" s="262"/>
      <c r="AR230" s="262"/>
      <c r="AS230" s="262"/>
      <c r="AT230" s="262"/>
      <c r="AU230" s="262"/>
      <c r="AV230" s="262"/>
      <c r="AW230" s="262"/>
      <c r="AX230" s="263"/>
    </row>
    <row r="231" spans="1:50" ht="33.65" customHeight="1" x14ac:dyDescent="0.2">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606</v>
      </c>
      <c r="AE231" s="220"/>
      <c r="AF231" s="220"/>
      <c r="AG231" s="269" t="s">
        <v>636</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2">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631</v>
      </c>
      <c r="AE232" s="220"/>
      <c r="AF232" s="220"/>
      <c r="AG232" s="269" t="s">
        <v>277</v>
      </c>
      <c r="AH232" s="270"/>
      <c r="AI232" s="270"/>
      <c r="AJ232" s="270"/>
      <c r="AK232" s="270"/>
      <c r="AL232" s="270"/>
      <c r="AM232" s="270"/>
      <c r="AN232" s="270"/>
      <c r="AO232" s="270"/>
      <c r="AP232" s="270"/>
      <c r="AQ232" s="270"/>
      <c r="AR232" s="270"/>
      <c r="AS232" s="270"/>
      <c r="AT232" s="270"/>
      <c r="AU232" s="270"/>
      <c r="AV232" s="270"/>
      <c r="AW232" s="270"/>
      <c r="AX232" s="271"/>
    </row>
    <row r="233" spans="1:50" ht="45.5" customHeight="1" x14ac:dyDescent="0.2">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606</v>
      </c>
      <c r="AE233" s="220"/>
      <c r="AF233" s="220"/>
      <c r="AG233" s="269" t="s">
        <v>637</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2">
      <c r="A234" s="251"/>
      <c r="B234" s="252"/>
      <c r="C234" s="217" t="s">
        <v>227</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631</v>
      </c>
      <c r="AE234" s="282"/>
      <c r="AF234" s="282"/>
      <c r="AG234" s="283" t="s">
        <v>277</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2">
      <c r="A235" s="251"/>
      <c r="B235" s="252"/>
      <c r="C235" s="338" t="s">
        <v>228</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606</v>
      </c>
      <c r="AE235" s="220"/>
      <c r="AF235" s="291"/>
      <c r="AG235" s="269" t="s">
        <v>638</v>
      </c>
      <c r="AH235" s="270"/>
      <c r="AI235" s="270"/>
      <c r="AJ235" s="270"/>
      <c r="AK235" s="270"/>
      <c r="AL235" s="270"/>
      <c r="AM235" s="270"/>
      <c r="AN235" s="270"/>
      <c r="AO235" s="270"/>
      <c r="AP235" s="270"/>
      <c r="AQ235" s="270"/>
      <c r="AR235" s="270"/>
      <c r="AS235" s="270"/>
      <c r="AT235" s="270"/>
      <c r="AU235" s="270"/>
      <c r="AV235" s="270"/>
      <c r="AW235" s="270"/>
      <c r="AX235" s="271"/>
    </row>
    <row r="236" spans="1:50" ht="38.4" customHeight="1" x14ac:dyDescent="0.2">
      <c r="A236" s="253"/>
      <c r="B236" s="254"/>
      <c r="C236" s="341" t="s">
        <v>215</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606</v>
      </c>
      <c r="AE236" s="345"/>
      <c r="AF236" s="346"/>
      <c r="AG236" s="347" t="s">
        <v>639</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2">
      <c r="A237" s="249" t="s">
        <v>36</v>
      </c>
      <c r="B237" s="250"/>
      <c r="C237" s="255" t="s">
        <v>216</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606</v>
      </c>
      <c r="AE237" s="259"/>
      <c r="AF237" s="260"/>
      <c r="AG237" s="261" t="s">
        <v>640</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2">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606</v>
      </c>
      <c r="AE238" s="268"/>
      <c r="AF238" s="268"/>
      <c r="AG238" s="269" t="s">
        <v>641</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2">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606</v>
      </c>
      <c r="AE239" s="220"/>
      <c r="AF239" s="220"/>
      <c r="AG239" s="269" t="s">
        <v>642</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2">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606</v>
      </c>
      <c r="AE240" s="220"/>
      <c r="AF240" s="220"/>
      <c r="AG240" s="221" t="s">
        <v>643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2">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631</v>
      </c>
      <c r="AE241" s="234"/>
      <c r="AF241" s="235"/>
      <c r="AG241" s="236" t="s">
        <v>277</v>
      </c>
      <c r="AH241" s="237"/>
      <c r="AI241" s="237"/>
      <c r="AJ241" s="237"/>
      <c r="AK241" s="237"/>
      <c r="AL241" s="237"/>
      <c r="AM241" s="237"/>
      <c r="AN241" s="237"/>
      <c r="AO241" s="237"/>
      <c r="AP241" s="237"/>
      <c r="AQ241" s="237"/>
      <c r="AR241" s="237"/>
      <c r="AS241" s="237"/>
      <c r="AT241" s="237"/>
      <c r="AU241" s="237"/>
      <c r="AV241" s="237"/>
      <c r="AW241" s="237"/>
      <c r="AX241" s="238"/>
    </row>
    <row r="242" spans="1:52" ht="19.649999999999999" customHeight="1" x14ac:dyDescent="0.2">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5">
      <c r="A243" s="226"/>
      <c r="B243" s="227"/>
      <c r="C243" s="247"/>
      <c r="D243" s="248"/>
      <c r="E243" s="195"/>
      <c r="F243" s="195"/>
      <c r="G243" s="195"/>
      <c r="H243" s="196"/>
      <c r="I243" s="196"/>
      <c r="J243" s="286"/>
      <c r="K243" s="286"/>
      <c r="L243" s="286"/>
      <c r="M243" s="196"/>
      <c r="N243" s="287"/>
      <c r="O243" s="288" t="s">
        <v>609</v>
      </c>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2">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2">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2">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5">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2">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30" customHeight="1" thickBot="1" x14ac:dyDescent="0.25">
      <c r="A249" s="208" t="s">
        <v>644</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2">
      <c r="A250" s="211" t="s">
        <v>231</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2">
      <c r="A251" s="214" t="s">
        <v>270</v>
      </c>
      <c r="B251" s="215"/>
      <c r="C251" s="215"/>
      <c r="D251" s="216"/>
      <c r="E251" s="191" t="s">
        <v>645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2">
      <c r="A252" s="120" t="s">
        <v>269</v>
      </c>
      <c r="B252" s="120"/>
      <c r="C252" s="120"/>
      <c r="D252" s="120"/>
      <c r="E252" s="191" t="s">
        <v>646</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2">
      <c r="A253" s="120" t="s">
        <v>268</v>
      </c>
      <c r="B253" s="120"/>
      <c r="C253" s="120"/>
      <c r="D253" s="120"/>
      <c r="E253" s="191" t="s">
        <v>647</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2">
      <c r="A254" s="120" t="s">
        <v>267</v>
      </c>
      <c r="B254" s="120"/>
      <c r="C254" s="120"/>
      <c r="D254" s="120"/>
      <c r="E254" s="191" t="s">
        <v>648</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2">
      <c r="A255" s="120" t="s">
        <v>266</v>
      </c>
      <c r="B255" s="120"/>
      <c r="C255" s="120"/>
      <c r="D255" s="120"/>
      <c r="E255" s="191" t="s">
        <v>647</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2">
      <c r="A256" s="120" t="s">
        <v>265</v>
      </c>
      <c r="B256" s="120"/>
      <c r="C256" s="120"/>
      <c r="D256" s="120"/>
      <c r="E256" s="191" t="s">
        <v>649</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2">
      <c r="A257" s="120" t="s">
        <v>264</v>
      </c>
      <c r="B257" s="120"/>
      <c r="C257" s="120"/>
      <c r="D257" s="120"/>
      <c r="E257" s="191" t="s">
        <v>650</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2">
      <c r="A258" s="120" t="s">
        <v>263</v>
      </c>
      <c r="B258" s="120"/>
      <c r="C258" s="120"/>
      <c r="D258" s="120"/>
      <c r="E258" s="191" t="s">
        <v>650</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2">
      <c r="A259" s="120" t="s">
        <v>409</v>
      </c>
      <c r="B259" s="120"/>
      <c r="C259" s="120"/>
      <c r="D259" s="120"/>
      <c r="E259" s="190" t="s">
        <v>598</v>
      </c>
      <c r="F259" s="171"/>
      <c r="G259" s="171"/>
      <c r="H259" s="77" t="str">
        <f>IF(E259="","","-")</f>
        <v>-</v>
      </c>
      <c r="I259" s="171"/>
      <c r="J259" s="171"/>
      <c r="K259" s="77" t="str">
        <f>IF(I259="","","-")</f>
        <v/>
      </c>
      <c r="L259" s="173">
        <v>177</v>
      </c>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2">
      <c r="A260" s="120" t="s">
        <v>585</v>
      </c>
      <c r="B260" s="120"/>
      <c r="C260" s="120"/>
      <c r="D260" s="120"/>
      <c r="E260" s="190" t="s">
        <v>598</v>
      </c>
      <c r="F260" s="171"/>
      <c r="G260" s="171"/>
      <c r="H260" s="77"/>
      <c r="I260" s="171"/>
      <c r="J260" s="171"/>
      <c r="K260" s="77"/>
      <c r="L260" s="173">
        <v>177</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2">
      <c r="A261" s="120" t="s">
        <v>377</v>
      </c>
      <c r="B261" s="120"/>
      <c r="C261" s="120"/>
      <c r="D261" s="120"/>
      <c r="E261" s="186">
        <v>2021</v>
      </c>
      <c r="F261" s="172"/>
      <c r="G261" s="171" t="s">
        <v>597</v>
      </c>
      <c r="H261" s="171"/>
      <c r="I261" s="171"/>
      <c r="J261" s="172">
        <v>20</v>
      </c>
      <c r="K261" s="172"/>
      <c r="L261" s="173">
        <v>181</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4" customHeight="1" x14ac:dyDescent="0.2">
      <c r="A262" s="174" t="s">
        <v>257</v>
      </c>
      <c r="B262" s="175"/>
      <c r="C262" s="175"/>
      <c r="D262" s="175"/>
      <c r="E262" s="175"/>
      <c r="F262" s="176"/>
      <c r="G262" s="64" t="s">
        <v>586</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4" customHeight="1" x14ac:dyDescent="0.2">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4" customHeight="1" x14ac:dyDescent="0.2">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4" customHeight="1" x14ac:dyDescent="0.2">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2">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4" customHeight="1" x14ac:dyDescent="0.2">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4" hidden="1" customHeight="1" x14ac:dyDescent="0.2">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2">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4" customHeight="1" x14ac:dyDescent="0.2">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4" customHeight="1" x14ac:dyDescent="0.2">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4" customHeight="1" x14ac:dyDescent="0.2">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4" customHeight="1" x14ac:dyDescent="0.2">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4" customHeight="1" x14ac:dyDescent="0.2">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2">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2">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2">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2">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5" customHeigh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2">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2">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2">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2">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2">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2">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2">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2">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2">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5">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2">
      <c r="A301" s="180" t="s">
        <v>259</v>
      </c>
      <c r="B301" s="181"/>
      <c r="C301" s="181"/>
      <c r="D301" s="181"/>
      <c r="E301" s="181"/>
      <c r="F301" s="182"/>
      <c r="G301" s="159" t="s">
        <v>651</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652</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2">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55.75" customHeight="1" x14ac:dyDescent="0.2">
      <c r="A303" s="183"/>
      <c r="B303" s="184"/>
      <c r="C303" s="184"/>
      <c r="D303" s="184"/>
      <c r="E303" s="184"/>
      <c r="F303" s="185"/>
      <c r="G303" s="149" t="s">
        <v>71</v>
      </c>
      <c r="H303" s="150"/>
      <c r="I303" s="150"/>
      <c r="J303" s="150"/>
      <c r="K303" s="151"/>
      <c r="L303" s="152" t="s">
        <v>653</v>
      </c>
      <c r="M303" s="153"/>
      <c r="N303" s="153"/>
      <c r="O303" s="153"/>
      <c r="P303" s="153"/>
      <c r="Q303" s="153"/>
      <c r="R303" s="153"/>
      <c r="S303" s="153"/>
      <c r="T303" s="153"/>
      <c r="U303" s="153"/>
      <c r="V303" s="153"/>
      <c r="W303" s="153"/>
      <c r="X303" s="154"/>
      <c r="Y303" s="155">
        <v>4315</v>
      </c>
      <c r="Z303" s="156"/>
      <c r="AA303" s="156"/>
      <c r="AB303" s="157"/>
      <c r="AC303" s="149" t="s">
        <v>654</v>
      </c>
      <c r="AD303" s="150"/>
      <c r="AE303" s="150"/>
      <c r="AF303" s="150"/>
      <c r="AG303" s="151"/>
      <c r="AH303" s="152" t="s">
        <v>655</v>
      </c>
      <c r="AI303" s="153"/>
      <c r="AJ303" s="153"/>
      <c r="AK303" s="153"/>
      <c r="AL303" s="153"/>
      <c r="AM303" s="153"/>
      <c r="AN303" s="153"/>
      <c r="AO303" s="153"/>
      <c r="AP303" s="153"/>
      <c r="AQ303" s="153"/>
      <c r="AR303" s="153"/>
      <c r="AS303" s="153"/>
      <c r="AT303" s="154"/>
      <c r="AU303" s="155">
        <v>600</v>
      </c>
      <c r="AV303" s="156"/>
      <c r="AW303" s="156"/>
      <c r="AX303" s="158"/>
    </row>
    <row r="304" spans="1:50" ht="24.75" hidden="1" customHeight="1" x14ac:dyDescent="0.2">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2">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2">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2">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2">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2">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2">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2">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2">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thickBot="1" x14ac:dyDescent="0.2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4315</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600</v>
      </c>
      <c r="AV313" s="136"/>
      <c r="AW313" s="136"/>
      <c r="AX313" s="138"/>
    </row>
    <row r="314" spans="1:51" ht="24.75" customHeight="1" x14ac:dyDescent="0.2">
      <c r="A314" s="183"/>
      <c r="B314" s="184"/>
      <c r="C314" s="184"/>
      <c r="D314" s="184"/>
      <c r="E314" s="184"/>
      <c r="F314" s="185"/>
      <c r="G314" s="159" t="s">
        <v>657</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658</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2</v>
      </c>
    </row>
    <row r="315" spans="1:51" ht="24.75" customHeight="1" x14ac:dyDescent="0.2">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2</v>
      </c>
    </row>
    <row r="316" spans="1:51" ht="63" customHeight="1" x14ac:dyDescent="0.2">
      <c r="A316" s="183"/>
      <c r="B316" s="184"/>
      <c r="C316" s="184"/>
      <c r="D316" s="184"/>
      <c r="E316" s="184"/>
      <c r="F316" s="185"/>
      <c r="G316" s="149" t="s">
        <v>654</v>
      </c>
      <c r="H316" s="150"/>
      <c r="I316" s="150"/>
      <c r="J316" s="150"/>
      <c r="K316" s="151"/>
      <c r="L316" s="152" t="s">
        <v>656</v>
      </c>
      <c r="M316" s="153"/>
      <c r="N316" s="153"/>
      <c r="O316" s="153"/>
      <c r="P316" s="153"/>
      <c r="Q316" s="153"/>
      <c r="R316" s="153"/>
      <c r="S316" s="153"/>
      <c r="T316" s="153"/>
      <c r="U316" s="153"/>
      <c r="V316" s="153"/>
      <c r="W316" s="153"/>
      <c r="X316" s="154"/>
      <c r="Y316" s="155">
        <v>200</v>
      </c>
      <c r="Z316" s="156"/>
      <c r="AA316" s="156"/>
      <c r="AB316" s="157"/>
      <c r="AC316" s="149" t="s">
        <v>71</v>
      </c>
      <c r="AD316" s="150"/>
      <c r="AE316" s="150"/>
      <c r="AF316" s="150"/>
      <c r="AG316" s="151"/>
      <c r="AH316" s="152" t="s">
        <v>659</v>
      </c>
      <c r="AI316" s="153"/>
      <c r="AJ316" s="153"/>
      <c r="AK316" s="153"/>
      <c r="AL316" s="153"/>
      <c r="AM316" s="153"/>
      <c r="AN316" s="153"/>
      <c r="AO316" s="153"/>
      <c r="AP316" s="153"/>
      <c r="AQ316" s="153"/>
      <c r="AR316" s="153"/>
      <c r="AS316" s="153"/>
      <c r="AT316" s="154"/>
      <c r="AU316" s="155">
        <v>0</v>
      </c>
      <c r="AV316" s="156"/>
      <c r="AW316" s="156"/>
      <c r="AX316" s="158"/>
      <c r="AY316">
        <f t="shared" si="11"/>
        <v>2</v>
      </c>
    </row>
    <row r="317" spans="1:51" ht="24.75" hidden="1" customHeight="1" x14ac:dyDescent="0.2">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2</v>
      </c>
    </row>
    <row r="318" spans="1:51" ht="24.75" hidden="1" customHeight="1" x14ac:dyDescent="0.2">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2</v>
      </c>
    </row>
    <row r="319" spans="1:51" ht="24.75" hidden="1" customHeight="1" x14ac:dyDescent="0.2">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2</v>
      </c>
    </row>
    <row r="320" spans="1:51" ht="24.75" hidden="1" customHeight="1" x14ac:dyDescent="0.2">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2</v>
      </c>
    </row>
    <row r="321" spans="1:51" ht="24.75" hidden="1" customHeight="1" x14ac:dyDescent="0.2">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2</v>
      </c>
    </row>
    <row r="322" spans="1:51" ht="24.75" hidden="1" customHeight="1" x14ac:dyDescent="0.2">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2</v>
      </c>
    </row>
    <row r="323" spans="1:51" ht="24.75" hidden="1" customHeight="1" x14ac:dyDescent="0.2">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2</v>
      </c>
    </row>
    <row r="324" spans="1:51" ht="24.75" hidden="1" customHeight="1" x14ac:dyDescent="0.2">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2</v>
      </c>
    </row>
    <row r="325" spans="1:51" ht="24.75" hidden="1" customHeight="1" x14ac:dyDescent="0.2">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2</v>
      </c>
    </row>
    <row r="326" spans="1:51" ht="24.75" customHeight="1" thickBot="1" x14ac:dyDescent="0.25">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200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2</v>
      </c>
    </row>
    <row r="327" spans="1:51" ht="24.75" customHeight="1" x14ac:dyDescent="0.2">
      <c r="A327" s="183"/>
      <c r="B327" s="184"/>
      <c r="C327" s="184"/>
      <c r="D327" s="184"/>
      <c r="E327" s="184"/>
      <c r="F327" s="185"/>
      <c r="G327" s="159" t="s">
        <v>660</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213</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1</v>
      </c>
    </row>
    <row r="328" spans="1:51" ht="24.75" customHeight="1" x14ac:dyDescent="0.2">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1</v>
      </c>
    </row>
    <row r="329" spans="1:51" ht="36" customHeight="1" x14ac:dyDescent="0.2">
      <c r="A329" s="183"/>
      <c r="B329" s="184"/>
      <c r="C329" s="184"/>
      <c r="D329" s="184"/>
      <c r="E329" s="184"/>
      <c r="F329" s="185"/>
      <c r="G329" s="149" t="s">
        <v>71</v>
      </c>
      <c r="H329" s="150"/>
      <c r="I329" s="150"/>
      <c r="J329" s="150"/>
      <c r="K329" s="151"/>
      <c r="L329" s="152" t="s">
        <v>661</v>
      </c>
      <c r="M329" s="153"/>
      <c r="N329" s="153"/>
      <c r="O329" s="153"/>
      <c r="P329" s="153"/>
      <c r="Q329" s="153"/>
      <c r="R329" s="153"/>
      <c r="S329" s="153"/>
      <c r="T329" s="153"/>
      <c r="U329" s="153"/>
      <c r="V329" s="153"/>
      <c r="W329" s="153"/>
      <c r="X329" s="154"/>
      <c r="Y329" s="155">
        <v>6650</v>
      </c>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1</v>
      </c>
    </row>
    <row r="330" spans="1:51" ht="24.75" hidden="1" customHeight="1" x14ac:dyDescent="0.2">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1</v>
      </c>
    </row>
    <row r="331" spans="1:51" ht="24.75" hidden="1" customHeight="1" x14ac:dyDescent="0.2">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1</v>
      </c>
    </row>
    <row r="332" spans="1:51" ht="24.75" hidden="1" customHeight="1" x14ac:dyDescent="0.2">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1</v>
      </c>
    </row>
    <row r="333" spans="1:51" ht="24.75" hidden="1" customHeight="1" x14ac:dyDescent="0.2">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1</v>
      </c>
    </row>
    <row r="334" spans="1:51" ht="24.75" hidden="1" customHeight="1" x14ac:dyDescent="0.2">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1</v>
      </c>
    </row>
    <row r="335" spans="1:51" ht="24.75" hidden="1" customHeight="1" x14ac:dyDescent="0.2">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1</v>
      </c>
    </row>
    <row r="336" spans="1:51" ht="24.75" hidden="1" customHeight="1" x14ac:dyDescent="0.2">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1</v>
      </c>
    </row>
    <row r="337" spans="1:51" ht="24.75" hidden="1" customHeight="1" x14ac:dyDescent="0.2">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1</v>
      </c>
    </row>
    <row r="338" spans="1:51" ht="24.75" hidden="1" customHeight="1" x14ac:dyDescent="0.2">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1</v>
      </c>
    </row>
    <row r="339" spans="1:51" ht="24.75" customHeigh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6650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1</v>
      </c>
    </row>
    <row r="340" spans="1:51" ht="24.75" hidden="1" customHeight="1" x14ac:dyDescent="0.2">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2">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2">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2">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2">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2">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2">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2">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2">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2">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2">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2">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2">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5">
      <c r="A353" s="125" t="s">
        <v>570</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225</v>
      </c>
      <c r="AM353" s="129"/>
      <c r="AN353" s="129"/>
      <c r="AO353" s="79" t="s">
        <v>224</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1"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223</v>
      </c>
      <c r="AD358" s="105"/>
      <c r="AE358" s="105"/>
      <c r="AF358" s="105"/>
      <c r="AG358" s="105"/>
      <c r="AH358" s="122" t="s">
        <v>241</v>
      </c>
      <c r="AI358" s="119"/>
      <c r="AJ358" s="119"/>
      <c r="AK358" s="119"/>
      <c r="AL358" s="119" t="s">
        <v>19</v>
      </c>
      <c r="AM358" s="119"/>
      <c r="AN358" s="119"/>
      <c r="AO358" s="124"/>
      <c r="AP358" s="108" t="s">
        <v>194</v>
      </c>
      <c r="AQ358" s="108"/>
      <c r="AR358" s="108"/>
      <c r="AS358" s="108"/>
      <c r="AT358" s="108"/>
      <c r="AU358" s="108"/>
      <c r="AV358" s="108"/>
      <c r="AW358" s="108"/>
      <c r="AX358" s="108"/>
    </row>
    <row r="359" spans="1:51" ht="49.75" customHeight="1" x14ac:dyDescent="0.2">
      <c r="A359" s="95">
        <v>1</v>
      </c>
      <c r="B359" s="95">
        <v>1</v>
      </c>
      <c r="C359" s="114" t="s">
        <v>662</v>
      </c>
      <c r="D359" s="114"/>
      <c r="E359" s="114"/>
      <c r="F359" s="114"/>
      <c r="G359" s="114"/>
      <c r="H359" s="114"/>
      <c r="I359" s="114"/>
      <c r="J359" s="98">
        <v>2010401053420</v>
      </c>
      <c r="K359" s="99"/>
      <c r="L359" s="99"/>
      <c r="M359" s="99"/>
      <c r="N359" s="99"/>
      <c r="O359" s="99"/>
      <c r="P359" s="100" t="s">
        <v>663</v>
      </c>
      <c r="Q359" s="100"/>
      <c r="R359" s="100"/>
      <c r="S359" s="100"/>
      <c r="T359" s="100"/>
      <c r="U359" s="100"/>
      <c r="V359" s="100"/>
      <c r="W359" s="100"/>
      <c r="X359" s="100"/>
      <c r="Y359" s="101">
        <v>4315</v>
      </c>
      <c r="Z359" s="102"/>
      <c r="AA359" s="102"/>
      <c r="AB359" s="103"/>
      <c r="AC359" s="84" t="s">
        <v>71</v>
      </c>
      <c r="AD359" s="85"/>
      <c r="AE359" s="85"/>
      <c r="AF359" s="85"/>
      <c r="AG359" s="85"/>
      <c r="AH359" s="117" t="s">
        <v>277</v>
      </c>
      <c r="AI359" s="118"/>
      <c r="AJ359" s="118"/>
      <c r="AK359" s="118"/>
      <c r="AL359" s="88" t="s">
        <v>277</v>
      </c>
      <c r="AM359" s="89"/>
      <c r="AN359" s="89"/>
      <c r="AO359" s="90"/>
      <c r="AP359" s="91" t="s">
        <v>277</v>
      </c>
      <c r="AQ359" s="91"/>
      <c r="AR359" s="91"/>
      <c r="AS359" s="91"/>
      <c r="AT359" s="91"/>
      <c r="AU359" s="91"/>
      <c r="AV359" s="91"/>
      <c r="AW359" s="91"/>
      <c r="AX359" s="91"/>
    </row>
    <row r="360" spans="1:51" ht="30" hidden="1" customHeight="1" x14ac:dyDescent="0.2">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2">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2">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2">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2">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2">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2">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2">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2">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2">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2">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2">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2">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2">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2">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2">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2">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2">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2">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2">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2">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2">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2">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2">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2">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2">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2">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2">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2">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2">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2">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2">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223</v>
      </c>
      <c r="AD391" s="105"/>
      <c r="AE391" s="105"/>
      <c r="AF391" s="105"/>
      <c r="AG391" s="105"/>
      <c r="AH391" s="122" t="s">
        <v>241</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65.400000000000006" customHeight="1" x14ac:dyDescent="0.2">
      <c r="A392" s="95">
        <v>1</v>
      </c>
      <c r="B392" s="95">
        <v>1</v>
      </c>
      <c r="C392" s="114" t="s">
        <v>664</v>
      </c>
      <c r="D392" s="114"/>
      <c r="E392" s="114"/>
      <c r="F392" s="114"/>
      <c r="G392" s="114"/>
      <c r="H392" s="114"/>
      <c r="I392" s="114"/>
      <c r="J392" s="98">
        <v>8000020012050</v>
      </c>
      <c r="K392" s="99"/>
      <c r="L392" s="99"/>
      <c r="M392" s="99"/>
      <c r="N392" s="99"/>
      <c r="O392" s="99"/>
      <c r="P392" s="100" t="s">
        <v>655</v>
      </c>
      <c r="Q392" s="100"/>
      <c r="R392" s="100"/>
      <c r="S392" s="100"/>
      <c r="T392" s="100"/>
      <c r="U392" s="100"/>
      <c r="V392" s="100"/>
      <c r="W392" s="100"/>
      <c r="X392" s="100"/>
      <c r="Y392" s="101">
        <v>600</v>
      </c>
      <c r="Z392" s="102"/>
      <c r="AA392" s="102"/>
      <c r="AB392" s="103"/>
      <c r="AC392" s="84" t="s">
        <v>665</v>
      </c>
      <c r="AD392" s="85"/>
      <c r="AE392" s="85"/>
      <c r="AF392" s="85"/>
      <c r="AG392" s="85"/>
      <c r="AH392" s="117" t="s">
        <v>277</v>
      </c>
      <c r="AI392" s="118"/>
      <c r="AJ392" s="118"/>
      <c r="AK392" s="118"/>
      <c r="AL392" s="88" t="s">
        <v>277</v>
      </c>
      <c r="AM392" s="89"/>
      <c r="AN392" s="89"/>
      <c r="AO392" s="90"/>
      <c r="AP392" s="91" t="s">
        <v>609</v>
      </c>
      <c r="AQ392" s="91"/>
      <c r="AR392" s="91"/>
      <c r="AS392" s="91"/>
      <c r="AT392" s="91"/>
      <c r="AU392" s="91"/>
      <c r="AV392" s="91"/>
      <c r="AW392" s="91"/>
      <c r="AX392" s="91"/>
      <c r="AY392">
        <f>$AY$389</f>
        <v>1</v>
      </c>
    </row>
    <row r="393" spans="1:51" ht="30" hidden="1" customHeight="1" x14ac:dyDescent="0.2">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2">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2">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2">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2">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2">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2">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2">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2">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2">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2">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2">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2">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2">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2">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2">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2">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2">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2">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2">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2">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2">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2">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2">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2">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2">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2">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2">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2">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customHeight="1" x14ac:dyDescent="0.2">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2">
      <c r="A423" s="46"/>
      <c r="B423" s="50" t="s">
        <v>214</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2">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223</v>
      </c>
      <c r="AD424" s="105"/>
      <c r="AE424" s="105"/>
      <c r="AF424" s="105"/>
      <c r="AG424" s="105"/>
      <c r="AH424" s="122" t="s">
        <v>241</v>
      </c>
      <c r="AI424" s="119"/>
      <c r="AJ424" s="119"/>
      <c r="AK424" s="119"/>
      <c r="AL424" s="119" t="s">
        <v>19</v>
      </c>
      <c r="AM424" s="119"/>
      <c r="AN424" s="119"/>
      <c r="AO424" s="124"/>
      <c r="AP424" s="108" t="s">
        <v>194</v>
      </c>
      <c r="AQ424" s="108"/>
      <c r="AR424" s="108"/>
      <c r="AS424" s="108"/>
      <c r="AT424" s="108"/>
      <c r="AU424" s="108"/>
      <c r="AV424" s="108"/>
      <c r="AW424" s="108"/>
      <c r="AX424" s="108"/>
      <c r="AY424">
        <f>$AY$422</f>
        <v>1</v>
      </c>
    </row>
    <row r="425" spans="1:51" ht="102" customHeight="1" x14ac:dyDescent="0.2">
      <c r="A425" s="95">
        <v>1</v>
      </c>
      <c r="B425" s="95">
        <v>1</v>
      </c>
      <c r="C425" s="114" t="s">
        <v>666</v>
      </c>
      <c r="D425" s="114"/>
      <c r="E425" s="114"/>
      <c r="F425" s="114"/>
      <c r="G425" s="114"/>
      <c r="H425" s="114"/>
      <c r="I425" s="114"/>
      <c r="J425" s="98">
        <v>8000020401005</v>
      </c>
      <c r="K425" s="99"/>
      <c r="L425" s="99"/>
      <c r="M425" s="99"/>
      <c r="N425" s="99"/>
      <c r="O425" s="99"/>
      <c r="P425" s="100" t="s">
        <v>656</v>
      </c>
      <c r="Q425" s="100"/>
      <c r="R425" s="100"/>
      <c r="S425" s="100"/>
      <c r="T425" s="100"/>
      <c r="U425" s="100"/>
      <c r="V425" s="100"/>
      <c r="W425" s="100"/>
      <c r="X425" s="100"/>
      <c r="Y425" s="101">
        <v>200</v>
      </c>
      <c r="Z425" s="102"/>
      <c r="AA425" s="102"/>
      <c r="AB425" s="103"/>
      <c r="AC425" s="84" t="s">
        <v>665</v>
      </c>
      <c r="AD425" s="85"/>
      <c r="AE425" s="85"/>
      <c r="AF425" s="85"/>
      <c r="AG425" s="85"/>
      <c r="AH425" s="117" t="s">
        <v>277</v>
      </c>
      <c r="AI425" s="118"/>
      <c r="AJ425" s="118"/>
      <c r="AK425" s="118"/>
      <c r="AL425" s="88" t="s">
        <v>277</v>
      </c>
      <c r="AM425" s="89"/>
      <c r="AN425" s="89"/>
      <c r="AO425" s="90"/>
      <c r="AP425" s="91" t="s">
        <v>609</v>
      </c>
      <c r="AQ425" s="91"/>
      <c r="AR425" s="91"/>
      <c r="AS425" s="91"/>
      <c r="AT425" s="91"/>
      <c r="AU425" s="91"/>
      <c r="AV425" s="91"/>
      <c r="AW425" s="91"/>
      <c r="AX425" s="91"/>
      <c r="AY425">
        <f>$AY$422</f>
        <v>1</v>
      </c>
    </row>
    <row r="426" spans="1:51" ht="30" hidden="1" customHeight="1" x14ac:dyDescent="0.2">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2">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2">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2">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2">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2">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2">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2">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2">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2">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2">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2">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2">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2">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2">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2">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2">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2">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2">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2">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2">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2">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2">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2">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2">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2">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2">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2">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2">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customHeight="1" x14ac:dyDescent="0.2">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2">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2">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223</v>
      </c>
      <c r="AD457" s="105"/>
      <c r="AE457" s="105"/>
      <c r="AF457" s="105"/>
      <c r="AG457" s="105"/>
      <c r="AH457" s="122" t="s">
        <v>241</v>
      </c>
      <c r="AI457" s="119"/>
      <c r="AJ457" s="119"/>
      <c r="AK457" s="119"/>
      <c r="AL457" s="119" t="s">
        <v>19</v>
      </c>
      <c r="AM457" s="119"/>
      <c r="AN457" s="119"/>
      <c r="AO457" s="124"/>
      <c r="AP457" s="108" t="s">
        <v>194</v>
      </c>
      <c r="AQ457" s="108"/>
      <c r="AR457" s="108"/>
      <c r="AS457" s="108"/>
      <c r="AT457" s="108"/>
      <c r="AU457" s="108"/>
      <c r="AV457" s="108"/>
      <c r="AW457" s="108"/>
      <c r="AX457" s="108"/>
      <c r="AY457">
        <f>$AY$455</f>
        <v>1</v>
      </c>
    </row>
    <row r="458" spans="1:51" ht="76.75" customHeight="1" x14ac:dyDescent="0.2">
      <c r="A458" s="95">
        <v>1</v>
      </c>
      <c r="B458" s="95">
        <v>1</v>
      </c>
      <c r="C458" s="114" t="s">
        <v>667</v>
      </c>
      <c r="D458" s="114"/>
      <c r="E458" s="114"/>
      <c r="F458" s="114"/>
      <c r="G458" s="114"/>
      <c r="H458" s="114"/>
      <c r="I458" s="114"/>
      <c r="J458" s="98">
        <v>8020005008491</v>
      </c>
      <c r="K458" s="99"/>
      <c r="L458" s="99"/>
      <c r="M458" s="99"/>
      <c r="N458" s="99"/>
      <c r="O458" s="99"/>
      <c r="P458" s="100" t="s">
        <v>653</v>
      </c>
      <c r="Q458" s="100"/>
      <c r="R458" s="100"/>
      <c r="S458" s="100"/>
      <c r="T458" s="100"/>
      <c r="U458" s="100"/>
      <c r="V458" s="100"/>
      <c r="W458" s="100"/>
      <c r="X458" s="100"/>
      <c r="Y458" s="101" t="s">
        <v>277</v>
      </c>
      <c r="Z458" s="102"/>
      <c r="AA458" s="102"/>
      <c r="AB458" s="103"/>
      <c r="AC458" s="84" t="s">
        <v>665</v>
      </c>
      <c r="AD458" s="85"/>
      <c r="AE458" s="85"/>
      <c r="AF458" s="85"/>
      <c r="AG458" s="85"/>
      <c r="AH458" s="117" t="s">
        <v>277</v>
      </c>
      <c r="AI458" s="118"/>
      <c r="AJ458" s="118"/>
      <c r="AK458" s="118"/>
      <c r="AL458" s="88" t="s">
        <v>277</v>
      </c>
      <c r="AM458" s="89"/>
      <c r="AN458" s="89"/>
      <c r="AO458" s="90"/>
      <c r="AP458" s="91" t="s">
        <v>609</v>
      </c>
      <c r="AQ458" s="91"/>
      <c r="AR458" s="91"/>
      <c r="AS458" s="91"/>
      <c r="AT458" s="91"/>
      <c r="AU458" s="91"/>
      <c r="AV458" s="91"/>
      <c r="AW458" s="91"/>
      <c r="AX458" s="91"/>
      <c r="AY458">
        <f>$AY$455</f>
        <v>1</v>
      </c>
    </row>
    <row r="459" spans="1:51" ht="30" hidden="1" customHeight="1" x14ac:dyDescent="0.2">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2">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2">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2">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2">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2">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2">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2">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2">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2">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2">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2">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2">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2">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2">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2">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2">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2">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2">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2">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2">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2">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2">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2">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2">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2">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2">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2">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2">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customHeight="1" x14ac:dyDescent="0.2">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2">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2">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223</v>
      </c>
      <c r="AD490" s="105"/>
      <c r="AE490" s="105"/>
      <c r="AF490" s="105"/>
      <c r="AG490" s="105"/>
      <c r="AH490" s="122" t="s">
        <v>241</v>
      </c>
      <c r="AI490" s="119"/>
      <c r="AJ490" s="119"/>
      <c r="AK490" s="119"/>
      <c r="AL490" s="119" t="s">
        <v>19</v>
      </c>
      <c r="AM490" s="119"/>
      <c r="AN490" s="119"/>
      <c r="AO490" s="124"/>
      <c r="AP490" s="108" t="s">
        <v>194</v>
      </c>
      <c r="AQ490" s="108"/>
      <c r="AR490" s="108"/>
      <c r="AS490" s="108"/>
      <c r="AT490" s="108"/>
      <c r="AU490" s="108"/>
      <c r="AV490" s="108"/>
      <c r="AW490" s="108"/>
      <c r="AX490" s="108"/>
      <c r="AY490">
        <f>$AY$488</f>
        <v>1</v>
      </c>
    </row>
    <row r="491" spans="1:51" ht="43.75" customHeight="1" x14ac:dyDescent="0.2">
      <c r="A491" s="95">
        <v>1</v>
      </c>
      <c r="B491" s="95">
        <v>1</v>
      </c>
      <c r="C491" s="114" t="s">
        <v>662</v>
      </c>
      <c r="D491" s="114"/>
      <c r="E491" s="114"/>
      <c r="F491" s="114"/>
      <c r="G491" s="114"/>
      <c r="H491" s="114"/>
      <c r="I491" s="114"/>
      <c r="J491" s="98">
        <v>2010401053420</v>
      </c>
      <c r="K491" s="99"/>
      <c r="L491" s="99"/>
      <c r="M491" s="99"/>
      <c r="N491" s="99"/>
      <c r="O491" s="99"/>
      <c r="P491" s="100" t="s">
        <v>668</v>
      </c>
      <c r="Q491" s="100"/>
      <c r="R491" s="100"/>
      <c r="S491" s="100"/>
      <c r="T491" s="100"/>
      <c r="U491" s="100"/>
      <c r="V491" s="100"/>
      <c r="W491" s="100"/>
      <c r="X491" s="100"/>
      <c r="Y491" s="101">
        <v>6650</v>
      </c>
      <c r="Z491" s="102"/>
      <c r="AA491" s="102"/>
      <c r="AB491" s="103"/>
      <c r="AC491" s="84" t="s">
        <v>665</v>
      </c>
      <c r="AD491" s="85"/>
      <c r="AE491" s="85"/>
      <c r="AF491" s="85"/>
      <c r="AG491" s="85"/>
      <c r="AH491" s="117" t="s">
        <v>277</v>
      </c>
      <c r="AI491" s="118"/>
      <c r="AJ491" s="118"/>
      <c r="AK491" s="118"/>
      <c r="AL491" s="88" t="s">
        <v>277</v>
      </c>
      <c r="AM491" s="89"/>
      <c r="AN491" s="89"/>
      <c r="AO491" s="90"/>
      <c r="AP491" s="91" t="s">
        <v>609</v>
      </c>
      <c r="AQ491" s="91"/>
      <c r="AR491" s="91"/>
      <c r="AS491" s="91"/>
      <c r="AT491" s="91"/>
      <c r="AU491" s="91"/>
      <c r="AV491" s="91"/>
      <c r="AW491" s="91"/>
      <c r="AX491" s="91"/>
      <c r="AY491">
        <f>$AY$488</f>
        <v>1</v>
      </c>
    </row>
    <row r="492" spans="1:51" ht="30" hidden="1" customHeight="1" x14ac:dyDescent="0.2">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2">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2">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2">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2">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2">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2">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2">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2">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2">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2">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2">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2">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2">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2">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2">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2">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2">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2">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2">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2">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2">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2">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2">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2">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2">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2">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2">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2">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2">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2">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2">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223</v>
      </c>
      <c r="AD523" s="105"/>
      <c r="AE523" s="105"/>
      <c r="AF523" s="105"/>
      <c r="AG523" s="105"/>
      <c r="AH523" s="122" t="s">
        <v>241</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2">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2">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2">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2">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2">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2">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2">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2">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2">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2">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2">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2">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2">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2">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2">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2">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2">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2">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2">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2">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2">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2">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2">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2">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2">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2">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2">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2">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2">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2">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2">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2">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2">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223</v>
      </c>
      <c r="AD556" s="105"/>
      <c r="AE556" s="105"/>
      <c r="AF556" s="105"/>
      <c r="AG556" s="105"/>
      <c r="AH556" s="122" t="s">
        <v>241</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2">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2">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2">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2">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2">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2">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2">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2">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2">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2">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2">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2">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2">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2">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2">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2">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2">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2">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2">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2">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2">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2">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2">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2">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2">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2">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2">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2">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2">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2">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2">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2">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2">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223</v>
      </c>
      <c r="AD589" s="105"/>
      <c r="AE589" s="105"/>
      <c r="AF589" s="105"/>
      <c r="AG589" s="105"/>
      <c r="AH589" s="122" t="s">
        <v>241</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2">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2">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2">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2">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2">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2">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2">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2">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2">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2">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2">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2">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2">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2">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2">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2">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2">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2">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2">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2">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2">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2">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2">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2">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2">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2">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2">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2">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2">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2">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2">
      <c r="A620" s="109" t="s">
        <v>571</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225</v>
      </c>
      <c r="AM620" s="113"/>
      <c r="AN620" s="113"/>
      <c r="AO620" s="61"/>
      <c r="AP620" s="56"/>
      <c r="AQ620" s="56"/>
      <c r="AR620" s="56"/>
      <c r="AS620" s="56"/>
      <c r="AT620" s="56"/>
      <c r="AU620" s="56"/>
      <c r="AV620" s="56"/>
      <c r="AW620" s="56"/>
      <c r="AX620" s="57"/>
      <c r="AY620">
        <f>COUNTIF($AO$620,"☑")</f>
        <v>0</v>
      </c>
    </row>
    <row r="621" spans="1:51" ht="24.75" hidden="1" customHeight="1"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2">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2">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219</v>
      </c>
      <c r="AQ623" s="108"/>
      <c r="AR623" s="108"/>
      <c r="AS623" s="108"/>
      <c r="AT623" s="108"/>
      <c r="AU623" s="108"/>
      <c r="AV623" s="108"/>
      <c r="AW623" s="108"/>
      <c r="AX623" s="108"/>
    </row>
    <row r="624" spans="1:51" ht="30" hidden="1" customHeight="1" x14ac:dyDescent="0.2">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2">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2">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2">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2">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2">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2">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2">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2">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2">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2">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2">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2">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2">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2">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2">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2">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2">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2">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2">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2">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2">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2">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2">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2">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2">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2">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2">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2">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2">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40" max="16383" man="1"/>
    <brk id="300" max="16383" man="1"/>
    <brk id="45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8" sqref="Q8"/>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2" t="s">
        <v>176</v>
      </c>
      <c r="AI1" s="42" t="s">
        <v>179</v>
      </c>
      <c r="AK1" s="42" t="s">
        <v>184</v>
      </c>
      <c r="AM1" s="63"/>
      <c r="AN1" s="63"/>
      <c r="AP1" s="28" t="s">
        <v>234</v>
      </c>
    </row>
    <row r="2" spans="1:42" ht="13.5" customHeight="1" x14ac:dyDescent="0.2">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280</v>
      </c>
      <c r="AB2" s="71" t="s">
        <v>505</v>
      </c>
      <c r="AC2" s="72" t="s">
        <v>125</v>
      </c>
      <c r="AD2" s="28"/>
      <c r="AE2" s="34" t="s">
        <v>157</v>
      </c>
      <c r="AF2" s="30"/>
      <c r="AG2" s="44" t="s">
        <v>245</v>
      </c>
      <c r="AI2" s="42" t="s">
        <v>277</v>
      </c>
      <c r="AK2" s="42" t="s">
        <v>185</v>
      </c>
      <c r="AM2" s="63"/>
      <c r="AN2" s="63"/>
      <c r="AP2" s="44" t="s">
        <v>245</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536</v>
      </c>
      <c r="W3" s="32" t="s">
        <v>136</v>
      </c>
      <c r="Y3" s="32" t="s">
        <v>60</v>
      </c>
      <c r="Z3" s="32" t="s">
        <v>412</v>
      </c>
      <c r="AA3" s="71" t="s">
        <v>378</v>
      </c>
      <c r="AB3" s="71" t="s">
        <v>506</v>
      </c>
      <c r="AC3" s="72" t="s">
        <v>126</v>
      </c>
      <c r="AD3" s="28"/>
      <c r="AE3" s="34" t="s">
        <v>158</v>
      </c>
      <c r="AF3" s="30"/>
      <c r="AG3" s="44" t="s">
        <v>246</v>
      </c>
      <c r="AI3" s="42" t="s">
        <v>178</v>
      </c>
      <c r="AK3" s="42" t="str">
        <f>CHAR(CODE(AK2)+1)</f>
        <v>B</v>
      </c>
      <c r="AM3" s="63"/>
      <c r="AN3" s="63"/>
      <c r="AP3" s="44" t="s">
        <v>246</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592</v>
      </c>
      <c r="W4" s="32" t="s">
        <v>137</v>
      </c>
      <c r="Y4" s="32" t="s">
        <v>285</v>
      </c>
      <c r="Z4" s="32" t="s">
        <v>413</v>
      </c>
      <c r="AA4" s="71" t="s">
        <v>379</v>
      </c>
      <c r="AB4" s="71" t="s">
        <v>507</v>
      </c>
      <c r="AC4" s="71" t="s">
        <v>127</v>
      </c>
      <c r="AD4" s="28"/>
      <c r="AE4" s="34" t="s">
        <v>159</v>
      </c>
      <c r="AF4" s="30"/>
      <c r="AG4" s="44" t="s">
        <v>247</v>
      </c>
      <c r="AI4" s="42" t="s">
        <v>180</v>
      </c>
      <c r="AK4" s="42" t="str">
        <f t="shared" ref="AK4:AK49" si="7">CHAR(CODE(AK3)+1)</f>
        <v>C</v>
      </c>
      <c r="AM4" s="63"/>
      <c r="AN4" s="63"/>
      <c r="AP4" s="44" t="s">
        <v>247</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560</v>
      </c>
      <c r="Y5" s="32" t="s">
        <v>286</v>
      </c>
      <c r="Z5" s="32" t="s">
        <v>414</v>
      </c>
      <c r="AA5" s="71" t="s">
        <v>380</v>
      </c>
      <c r="AB5" s="71" t="s">
        <v>508</v>
      </c>
      <c r="AC5" s="71" t="s">
        <v>160</v>
      </c>
      <c r="AD5" s="31"/>
      <c r="AE5" s="34" t="s">
        <v>258</v>
      </c>
      <c r="AF5" s="30"/>
      <c r="AG5" s="44" t="s">
        <v>248</v>
      </c>
      <c r="AI5" s="42" t="s">
        <v>283</v>
      </c>
      <c r="AK5" s="42" t="str">
        <f t="shared" si="7"/>
        <v>D</v>
      </c>
      <c r="AP5" s="44" t="s">
        <v>248</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260</v>
      </c>
      <c r="W6" s="32" t="s">
        <v>562</v>
      </c>
      <c r="Y6" s="32" t="s">
        <v>287</v>
      </c>
      <c r="Z6" s="32" t="s">
        <v>415</v>
      </c>
      <c r="AA6" s="71" t="s">
        <v>381</v>
      </c>
      <c r="AB6" s="71" t="s">
        <v>509</v>
      </c>
      <c r="AC6" s="71" t="s">
        <v>128</v>
      </c>
      <c r="AD6" s="31"/>
      <c r="AE6" s="34" t="s">
        <v>255</v>
      </c>
      <c r="AF6" s="30"/>
      <c r="AG6" s="44" t="s">
        <v>249</v>
      </c>
      <c r="AI6" s="42" t="s">
        <v>284</v>
      </c>
      <c r="AK6" s="42" t="str">
        <f>CHAR(CODE(AK5)+1)</f>
        <v>E</v>
      </c>
      <c r="AP6" s="44" t="s">
        <v>249</v>
      </c>
    </row>
    <row r="7" spans="1:42" ht="13.5" customHeight="1" x14ac:dyDescent="0.2">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288</v>
      </c>
      <c r="Z7" s="32" t="s">
        <v>416</v>
      </c>
      <c r="AA7" s="71" t="s">
        <v>382</v>
      </c>
      <c r="AB7" s="71" t="s">
        <v>510</v>
      </c>
      <c r="AC7" s="31"/>
      <c r="AD7" s="31"/>
      <c r="AE7" s="32" t="s">
        <v>128</v>
      </c>
      <c r="AF7" s="30"/>
      <c r="AG7" s="44" t="s">
        <v>250</v>
      </c>
      <c r="AH7" s="66"/>
      <c r="AI7" s="44" t="s">
        <v>273</v>
      </c>
      <c r="AK7" s="42" t="str">
        <f>CHAR(CODE(AK6)+1)</f>
        <v>F</v>
      </c>
      <c r="AP7" s="44" t="s">
        <v>250</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t="s">
        <v>606</v>
      </c>
      <c r="R8" s="13" t="str">
        <f t="shared" si="3"/>
        <v>その他</v>
      </c>
      <c r="S8" s="13" t="str">
        <f t="shared" si="4"/>
        <v>補助、その他</v>
      </c>
      <c r="T8" s="13"/>
      <c r="U8" s="32" t="s">
        <v>281</v>
      </c>
      <c r="W8" s="32" t="s">
        <v>139</v>
      </c>
      <c r="Y8" s="32" t="s">
        <v>289</v>
      </c>
      <c r="Z8" s="32" t="s">
        <v>417</v>
      </c>
      <c r="AA8" s="71" t="s">
        <v>383</v>
      </c>
      <c r="AB8" s="71" t="s">
        <v>511</v>
      </c>
      <c r="AC8" s="31"/>
      <c r="AD8" s="31"/>
      <c r="AE8" s="31"/>
      <c r="AF8" s="30"/>
      <c r="AG8" s="44" t="s">
        <v>251</v>
      </c>
      <c r="AI8" s="42" t="s">
        <v>274</v>
      </c>
      <c r="AK8" s="42" t="str">
        <f t="shared" si="7"/>
        <v>G</v>
      </c>
      <c r="AP8" s="44" t="s">
        <v>251</v>
      </c>
    </row>
    <row r="9" spans="1:42" ht="13.5" customHeight="1" x14ac:dyDescent="0.2">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282</v>
      </c>
      <c r="W9" s="32" t="s">
        <v>140</v>
      </c>
      <c r="Y9" s="32" t="s">
        <v>290</v>
      </c>
      <c r="Z9" s="32" t="s">
        <v>418</v>
      </c>
      <c r="AA9" s="71" t="s">
        <v>384</v>
      </c>
      <c r="AB9" s="71" t="s">
        <v>512</v>
      </c>
      <c r="AC9" s="31"/>
      <c r="AD9" s="31"/>
      <c r="AE9" s="31"/>
      <c r="AF9" s="30"/>
      <c r="AG9" s="44" t="s">
        <v>252</v>
      </c>
      <c r="AI9" s="62"/>
      <c r="AK9" s="42" t="str">
        <f t="shared" si="7"/>
        <v>H</v>
      </c>
      <c r="AP9" s="44" t="s">
        <v>252</v>
      </c>
    </row>
    <row r="10" spans="1:42" ht="13.5" customHeight="1" x14ac:dyDescent="0.2">
      <c r="A10" s="14" t="s">
        <v>217</v>
      </c>
      <c r="B10" s="15"/>
      <c r="C10" s="13" t="str">
        <f t="shared" si="0"/>
        <v/>
      </c>
      <c r="D10" s="13" t="str">
        <f t="shared" si="8"/>
        <v/>
      </c>
      <c r="F10" s="18" t="s">
        <v>107</v>
      </c>
      <c r="G10" s="17"/>
      <c r="H10" s="13" t="str">
        <f t="shared" si="1"/>
        <v/>
      </c>
      <c r="I10" s="13" t="str">
        <f t="shared" si="5"/>
        <v>一般会計</v>
      </c>
      <c r="K10" s="14" t="s">
        <v>220</v>
      </c>
      <c r="L10" s="15"/>
      <c r="M10" s="13" t="str">
        <f t="shared" si="2"/>
        <v/>
      </c>
      <c r="N10" s="13" t="str">
        <f t="shared" si="6"/>
        <v/>
      </c>
      <c r="O10" s="13"/>
      <c r="P10" s="13" t="str">
        <f>S8</f>
        <v>補助、その他</v>
      </c>
      <c r="Q10" s="19"/>
      <c r="T10" s="13"/>
      <c r="W10" s="32" t="s">
        <v>141</v>
      </c>
      <c r="Y10" s="32" t="s">
        <v>291</v>
      </c>
      <c r="Z10" s="32" t="s">
        <v>419</v>
      </c>
      <c r="AA10" s="71" t="s">
        <v>385</v>
      </c>
      <c r="AB10" s="71" t="s">
        <v>513</v>
      </c>
      <c r="AC10" s="31"/>
      <c r="AD10" s="31"/>
      <c r="AE10" s="31"/>
      <c r="AF10" s="30"/>
      <c r="AG10" s="44" t="s">
        <v>237</v>
      </c>
      <c r="AK10" s="42" t="str">
        <f t="shared" si="7"/>
        <v>I</v>
      </c>
      <c r="AP10" s="42" t="s">
        <v>235</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589</v>
      </c>
      <c r="Y11" s="32" t="s">
        <v>292</v>
      </c>
      <c r="Z11" s="32" t="s">
        <v>420</v>
      </c>
      <c r="AA11" s="71" t="s">
        <v>386</v>
      </c>
      <c r="AB11" s="71" t="s">
        <v>514</v>
      </c>
      <c r="AC11" s="31"/>
      <c r="AD11" s="31"/>
      <c r="AE11" s="31"/>
      <c r="AF11" s="30"/>
      <c r="AG11" s="42" t="s">
        <v>240</v>
      </c>
      <c r="AK11" s="42"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537</v>
      </c>
      <c r="W12" s="32" t="s">
        <v>142</v>
      </c>
      <c r="Y12" s="32" t="s">
        <v>293</v>
      </c>
      <c r="Z12" s="32" t="s">
        <v>421</v>
      </c>
      <c r="AA12" s="71" t="s">
        <v>387</v>
      </c>
      <c r="AB12" s="71" t="s">
        <v>515</v>
      </c>
      <c r="AC12" s="31"/>
      <c r="AD12" s="31"/>
      <c r="AE12" s="31"/>
      <c r="AF12" s="30"/>
      <c r="AG12" s="42" t="s">
        <v>238</v>
      </c>
      <c r="AK12" s="42"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294</v>
      </c>
      <c r="Z13" s="32" t="s">
        <v>422</v>
      </c>
      <c r="AA13" s="71" t="s">
        <v>388</v>
      </c>
      <c r="AB13" s="71" t="s">
        <v>516</v>
      </c>
      <c r="AC13" s="31"/>
      <c r="AD13" s="31"/>
      <c r="AE13" s="31"/>
      <c r="AF13" s="30"/>
      <c r="AG13" s="42" t="s">
        <v>239</v>
      </c>
      <c r="AK13" s="42"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538</v>
      </c>
      <c r="W14" s="32" t="s">
        <v>144</v>
      </c>
      <c r="Y14" s="32" t="s">
        <v>295</v>
      </c>
      <c r="Z14" s="32" t="s">
        <v>423</v>
      </c>
      <c r="AA14" s="71" t="s">
        <v>389</v>
      </c>
      <c r="AB14" s="71" t="s">
        <v>517</v>
      </c>
      <c r="AC14" s="31"/>
      <c r="AD14" s="31"/>
      <c r="AE14" s="31"/>
      <c r="AF14" s="30"/>
      <c r="AG14" s="62"/>
      <c r="AK14" s="42"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539</v>
      </c>
      <c r="W15" s="32" t="s">
        <v>145</v>
      </c>
      <c r="Y15" s="32" t="s">
        <v>296</v>
      </c>
      <c r="Z15" s="32" t="s">
        <v>424</v>
      </c>
      <c r="AA15" s="71" t="s">
        <v>390</v>
      </c>
      <c r="AB15" s="71" t="s">
        <v>518</v>
      </c>
      <c r="AC15" s="31"/>
      <c r="AD15" s="31"/>
      <c r="AE15" s="31"/>
      <c r="AF15" s="30"/>
      <c r="AG15" s="63"/>
      <c r="AK15" s="42"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540</v>
      </c>
      <c r="W16" s="32" t="s">
        <v>146</v>
      </c>
      <c r="Y16" s="32" t="s">
        <v>297</v>
      </c>
      <c r="Z16" s="32" t="s">
        <v>425</v>
      </c>
      <c r="AA16" s="71" t="s">
        <v>391</v>
      </c>
      <c r="AB16" s="71" t="s">
        <v>519</v>
      </c>
      <c r="AC16" s="31"/>
      <c r="AD16" s="31"/>
      <c r="AE16" s="31"/>
      <c r="AF16" s="30"/>
      <c r="AG16" s="63"/>
      <c r="AK16" s="42"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558</v>
      </c>
      <c r="W17" s="32" t="s">
        <v>147</v>
      </c>
      <c r="Y17" s="32" t="s">
        <v>298</v>
      </c>
      <c r="Z17" s="32" t="s">
        <v>426</v>
      </c>
      <c r="AA17" s="71" t="s">
        <v>392</v>
      </c>
      <c r="AB17" s="71" t="s">
        <v>520</v>
      </c>
      <c r="AC17" s="31"/>
      <c r="AD17" s="31"/>
      <c r="AE17" s="31"/>
      <c r="AF17" s="30"/>
      <c r="AG17" s="63"/>
      <c r="AK17" s="42"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541</v>
      </c>
      <c r="W18" s="32" t="s">
        <v>148</v>
      </c>
      <c r="Y18" s="32" t="s">
        <v>299</v>
      </c>
      <c r="Z18" s="32" t="s">
        <v>427</v>
      </c>
      <c r="AA18" s="71" t="s">
        <v>393</v>
      </c>
      <c r="AB18" s="71" t="s">
        <v>521</v>
      </c>
      <c r="AC18" s="31"/>
      <c r="AD18" s="31"/>
      <c r="AE18" s="31"/>
      <c r="AF18" s="30"/>
      <c r="AK18" s="42" t="str">
        <f t="shared" si="7"/>
        <v>Q</v>
      </c>
    </row>
    <row r="19" spans="1:37" ht="13.5" customHeight="1" x14ac:dyDescent="0.2">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542</v>
      </c>
      <c r="W19" s="32" t="s">
        <v>149</v>
      </c>
      <c r="Y19" s="32" t="s">
        <v>300</v>
      </c>
      <c r="Z19" s="32" t="s">
        <v>428</v>
      </c>
      <c r="AA19" s="71" t="s">
        <v>394</v>
      </c>
      <c r="AB19" s="71" t="s">
        <v>522</v>
      </c>
      <c r="AC19" s="31"/>
      <c r="AD19" s="31"/>
      <c r="AE19" s="31"/>
      <c r="AF19" s="30"/>
      <c r="AK19" s="42" t="str">
        <f t="shared" si="7"/>
        <v>R</v>
      </c>
    </row>
    <row r="20" spans="1:37" ht="13.5" customHeight="1" x14ac:dyDescent="0.2">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543</v>
      </c>
      <c r="W20" s="32" t="s">
        <v>150</v>
      </c>
      <c r="Y20" s="32" t="s">
        <v>301</v>
      </c>
      <c r="Z20" s="32" t="s">
        <v>429</v>
      </c>
      <c r="AA20" s="71" t="s">
        <v>395</v>
      </c>
      <c r="AB20" s="71" t="s">
        <v>523</v>
      </c>
      <c r="AC20" s="31"/>
      <c r="AD20" s="31"/>
      <c r="AE20" s="31"/>
      <c r="AF20" s="30"/>
      <c r="AK20" s="42" t="str">
        <f t="shared" si="7"/>
        <v>S</v>
      </c>
    </row>
    <row r="21" spans="1:37" ht="13.5" customHeight="1" x14ac:dyDescent="0.2">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544</v>
      </c>
      <c r="W21" s="32" t="s">
        <v>151</v>
      </c>
      <c r="Y21" s="32" t="s">
        <v>302</v>
      </c>
      <c r="Z21" s="32" t="s">
        <v>430</v>
      </c>
      <c r="AA21" s="71" t="s">
        <v>396</v>
      </c>
      <c r="AB21" s="71" t="s">
        <v>524</v>
      </c>
      <c r="AC21" s="31"/>
      <c r="AD21" s="31"/>
      <c r="AE21" s="31"/>
      <c r="AF21" s="30"/>
      <c r="AK21" s="42" t="str">
        <f t="shared" si="7"/>
        <v>T</v>
      </c>
    </row>
    <row r="22" spans="1:37" ht="13.5" customHeight="1" x14ac:dyDescent="0.2">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591</v>
      </c>
      <c r="W22" s="32" t="s">
        <v>152</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545</v>
      </c>
      <c r="W23" s="32" t="s">
        <v>153</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一般会計</v>
      </c>
      <c r="K24" s="13"/>
      <c r="L24" s="13"/>
      <c r="O24" s="13"/>
      <c r="P24" s="13"/>
      <c r="Q24" s="19"/>
      <c r="T24" s="13"/>
      <c r="U24" s="32" t="s">
        <v>546</v>
      </c>
      <c r="W24" s="32" t="s">
        <v>154</v>
      </c>
      <c r="Y24" s="32" t="s">
        <v>305</v>
      </c>
      <c r="Z24" s="32" t="s">
        <v>433</v>
      </c>
      <c r="AA24" s="71" t="s">
        <v>399</v>
      </c>
      <c r="AB24" s="71" t="s">
        <v>527</v>
      </c>
      <c r="AC24" s="31"/>
      <c r="AD24" s="31"/>
      <c r="AE24" s="31"/>
      <c r="AF24" s="30"/>
      <c r="AK24" s="42" t="str">
        <f>CHAR(CODE(AK23)+1)</f>
        <v>W</v>
      </c>
    </row>
    <row r="25" spans="1:37" ht="13.5" customHeight="1" x14ac:dyDescent="0.2">
      <c r="A25" s="68"/>
      <c r="B25" s="67"/>
      <c r="F25" s="18" t="s">
        <v>120</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121</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186</v>
      </c>
    </row>
    <row r="29" spans="1:37" ht="13.5" customHeight="1" x14ac:dyDescent="0.2">
      <c r="A29" s="13"/>
      <c r="B29" s="13"/>
      <c r="F29" s="18" t="s">
        <v>198</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199</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200</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201</v>
      </c>
      <c r="G32" s="17"/>
      <c r="H32" s="13" t="str">
        <f t="shared" si="1"/>
        <v/>
      </c>
      <c r="I32" s="13" t="str">
        <f t="shared" si="5"/>
        <v>一般会計</v>
      </c>
      <c r="K32" s="13"/>
      <c r="L32" s="13"/>
      <c r="O32" s="13"/>
      <c r="P32" s="13"/>
      <c r="Q32" s="19"/>
      <c r="T32" s="13"/>
      <c r="U32" s="32" t="s">
        <v>554</v>
      </c>
      <c r="Y32" s="32" t="s">
        <v>313</v>
      </c>
      <c r="Z32" s="32" t="s">
        <v>441</v>
      </c>
      <c r="AA32" s="71" t="s">
        <v>61</v>
      </c>
      <c r="AB32" s="71" t="s">
        <v>61</v>
      </c>
      <c r="AC32" s="31"/>
      <c r="AD32" s="31"/>
      <c r="AE32" s="31"/>
      <c r="AF32" s="30"/>
      <c r="AK32" s="42" t="str">
        <f t="shared" si="7"/>
        <v>e</v>
      </c>
    </row>
    <row r="33" spans="1:37" ht="13.5" customHeight="1" x14ac:dyDescent="0.2">
      <c r="A33" s="13"/>
      <c r="B33" s="13"/>
      <c r="F33" s="18" t="s">
        <v>202</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203</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204</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205</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156</v>
      </c>
      <c r="Y45" s="32" t="s">
        <v>326</v>
      </c>
      <c r="Z45" s="32" t="s">
        <v>454</v>
      </c>
      <c r="AF45" s="30"/>
      <c r="AK45" s="42" t="str">
        <f t="shared" si="7"/>
        <v>r</v>
      </c>
    </row>
    <row r="46" spans="1:37" x14ac:dyDescent="0.2">
      <c r="A46" s="13"/>
      <c r="B46" s="13"/>
      <c r="F46" s="13"/>
      <c r="G46" s="19"/>
      <c r="K46" s="13"/>
      <c r="L46" s="13"/>
      <c r="O46" s="13"/>
      <c r="P46" s="13"/>
      <c r="Q46" s="19"/>
      <c r="T46" s="13"/>
      <c r="U46" s="78" t="s">
        <v>590</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62</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593</v>
      </c>
      <c r="Z100" s="32" t="s">
        <v>509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