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二次補正用）\02行革提出用\"/>
    </mc:Choice>
  </mc:AlternateContent>
  <xr:revisionPtr revIDLastSave="0" documentId="13_ncr:1_{345F6FCA-D654-4590-9656-85497534DBA8}"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<sst xmlns="http://schemas.openxmlformats.org/spreadsheetml/2006/main" count="1297" uniqueCount="661">
  <si>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</si>
  <si>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</si>
  <si>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</si>
  <si>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</si>
  <si>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</si>
  <si>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</si>
  <si>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</si>
  <si>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</si>
  <si>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</si>
  <si>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</si>
  <si>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</si>
  <si>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</si>
  <si>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</si>
  <si>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</si>
  <si>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</si>
  <si>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</si>
  <si>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</si>
  <si>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</si>
  <si>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</si>
  <si>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</si>
  <si>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</si>
  <si>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</si>
  <si>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</si>
  <si>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</si>
  <si>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</si>
  <si>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</si>
  <si>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</si>
  <si>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</si>
  <si>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</si>
  <si>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</si>
  <si>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</si>
  <si>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</si>
  <si>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</si>
  <si>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</si>
  <si>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</si>
  <si>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</si>
  <si>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</si>
  <si>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</si>
  <si>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</si>
  <si>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</si>
  <si>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</si>
  <si>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</si>
  <si>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</si>
  <si>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</si>
  <si>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</si>
  <si>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</si>
  <si>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</si>
  <si>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</si>
  <si>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</si>
  <si>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</si>
  <si>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</si>
  <si>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</si>
  <si>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</si>
  <si>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</si>
  <si>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</si>
  <si>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</si>
  <si>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</si>
  <si>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</si>
  <si>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</si>
  <si>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</si>
  <si>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</si>
  <si>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</si>
  <si>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</si>
  <si>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</si>
  <si>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</si>
  <si>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</si>
  <si>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</si>
  <si>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</si>
  <si>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</si>
  <si>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</si>
  <si>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</si>
  <si>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</si>
  <si>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</si>
  <si>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</si>
  <si>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</si>
  <si>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</si>
  <si>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</si>
  <si>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</si>
  <si>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</si>
  <si>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</si>
  <si>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</si>
  <si>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</si>
  <si>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</si>
  <si>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</si>
  <si>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</si>
  <si>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</si>
  <si>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</si>
  <si>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</si>
  <si>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</si>
  <si>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</si>
  <si>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</si>
  <si>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</si>
  <si>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</si>
  <si>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</si>
  <si>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</si>
  <si>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</si>
  <si>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</si>
  <si>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</si>
  <si>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</si>
  <si>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</si>
  <si>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</si>
  <si>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</si>
  <si>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</si>
  <si>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</si>
  <si>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</si>
  <si>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</si>
  <si>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</si>
  <si>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</si>
  <si>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</si>
  <si>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</si>
  <si>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</si>
  <si>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</si>
  <si>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</si>
  <si>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</si>
  <si>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</si>
  <si>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</si>
  <si>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</si>
  <si>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</si>
  <si>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</si>
  <si>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</si>
  <si>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</si>
  <si>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</si>
  <si>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</si>
  <si>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</si>
  <si>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</si>
  <si>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</si>
  <si>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</si>
  <si>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</si>
  <si>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</si>
  <si>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</si>
  <si>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</si>
  <si>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</si>
  <si>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</si>
  <si>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</si>
  <si>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</si>
  <si>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</si>
  <si>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</si>
  <si>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</si>
  <si>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</si>
  <si>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</si>
  <si>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</si>
  <si>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</si>
  <si>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</si>
  <si>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</si>
  <si>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</si>
  <si>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</si>
  <si>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</si>
  <si>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</si>
  <si>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</si>
  <si>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</si>
  <si>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</si>
  <si>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</si>
  <si>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</si>
  <si>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</si>
  <si>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</si>
  <si>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</si>
  <si>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</si>
  <si>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</si>
  <si>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</si>
  <si>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</si>
  <si>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</si>
  <si>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</si>
  <si>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</si>
  <si>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</si>
  <si>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</si>
  <si>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</si>
  <si>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</si>
  <si>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</si>
  <si>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</si>
  <si>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</si>
  <si>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</si>
  <si>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</si>
  <si>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</si>
  <si>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</si>
  <si>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</si>
  <si>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</si>
  <si>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</si>
  <si>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</si>
  <si>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</si>
  <si>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</si>
  <si>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</si>
  <si>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</si>
  <si>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</si>
  <si>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</si>
  <si>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</si>
  <si>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</si>
  <si>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</si>
  <si>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</si>
  <si>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</si>
  <si>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</si>
  <si>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</si>
  <si>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</si>
  <si>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</si>
  <si>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</si>
  <si>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</si>
  <si>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</si>
  <si>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</si>
  <si>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</si>
  <si>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</si>
  <si>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</si>
  <si>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</si>
  <si>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</si>
  <si>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</si>
  <si>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</si>
  <si>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</si>
  <si>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</si>
  <si>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</si>
  <si>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</si>
  <si>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</si>
  <si>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</si>
  <si>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</si>
  <si>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</si>
  <si>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</si>
  <si>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</si>
  <si>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</si>
  <si>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</si>
  <si>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</si>
  <si>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</si>
  <si>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</si>
  <si>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</si>
  <si>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</si>
  <si>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</si>
  <si>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</si>
  <si>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</si>
  <si>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</si>
  <si>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</si>
  <si>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</si>
  <si>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</si>
  <si>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</si>
  <si>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</si>
  <si>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</si>
  <si>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</si>
  <si>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</si>
  <si>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</si>
  <si>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</si>
  <si>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</si>
  <si>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</si>
  <si>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</si>
  <si>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</si>
  <si>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</si>
  <si>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</si>
  <si>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</si>
  <si>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</si>
  <si>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</si>
  <si>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</si>
  <si>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</si>
  <si>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</si>
  <si>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</si>
  <si>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</si>
  <si>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</si>
  <si>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</si>
  <si>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</si>
  <si>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</si>
  <si>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</si>
  <si>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</si>
  <si>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</si>
  <si>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</si>
  <si>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</si>
  <si>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</si>
  <si>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</si>
  <si>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</si>
  <si>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</si>
  <si>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</si>
  <si>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</si>
  <si>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</si>
  <si>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</si>
  <si>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</si>
  <si>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</si>
  <si>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</si>
  <si>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</si>
  <si>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</si>
  <si>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</si>
  <si>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</si>
  <si>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</si>
  <si>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</si>
  <si>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</si>
  <si>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</si>
  <si>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</si>
  <si>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</si>
  <si>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</si>
  <si>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</si>
  <si>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</si>
  <si>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</si>
  <si>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</si>
  <si>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</si>
  <si>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</si>
  <si>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</si>
  <si>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</si>
  <si>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</si>
  <si>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</si>
  <si>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</si>
  <si>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</si>
  <si>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</si>
  <si>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</si>
  <si>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</si>
  <si>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</si>
  <si>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</si>
  <si>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</si>
  <si>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</si>
  <si>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</si>
  <si>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</si>
  <si>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</si>
  <si>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</si>
  <si>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</si>
  <si>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</si>
  <si>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</si>
  <si>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</si>
  <si>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</si>
  <si>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</si>
  <si>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</si>
  <si>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</si>
  <si>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</si>
  <si>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</si>
  <si>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</si>
  <si>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</si>
  <si>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</si>
  <si>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</si>
  <si>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</si>
  <si>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</si>
  <si>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</si>
  <si>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</si>
  <si>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</si>
  <si>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</si>
  <si>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</si>
  <si>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</si>
  <si>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</si>
  <si>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</si>
  <si>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</si>
  <si>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</si>
  <si>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</si>
  <si>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</si>
  <si>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</si>
  <si>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</si>
  <si>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</si>
  <si>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</si>
  <si>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</si>
  <si>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</si>
  <si>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</si>
  <si>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</si>
  <si>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</si>
  <si>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</si>
  <si>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</si>
  <si>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</si>
  <si>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</si>
  <si>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</si>
  <si>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</si>
  <si>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</si>
  <si>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</si>
  <si>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</si>
  <si>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</si>
  <si>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</si>
  <si>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</si>
  <si>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</si>
  <si>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</si>
  <si>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</si>
  <si>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</si>
  <si>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</si>
  <si>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</si>
  <si>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</si>
  <si>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</si>
  <si>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</si>
  <si>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</si>
  <si>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</si>
  <si>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</si>
  <si>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</si>
  <si>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</si>
  <si>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</si>
  <si>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</si>
  <si>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</si>
  <si>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</si>
  <si>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</si>
  <si>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</si>
  <si>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</si>
  <si>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</si>
  <si>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</si>
  <si>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</si>
  <si>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</si>
  <si>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</si>
  <si>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</si>
  <si>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</si>
  <si>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</si>
  <si>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</si>
  <si>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</si>
  <si>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</si>
  <si>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</si>
  <si>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</si>
  <si>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</si>
  <si>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</si>
  <si>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</si>
  <si>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</si>
  <si>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</si>
  <si>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</si>
  <si>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</si>
  <si>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</si>
  <si>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</si>
  <si>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</si>
  <si>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</si>
  <si>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</si>
  <si>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</si>
  <si>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</si>
  <si>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</si>
  <si>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</si>
  <si>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</si>
  <si>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</si>
  <si>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</si>
  <si>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</si>
  <si>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</si>
  <si>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</si>
  <si>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</si>
  <si>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</si>
  <si>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</si>
  <si>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</si>
  <si>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</si>
  <si>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</si>
  <si>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</si>
  <si>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</si>
  <si>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</si>
  <si>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</si>
  <si>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</si>
  <si>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</si>
  <si>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</si>
  <si>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</si>
  <si>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</si>
  <si>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</si>
  <si>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</si>
  <si>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</si>
  <si>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</si>
  <si>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</si>
  <si>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</si>
  <si>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</si>
  <si>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</si>
  <si>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</si>
  <si>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</si>
  <si>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</si>
  <si>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</si>
  <si>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</si>
  <si>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</si>
  <si>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</si>
  <si>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</si>
  <si>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</si>
  <si>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</si>
  <si>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</si>
  <si>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</si>
  <si>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</si>
  <si>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</si>
  <si>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</si>
  <si>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</si>
  <si>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</si>
  <si>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</si>
  <si>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</si>
  <si>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</si>
  <si>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</si>
  <si>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</si>
  <si>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</si>
  <si>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</si>
  <si>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</si>
  <si>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</si>
  <si>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</si>
  <si>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</si>
  <si>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</si>
  <si>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</si>
  <si>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</si>
  <si>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</si>
  <si>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</si>
  <si>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</si>
  <si>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</si>
  <si>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</si>
  <si>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</si>
  <si>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</si>
  <si>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</si>
  <si>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</si>
  <si>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</si>
  <si>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</si>
  <si>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</si>
  <si>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</si>
  <si>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</si>
  <si>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</si>
  <si>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</si>
  <si>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</si>
  <si>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</si>
  <si>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</si>
  <si>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</si>
  <si>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</si>
  <si>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</si>
  <si>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</si>
  <si>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</si>
  <si>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</si>
  <si>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</si>
  <si>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</si>
  <si>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</si>
  <si>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</si>
  <si>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</si>
  <si>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</si>
  <si>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</si>
  <si>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</si>
  <si>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</si>
  <si>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</si>
  <si>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</si>
  <si>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</si>
  <si>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</si>
  <si>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</si>
  <si>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</si>
  <si>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</si>
  <si>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</si>
  <si>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</si>
  <si>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</si>
  <si>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</si>
  <si>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</si>
  <si>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</si>
  <si>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</si>
  <si>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</si>
  <si>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</si>
  <si>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</si>
  <si>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</si>
  <si>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</si>
  <si>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</si>
  <si>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</si>
  <si>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</si>
  <si>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</si>
  <si>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</si>
  <si>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</si>
  <si>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</si>
  <si>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</si>
  <si>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</si>
  <si>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</si>
  <si>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</si>
  <si>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</si>
  <si>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</si>
  <si>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</si>
  <si>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</si>
  <si>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</si>
  <si>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</si>
  <si>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</si>
  <si>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</si>
  <si>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</si>
  <si>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</si>
  <si>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</si>
  <si>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</si>
  <si>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</si>
  <si>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</si>
  <si>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</si>
  <si>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</si>
  <si>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</si>
  <si>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</si>
  <si>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</si>
  <si>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</si>
  <si>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</si>
  <si>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</si>
  <si>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</si>
  <si>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</si>
  <si>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</si>
  <si>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</si>
  <si>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</si>
  <si>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</si>
  <si>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</si>
  <si>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</si>
  <si>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</si>
  <si>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</si>
  <si>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</si>
  <si>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</si>
  <si>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</si>
  <si>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</si>
  <si>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</si>
  <si>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</si>
  <si>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</si>
  <si>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</si>
  <si>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</si>
  <si>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</si>
  <si>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</si>
  <si>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</si>
  <si>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</si>
  <si>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</si>
  <si>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</si>
  <si>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</si>
  <si>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</si>
  <si>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</si>
  <si>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</si>
  <si>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</si>
  <si>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</si>
  <si>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</si>
  <si>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</si>
  <si>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</si>
  <si>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</si>
  <si>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</si>
  <si>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</si>
  <si>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</si>
  <si>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</si>
  <si>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</si>
  <si>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</si>
  <si>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</si>
  <si>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</si>
  <si>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</si>
  <si>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</si>
  <si>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</si>
  <si>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</si>
  <si>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</si>
  <si>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</si>
  <si>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</si>
  <si>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</si>
  <si>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</si>
  <si>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</si>
  <si>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環境省</t>
    <rPh sb="0" eb="3">
      <t>カンキョウショウ</t>
    </rPh>
    <phoneticPr fontId="5"/>
  </si>
  <si>
    <t>国際脱炭素移行推進・環境インフラ担当参事官室</t>
    <rPh sb="0" eb="9">
      <t>コクサイダツタンソイコウスイシン</t>
    </rPh>
    <rPh sb="10" eb="12">
      <t>カンキョウ</t>
    </rPh>
    <rPh sb="16" eb="22">
      <t>タントウサンジカンシツ</t>
    </rPh>
    <phoneticPr fontId="5"/>
  </si>
  <si>
    <t>参事官　水谷　好洋</t>
    <rPh sb="0" eb="3">
      <t>サンジカン</t>
    </rPh>
    <rPh sb="4" eb="6">
      <t>ミズタニ</t>
    </rPh>
    <rPh sb="7" eb="8">
      <t>ス</t>
    </rPh>
    <rPh sb="8" eb="9">
      <t>ヨウ</t>
    </rPh>
    <phoneticPr fontId="5"/>
  </si>
  <si>
    <t>○</t>
  </si>
  <si>
    <t>特別会計に関する法律第85条第3項第1号ホ、同第2号、
地球温暖化対策の推進に関する法律第3条第2項、
特別会計に関する法律施行令第50条第7項第11号</t>
    <phoneticPr fontId="5"/>
  </si>
  <si>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</si>
  <si>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ADBの信託基金に資金拠出を行い、導入コスト高などにより採用が阻害されている先進的な脱炭素・低炭素技術に対し追加コストを支援することで、各国の脱炭素社会への移行につなげ、削減分についてJCMクレジット化を図る。また、調達プロセスにおいてライフサイクルコスト等による評価手法を開発・導入することで、各国の能力構築によるさらなるJCMプロジェクトの形成、炭素市場メカニズムの形成を図り、アジア地域における市場拡大・普及展開につなげる。</t>
    <phoneticPr fontId="5"/>
  </si>
  <si>
    <t>国際エネルギー機関等拠出金</t>
    <rPh sb="0" eb="2">
      <t>コクサイ</t>
    </rPh>
    <rPh sb="7" eb="9">
      <t>キカン</t>
    </rPh>
    <rPh sb="9" eb="10">
      <t>トウ</t>
    </rPh>
    <rPh sb="10" eb="13">
      <t>キョシュツキン</t>
    </rPh>
    <phoneticPr fontId="5"/>
  </si>
  <si>
    <t>二国間クレジット制度（JCM）を活用した脱炭素技術等の導入を促進する個別プロジェクト支援により、JCMクレジットの獲得を行うと同時に、途上国の脱炭素社会への移行を支援。プロジェクトを通じた調達プロセスにおける能力構築により、途上国における脱炭素技術等の自律的な調達に向けた制度設計・炭素市場メカニズム形成を支援するとともに、我が国企業が有する優れた環境インフラの海外展開を促進。</t>
    <phoneticPr fontId="5"/>
  </si>
  <si>
    <t>ADBによるプロジェクト採択件数</t>
  </si>
  <si>
    <t>件</t>
    <rPh sb="0" eb="1">
      <t>ケン</t>
    </rPh>
    <phoneticPr fontId="5"/>
  </si>
  <si>
    <t>ADBプロジェクトに対する無償資金供与額／ADBによる採択件数　　　　　　　　　　　　　　　</t>
    <phoneticPr fontId="5"/>
  </si>
  <si>
    <t>百万円/件</t>
  </si>
  <si>
    <t>百万円/件</t>
    <phoneticPr fontId="5"/>
  </si>
  <si>
    <t>JFJCMを通じて、令和12(2030)年度までの累積で5,000万から１億t-CO2削減する。</t>
    <phoneticPr fontId="5"/>
  </si>
  <si>
    <t>JFJCMを通じた累積の温室効果ガス排出削減量
（累計）</t>
    <phoneticPr fontId="5"/>
  </si>
  <si>
    <t>万tCO2</t>
  </si>
  <si>
    <t>万ｔCO2</t>
  </si>
  <si>
    <t>地球温暖化対策計画、日本再興戦略2016</t>
  </si>
  <si>
    <t>‐</t>
  </si>
  <si>
    <t>無</t>
  </si>
  <si>
    <t>アジア地域における低炭素化は地球温暖化対策として必須であり、社会のニーズを反映している。</t>
    <phoneticPr fontId="5"/>
  </si>
  <si>
    <t>事業の特性上、地方自治体や民間等に委ねることはできない。</t>
    <phoneticPr fontId="5"/>
  </si>
  <si>
    <t>地球温暖化対策計画・約束草案にJCMの構築・実施が位置づけられており、優先度の高い事業である。</t>
    <phoneticPr fontId="5"/>
  </si>
  <si>
    <t>○</t>
    <phoneticPr fontId="5"/>
  </si>
  <si>
    <t>案件の採択に当たっては費用対効果についても確認することとしている。</t>
    <rPh sb="0" eb="2">
      <t>アンケン</t>
    </rPh>
    <rPh sb="3" eb="5">
      <t>サイタク</t>
    </rPh>
    <rPh sb="6" eb="7">
      <t>ア</t>
    </rPh>
    <rPh sb="11" eb="13">
      <t>ヒヨウ</t>
    </rPh>
    <rPh sb="13" eb="16">
      <t>タイコウカ</t>
    </rPh>
    <rPh sb="21" eb="23">
      <t>カクニン</t>
    </rPh>
    <phoneticPr fontId="5"/>
  </si>
  <si>
    <t>-</t>
    <phoneticPr fontId="5"/>
  </si>
  <si>
    <t>令和12（2030）年度までに1tあたりのCO2削減コストを1000円/tCO2とする。
※本事業の終了年度である令和2年度までは国費ベース、令和12年度は事業費ベースの目標値。</t>
  </si>
  <si>
    <t>当該年度までに承認されたJFJCM案件の1tあたりのCO2削減コスト（円/t-C02）</t>
  </si>
  <si>
    <t>・R1、R２、R3年度（国費ベース）
各年度JCMプロジェクトに対する無償資金供与額（円）／各年度事業によるCO2削減量（当該年度事業による設備導入件数×設備の単年度削減量×法定耐用年数）
・中間目標年度（国費ベース）
中間目標年度のJCMプロジェクトに対する無償資金供与額（円）／中間目標年度事業によるCO2削減量（中間目標年度における予算上の設備導入見込件数×設備の単年度削減量×法定耐用年数）
・目標最終年度（事業費ベース）※国費投入無しの前提
目標最終年度の見込事業費（設備費用）（円）／CO2削減量（目標最終年度における設備導入見込件数×設備の単年度削減量×法定耐用年数）</t>
    <phoneticPr fontId="5"/>
  </si>
  <si>
    <t>各年度において承認されたJFJCM案件のCO2削減に係る費用（円）／CO2削減量（t-CO2）</t>
  </si>
  <si>
    <t>１．地球温暖化対策の推進</t>
    <rPh sb="2" eb="9">
      <t>チキュウオンダンカタイサク</t>
    </rPh>
    <rPh sb="10" eb="12">
      <t>スイシン</t>
    </rPh>
    <phoneticPr fontId="5"/>
  </si>
  <si>
    <t>https://www.env.go.jp/guide/seisaku/index.html</t>
    <phoneticPr fontId="5"/>
  </si>
  <si>
    <t>目標1-2</t>
    <rPh sb="0" eb="2">
      <t>モクヒョウ</t>
    </rPh>
    <phoneticPr fontId="5"/>
  </si>
  <si>
    <t>環境</t>
  </si>
  <si>
    <t>1,100/1</t>
    <phoneticPr fontId="5"/>
  </si>
  <si>
    <t>0/0</t>
    <phoneticPr fontId="5"/>
  </si>
  <si>
    <t>3,500/8</t>
    <phoneticPr fontId="5"/>
  </si>
  <si>
    <t>費目・使途はアジア地域の低炭素化及び我が国の貢献分のJCMクレジット化という目的に即し、真に必要なものに限定されている。</t>
    <rPh sb="0" eb="2">
      <t>ヒモク</t>
    </rPh>
    <rPh sb="3" eb="5">
      <t>シト</t>
    </rPh>
    <rPh sb="9" eb="11">
      <t>チイキ</t>
    </rPh>
    <rPh sb="12" eb="15">
      <t>テイタンソ</t>
    </rPh>
    <rPh sb="15" eb="16">
      <t>カ</t>
    </rPh>
    <rPh sb="16" eb="17">
      <t>オヨ</t>
    </rPh>
    <rPh sb="18" eb="19">
      <t>ワ</t>
    </rPh>
    <rPh sb="20" eb="21">
      <t>クニ</t>
    </rPh>
    <rPh sb="22" eb="24">
      <t>コウケン</t>
    </rPh>
    <rPh sb="24" eb="25">
      <t>ブン</t>
    </rPh>
    <rPh sb="34" eb="35">
      <t>カ</t>
    </rPh>
    <rPh sb="38" eb="40">
      <t>モクテキ</t>
    </rPh>
    <rPh sb="41" eb="42">
      <t>ソク</t>
    </rPh>
    <rPh sb="44" eb="45">
      <t>シン</t>
    </rPh>
    <rPh sb="46" eb="48">
      <t>ヒツヨウ</t>
    </rPh>
    <rPh sb="52" eb="54">
      <t>ゲンテイ</t>
    </rPh>
    <phoneticPr fontId="5"/>
  </si>
  <si>
    <t>ADBとの政策対話等を通じ、更なるコスト削減や効率的運用をはかっている。</t>
    <rPh sb="5" eb="7">
      <t>セイサク</t>
    </rPh>
    <rPh sb="7" eb="9">
      <t>タイワ</t>
    </rPh>
    <rPh sb="9" eb="10">
      <t>トウ</t>
    </rPh>
    <rPh sb="11" eb="12">
      <t>ツウ</t>
    </rPh>
    <rPh sb="14" eb="15">
      <t>サラ</t>
    </rPh>
    <rPh sb="20" eb="22">
      <t>サクゲン</t>
    </rPh>
    <rPh sb="23" eb="26">
      <t>コウリツテキ</t>
    </rPh>
    <rPh sb="26" eb="28">
      <t>ウンヨウ</t>
    </rPh>
    <phoneticPr fontId="5"/>
  </si>
  <si>
    <t>△</t>
  </si>
  <si>
    <t>優れた低炭素技術の導入により排出削減量の獲得が見込まれているため、成果目標に見合ったものとなっている。</t>
    <rPh sb="0" eb="1">
      <t>スグ</t>
    </rPh>
    <rPh sb="3" eb="6">
      <t>テイタンソ</t>
    </rPh>
    <rPh sb="6" eb="8">
      <t>ギジュツ</t>
    </rPh>
    <rPh sb="9" eb="11">
      <t>ドウニュウ</t>
    </rPh>
    <rPh sb="14" eb="16">
      <t>ハイシュツ</t>
    </rPh>
    <rPh sb="16" eb="19">
      <t>サクゲンリョウ</t>
    </rPh>
    <rPh sb="20" eb="22">
      <t>カクトク</t>
    </rPh>
    <rPh sb="23" eb="25">
      <t>ミコ</t>
    </rPh>
    <rPh sb="33" eb="35">
      <t>セイカ</t>
    </rPh>
    <rPh sb="35" eb="37">
      <t>モクヒョウ</t>
    </rPh>
    <rPh sb="38" eb="40">
      <t>ミア</t>
    </rPh>
    <phoneticPr fontId="5"/>
  </si>
  <si>
    <t>リブソン・プロジェクト（公的プロジェクト）を支援する観点からは、他の手段・方法等は考えられない。</t>
    <rPh sb="12" eb="14">
      <t>コウテキ</t>
    </rPh>
    <rPh sb="22" eb="24">
      <t>シエン</t>
    </rPh>
    <rPh sb="26" eb="28">
      <t>カンテン</t>
    </rPh>
    <rPh sb="32" eb="33">
      <t>ホカ</t>
    </rPh>
    <rPh sb="34" eb="36">
      <t>シュダン</t>
    </rPh>
    <rPh sb="37" eb="39">
      <t>ホウホウ</t>
    </rPh>
    <rPh sb="39" eb="40">
      <t>トウ</t>
    </rPh>
    <rPh sb="41" eb="42">
      <t>カンガ</t>
    </rPh>
    <phoneticPr fontId="5"/>
  </si>
  <si>
    <t>活動実績が見込みを下回ったため、ADBとの連携を強化し、採択案件数の増加と速やかな執行を促す。</t>
    <rPh sb="0" eb="2">
      <t>カツドウ</t>
    </rPh>
    <rPh sb="2" eb="4">
      <t>ジッセキ</t>
    </rPh>
    <rPh sb="5" eb="7">
      <t>ミコ</t>
    </rPh>
    <rPh sb="9" eb="11">
      <t>シタマワ</t>
    </rPh>
    <rPh sb="21" eb="23">
      <t>レンケイ</t>
    </rPh>
    <rPh sb="24" eb="26">
      <t>キョウカ</t>
    </rPh>
    <rPh sb="28" eb="30">
      <t>サイタク</t>
    </rPh>
    <rPh sb="30" eb="33">
      <t>アンケンスウ</t>
    </rPh>
    <rPh sb="34" eb="36">
      <t>ゾウカ</t>
    </rPh>
    <rPh sb="37" eb="38">
      <t>スミ</t>
    </rPh>
    <rPh sb="41" eb="43">
      <t>シッコウ</t>
    </rPh>
    <rPh sb="44" eb="45">
      <t>ウナガ</t>
    </rPh>
    <phoneticPr fontId="5"/>
  </si>
  <si>
    <t>実績は国際会議、政府交渉等でも利用している。</t>
    <rPh sb="0" eb="2">
      <t>ジッセキ</t>
    </rPh>
    <rPh sb="3" eb="5">
      <t>コクサイ</t>
    </rPh>
    <rPh sb="5" eb="7">
      <t>カイギ</t>
    </rPh>
    <rPh sb="8" eb="10">
      <t>セイフ</t>
    </rPh>
    <rPh sb="10" eb="12">
      <t>コウショウ</t>
    </rPh>
    <rPh sb="12" eb="13">
      <t>トウ</t>
    </rPh>
    <rPh sb="15" eb="17">
      <t>リヨウ</t>
    </rPh>
    <phoneticPr fontId="5"/>
  </si>
  <si>
    <t>拠出金</t>
    <rPh sb="0" eb="3">
      <t>キョシュツキン</t>
    </rPh>
    <phoneticPr fontId="5"/>
  </si>
  <si>
    <t>アジア開発銀行（ADB）への拠出</t>
    <rPh sb="3" eb="5">
      <t>カイハツ</t>
    </rPh>
    <rPh sb="5" eb="7">
      <t>ギンコウ</t>
    </rPh>
    <rPh sb="14" eb="16">
      <t>キョシュツ</t>
    </rPh>
    <phoneticPr fontId="5"/>
  </si>
  <si>
    <t>アジア開発銀行</t>
    <rPh sb="3" eb="5">
      <t>カイハツ</t>
    </rPh>
    <rPh sb="5" eb="7">
      <t>ギンコウ</t>
    </rPh>
    <phoneticPr fontId="5"/>
  </si>
  <si>
    <t>ADBへの拠出</t>
    <rPh sb="5" eb="7">
      <t>キョシュツ</t>
    </rPh>
    <phoneticPr fontId="5"/>
  </si>
  <si>
    <t>二国間クレジット制度（JCM）資金支援事業（ADB拠出金）</t>
    <rPh sb="0" eb="1">
      <t>ニ</t>
    </rPh>
    <rPh sb="1" eb="3">
      <t>コクカン</t>
    </rPh>
    <rPh sb="8" eb="10">
      <t>セイド</t>
    </rPh>
    <rPh sb="15" eb="17">
      <t>シキン</t>
    </rPh>
    <rPh sb="17" eb="19">
      <t>シエン</t>
    </rPh>
    <rPh sb="19" eb="21">
      <t>ジギョウ</t>
    </rPh>
    <rPh sb="25" eb="28">
      <t>キョシュツキン</t>
    </rPh>
    <phoneticPr fontId="5"/>
  </si>
  <si>
    <t>海外展開戦略（環境）（平成30年6月策定）
地球温暖化対策計画（令和３年10月閣議決定）
美しい星への行動2.0 （Actions for Cool Earth: ACE2.0）（平成27年11月26日温暖化対策推進本部決定）
日本の約束草案（平成27年7月17日閣議決定及び国連提出）
エネルギー基本計画（令和３年10月閣議決定）
「日本再興戦略」改訂2016 （平28年6月2日閣議決定）
物価高克服・経済再生実現のための総合経済対策（令和4年10月28日閣議決定）</t>
    <phoneticPr fontId="5"/>
  </si>
  <si>
    <t>ADBによるプロジェクトを　８件採択する</t>
    <phoneticPr fontId="5"/>
  </si>
  <si>
    <t>-</t>
  </si>
  <si>
    <t>新26-009</t>
  </si>
  <si>
    <t>0074</t>
  </si>
  <si>
    <t>0071</t>
  </si>
  <si>
    <t>0086</t>
  </si>
  <si>
    <t>0082</t>
  </si>
  <si>
    <t>環境省</t>
  </si>
  <si>
    <t>A.アジア開発銀行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</si>
</sst>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19</xdr:col>
      <xdr:colOff>0</xdr:colOff>
      <xdr:row>263</xdr:row>
      <xdr:rowOff>0</xdr:rowOff>
    </xdr:from>
    <xdr:to>
      <xdr:col>36</xdr:col>
      <xdr:colOff>106544</xdr:colOff>
      <xdr:row>265</xdr:row>
      <xdr:rowOff>350626</xdr:rowOff>
    </xdr:to>
    <xdr:sp macro="" textlink="">
      <xdr:nvSpPr>
        <xdr:cNvPr id="2" name="テキスト ボックス 45">
          <a:extLst>
            <a:ext uri="{FF2B5EF4-FFF2-40B4-BE49-F238E27FC236}">
              <a16:creationId xmlns:a16="http://schemas.microsoft.com/office/drawing/2014/main" id="{67FDF5EF-0E9B-45B9-AD53-A5A67B20A02B}"/>
            </a:ext>
          </a:extLst>
        </xdr:cNvPr>
        <xdr:cNvSpPr txBox="1"/>
      </xdr:nvSpPr>
      <xdr:spPr bwMode="auto">
        <a:xfrm>
          <a:off x="3108960" y="34472880"/>
          <a:ext cx="3215504" cy="1059286"/>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18</xdr:col>
      <xdr:colOff>159330</xdr:colOff>
      <xdr:row>268</xdr:row>
      <xdr:rowOff>123119</xdr:rowOff>
    </xdr:from>
    <xdr:to>
      <xdr:col>37</xdr:col>
      <xdr:colOff>78429</xdr:colOff>
      <xdr:row>280</xdr:row>
      <xdr:rowOff>235329</xdr:rowOff>
    </xdr:to>
    <xdr:grpSp>
      <xdr:nvGrpSpPr>
        <xdr:cNvPr id="3" name="グループ化 2">
          <a:extLst>
            <a:ext uri="{FF2B5EF4-FFF2-40B4-BE49-F238E27FC236}">
              <a16:creationId xmlns:a16="http://schemas.microsoft.com/office/drawing/2014/main" id="{8AE842A4-C132-489C-B54E-A6AF4ACCC752}"/>
            </a:ext>
          </a:extLst>
        </xdr:cNvPr>
        <xdr:cNvGrpSpPr/>
      </xdr:nvGrpSpPr>
      <xdr:grpSpPr>
        <a:xfrm>
          <a:off x="3389799" y="42764676"/>
          <a:ext cx="3322512" cy="4692236"/>
          <a:chOff x="3252452" y="31313438"/>
          <a:chExt cx="3023900" cy="5220594"/>
        </a:xfrm>
      </xdr:grpSpPr>
      <xdr:sp macro="" textlink="">
        <xdr:nvSpPr>
          <xdr:cNvPr id="4" name="大かっこ 3">
            <a:extLst>
              <a:ext uri="{FF2B5EF4-FFF2-40B4-BE49-F238E27FC236}">
                <a16:creationId xmlns:a16="http://schemas.microsoft.com/office/drawing/2014/main" id="{7C9CBD9B-529D-E562-1345-3C31964F5C32}"/>
              </a:ext>
            </a:extLst>
          </xdr:cNvPr>
          <xdr:cNvSpPr/>
        </xdr:nvSpPr>
        <xdr:spPr bwMode="auto">
          <a:xfrm>
            <a:off x="3252452" y="34348701"/>
            <a:ext cx="3023900" cy="21853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5" name="テキスト ボックス 45">
            <a:extLst>
              <a:ext uri="{FF2B5EF4-FFF2-40B4-BE49-F238E27FC236}">
                <a16:creationId xmlns:a16="http://schemas.microsoft.com/office/drawing/2014/main" id="{6C731010-C686-E554-5599-82A5BEA3B619}"/>
              </a:ext>
            </a:extLst>
          </xdr:cNvPr>
          <xdr:cNvSpPr txBox="1"/>
        </xdr:nvSpPr>
        <xdr:spPr bwMode="auto">
          <a:xfrm>
            <a:off x="3333750" y="31861125"/>
            <a:ext cx="2880000" cy="2279670"/>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6" name="Text Box 22">
            <a:extLst>
              <a:ext uri="{FF2B5EF4-FFF2-40B4-BE49-F238E27FC236}">
                <a16:creationId xmlns:a16="http://schemas.microsoft.com/office/drawing/2014/main" id="{2ACDC79C-C2DA-7905-3B1A-1B7E9330606B}"/>
              </a:ext>
            </a:extLst>
          </xdr:cNvPr>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42400</xdr:colOff>
      <xdr:row>266</xdr:row>
      <xdr:rowOff>21449</xdr:rowOff>
    </xdr:from>
    <xdr:to>
      <xdr:col>28</xdr:col>
      <xdr:colOff>42400</xdr:colOff>
      <xdr:row>268</xdr:row>
      <xdr:rowOff>123116</xdr:rowOff>
    </xdr:to>
    <xdr:cxnSp macro="">
      <xdr:nvCxnSpPr>
        <xdr:cNvPr id="7" name="直線矢印コネクタ 6">
          <a:extLst>
            <a:ext uri="{FF2B5EF4-FFF2-40B4-BE49-F238E27FC236}">
              <a16:creationId xmlns:a16="http://schemas.microsoft.com/office/drawing/2014/main" id="{E75BD670-184C-4C8D-9177-77DBE57A5E5A}"/>
            </a:ext>
          </a:extLst>
        </xdr:cNvPr>
        <xdr:cNvCxnSpPr>
          <a:endCxn id="6" idx="0"/>
        </xdr:cNvCxnSpPr>
      </xdr:nvCxnSpPr>
      <xdr:spPr>
        <a:xfrm>
          <a:off x="4797280" y="35561129"/>
          <a:ext cx="0" cy="810327"/>
        </a:xfrm>
        <a:prstGeom prst="straightConnector1">
          <a:avLst/>
        </a:prstGeom>
        <a:ln>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3">
        <v>2022</v>
      </c>
      <c r="AE2" s="883"/>
      <c r="AF2" s="883"/>
      <c r="AG2" s="883"/>
      <c r="AH2" s="883"/>
      <c r="AI2" s="75" t="s">
        <v>281</v>
      </c>
      <c r="AJ2" s="883" t="s">
        <v>635</v>
      </c>
      <c r="AK2" s="883"/>
      <c r="AL2" s="883"/>
      <c r="AM2" s="883"/>
      <c r="AN2" s="75" t="s">
        <v>281</v>
      </c>
      <c r="AO2" s="883">
        <v>21</v>
      </c>
      <c r="AP2" s="883"/>
      <c r="AQ2" s="883"/>
      <c r="AR2" s="76" t="s">
        <v>281</v>
      </c>
      <c r="AS2" s="884">
        <v>52</v>
      </c>
      <c r="AT2" s="884"/>
      <c r="AU2" s="884"/>
      <c r="AV2" s="75" t="str">
        <f>IF(AW2="","","-")</f>
        <v/>
      </c>
      <c r="AW2" s="885"/>
      <c r="AX2" s="885"/>
    </row>
    <row r="3" spans="1:50" ht="21" customHeight="1" thickBot="1" x14ac:dyDescent="0.25">
      <c r="A3" s="886" t="s">
        <v>599</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55</v>
      </c>
      <c r="AJ3" s="888" t="s">
        <v>601</v>
      </c>
      <c r="AK3" s="888"/>
      <c r="AL3" s="888"/>
      <c r="AM3" s="888"/>
      <c r="AN3" s="888"/>
      <c r="AO3" s="888"/>
      <c r="AP3" s="888"/>
      <c r="AQ3" s="888"/>
      <c r="AR3" s="888"/>
      <c r="AS3" s="888"/>
      <c r="AT3" s="888"/>
      <c r="AU3" s="888"/>
      <c r="AV3" s="888"/>
      <c r="AW3" s="888"/>
      <c r="AX3" s="24" t="s">
        <v>56</v>
      </c>
    </row>
    <row r="4" spans="1:50" ht="24.75" customHeight="1" x14ac:dyDescent="0.2">
      <c r="A4" s="858" t="s">
        <v>23</v>
      </c>
      <c r="B4" s="859"/>
      <c r="C4" s="859"/>
      <c r="D4" s="859"/>
      <c r="E4" s="859"/>
      <c r="F4" s="859"/>
      <c r="G4" s="860" t="s">
        <v>650</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601</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2">
      <c r="A5" s="870" t="s">
        <v>58</v>
      </c>
      <c r="B5" s="871"/>
      <c r="C5" s="871"/>
      <c r="D5" s="871"/>
      <c r="E5" s="871"/>
      <c r="F5" s="872"/>
      <c r="G5" s="873" t="s">
        <v>375</v>
      </c>
      <c r="H5" s="874"/>
      <c r="I5" s="874"/>
      <c r="J5" s="874"/>
      <c r="K5" s="874"/>
      <c r="L5" s="874"/>
      <c r="M5" s="875" t="s">
        <v>57</v>
      </c>
      <c r="N5" s="876"/>
      <c r="O5" s="876"/>
      <c r="P5" s="876"/>
      <c r="Q5" s="876"/>
      <c r="R5" s="877"/>
      <c r="S5" s="878" t="s">
        <v>61</v>
      </c>
      <c r="T5" s="874"/>
      <c r="U5" s="874"/>
      <c r="V5" s="874"/>
      <c r="W5" s="874"/>
      <c r="X5" s="879"/>
      <c r="Y5" s="880" t="s">
        <v>3</v>
      </c>
      <c r="Z5" s="881"/>
      <c r="AA5" s="881"/>
      <c r="AB5" s="881"/>
      <c r="AC5" s="881"/>
      <c r="AD5" s="882"/>
      <c r="AE5" s="840" t="s">
        <v>602</v>
      </c>
      <c r="AF5" s="840"/>
      <c r="AG5" s="840"/>
      <c r="AH5" s="840"/>
      <c r="AI5" s="840"/>
      <c r="AJ5" s="840"/>
      <c r="AK5" s="840"/>
      <c r="AL5" s="840"/>
      <c r="AM5" s="840"/>
      <c r="AN5" s="840"/>
      <c r="AO5" s="840"/>
      <c r="AP5" s="841"/>
      <c r="AQ5" s="842" t="s">
        <v>603</v>
      </c>
      <c r="AR5" s="843"/>
      <c r="AS5" s="843"/>
      <c r="AT5" s="843"/>
      <c r="AU5" s="843"/>
      <c r="AV5" s="843"/>
      <c r="AW5" s="843"/>
      <c r="AX5" s="844"/>
    </row>
    <row r="6" spans="1:50" ht="39" customHeight="1" x14ac:dyDescent="0.2">
      <c r="A6" s="845" t="s">
        <v>4</v>
      </c>
      <c r="B6" s="846"/>
      <c r="C6" s="846"/>
      <c r="D6" s="846"/>
      <c r="E6" s="846"/>
      <c r="F6" s="846"/>
      <c r="G6" s="847" t="str">
        <f>入力規則等!F39</f>
        <v>エネルギー対策特別会計エネルギー需給勘定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65.65" customHeight="1" x14ac:dyDescent="0.2">
      <c r="A7" s="826" t="s">
        <v>20</v>
      </c>
      <c r="B7" s="827"/>
      <c r="C7" s="827"/>
      <c r="D7" s="827"/>
      <c r="E7" s="827"/>
      <c r="F7" s="828"/>
      <c r="G7" s="850" t="s">
        <v>605</v>
      </c>
      <c r="H7" s="851"/>
      <c r="I7" s="851"/>
      <c r="J7" s="851"/>
      <c r="K7" s="851"/>
      <c r="L7" s="851"/>
      <c r="M7" s="851"/>
      <c r="N7" s="851"/>
      <c r="O7" s="851"/>
      <c r="P7" s="851"/>
      <c r="Q7" s="851"/>
      <c r="R7" s="851"/>
      <c r="S7" s="851"/>
      <c r="T7" s="851"/>
      <c r="U7" s="851"/>
      <c r="V7" s="851"/>
      <c r="W7" s="851"/>
      <c r="X7" s="852"/>
      <c r="Y7" s="853" t="s">
        <v>266</v>
      </c>
      <c r="Z7" s="705"/>
      <c r="AA7" s="705"/>
      <c r="AB7" s="705"/>
      <c r="AC7" s="705"/>
      <c r="AD7" s="854"/>
      <c r="AE7" s="855" t="s">
        <v>651</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2">
      <c r="A8" s="826" t="s">
        <v>181</v>
      </c>
      <c r="B8" s="827"/>
      <c r="C8" s="827"/>
      <c r="D8" s="827"/>
      <c r="E8" s="827"/>
      <c r="F8" s="828"/>
      <c r="G8" s="829" t="str">
        <f>入力規則等!A27</f>
        <v>地球温暖化対策</v>
      </c>
      <c r="H8" s="830"/>
      <c r="I8" s="830"/>
      <c r="J8" s="830"/>
      <c r="K8" s="830"/>
      <c r="L8" s="830"/>
      <c r="M8" s="830"/>
      <c r="N8" s="830"/>
      <c r="O8" s="830"/>
      <c r="P8" s="830"/>
      <c r="Q8" s="830"/>
      <c r="R8" s="830"/>
      <c r="S8" s="830"/>
      <c r="T8" s="830"/>
      <c r="U8" s="830"/>
      <c r="V8" s="830"/>
      <c r="W8" s="830"/>
      <c r="X8" s="831"/>
      <c r="Y8" s="832" t="s">
        <v>182</v>
      </c>
      <c r="Z8" s="833"/>
      <c r="AA8" s="833"/>
      <c r="AB8" s="833"/>
      <c r="AC8" s="833"/>
      <c r="AD8" s="834"/>
      <c r="AE8" s="835" t="str">
        <f>入力規則等!K13</f>
        <v>その他の事項経費</v>
      </c>
      <c r="AF8" s="830"/>
      <c r="AG8" s="830"/>
      <c r="AH8" s="830"/>
      <c r="AI8" s="830"/>
      <c r="AJ8" s="830"/>
      <c r="AK8" s="830"/>
      <c r="AL8" s="830"/>
      <c r="AM8" s="830"/>
      <c r="AN8" s="830"/>
      <c r="AO8" s="830"/>
      <c r="AP8" s="830"/>
      <c r="AQ8" s="830"/>
      <c r="AR8" s="830"/>
      <c r="AS8" s="830"/>
      <c r="AT8" s="830"/>
      <c r="AU8" s="830"/>
      <c r="AV8" s="830"/>
      <c r="AW8" s="830"/>
      <c r="AX8" s="836"/>
    </row>
    <row r="9" spans="1:50" ht="58.5" customHeight="1" x14ac:dyDescent="0.2">
      <c r="A9" s="821" t="s">
        <v>21</v>
      </c>
      <c r="B9" s="822"/>
      <c r="C9" s="822"/>
      <c r="D9" s="822"/>
      <c r="E9" s="822"/>
      <c r="F9" s="822"/>
      <c r="G9" s="837" t="s">
        <v>606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809" t="s">
        <v>27</v>
      </c>
      <c r="B10" s="810"/>
      <c r="C10" s="810"/>
      <c r="D10" s="810"/>
      <c r="E10" s="810"/>
      <c r="F10" s="810"/>
      <c r="G10" s="811" t="s">
        <v>607</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2">
      <c r="A11" s="809" t="s">
        <v>5</v>
      </c>
      <c r="B11" s="810"/>
      <c r="C11" s="810"/>
      <c r="D11" s="810"/>
      <c r="E11" s="810"/>
      <c r="F11" s="814"/>
      <c r="G11" s="815" t="str">
        <f>入力規則等!P10</f>
        <v>その他</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 customHeight="1" x14ac:dyDescent="0.2">
      <c r="A12" s="818" t="s">
        <v>22</v>
      </c>
      <c r="B12" s="819"/>
      <c r="C12" s="819"/>
      <c r="D12" s="819"/>
      <c r="E12" s="819"/>
      <c r="F12" s="820"/>
      <c r="G12" s="824"/>
      <c r="H12" s="825"/>
      <c r="I12" s="825"/>
      <c r="J12" s="825"/>
      <c r="K12" s="825"/>
      <c r="L12" s="825"/>
      <c r="M12" s="825"/>
      <c r="N12" s="825"/>
      <c r="O12" s="825"/>
      <c r="P12" s="591" t="s">
        <v>413</v>
      </c>
      <c r="Q12" s="592"/>
      <c r="R12" s="592"/>
      <c r="S12" s="592"/>
      <c r="T12" s="592"/>
      <c r="U12" s="592"/>
      <c r="V12" s="593"/>
      <c r="W12" s="591" t="s">
        <v>565</v>
      </c>
      <c r="X12" s="592"/>
      <c r="Y12" s="592"/>
      <c r="Z12" s="592"/>
      <c r="AA12" s="592"/>
      <c r="AB12" s="592"/>
      <c r="AC12" s="593"/>
      <c r="AD12" s="591" t="s">
        <v>567</v>
      </c>
      <c r="AE12" s="592"/>
      <c r="AF12" s="592"/>
      <c r="AG12" s="592"/>
      <c r="AH12" s="592"/>
      <c r="AI12" s="592"/>
      <c r="AJ12" s="593"/>
      <c r="AK12" s="591" t="s">
        <v>585</v>
      </c>
      <c r="AL12" s="592"/>
      <c r="AM12" s="592"/>
      <c r="AN12" s="592"/>
      <c r="AO12" s="592"/>
      <c r="AP12" s="592"/>
      <c r="AQ12" s="593"/>
      <c r="AR12" s="444"/>
      <c r="AS12" s="445"/>
      <c r="AT12" s="445"/>
      <c r="AU12" s="445"/>
      <c r="AV12" s="445"/>
      <c r="AW12" s="445"/>
      <c r="AX12" s="772"/>
    </row>
    <row r="13" spans="1:50" ht="21" customHeight="1" x14ac:dyDescent="0.2">
      <c r="A13" s="174"/>
      <c r="B13" s="175"/>
      <c r="C13" s="175"/>
      <c r="D13" s="175"/>
      <c r="E13" s="175"/>
      <c r="F13" s="176"/>
      <c r="G13" s="773" t="s">
        <v>6</v>
      </c>
      <c r="H13" s="774"/>
      <c r="I13" s="780" t="s">
        <v>7</v>
      </c>
      <c r="J13" s="781"/>
      <c r="K13" s="781"/>
      <c r="L13" s="781"/>
      <c r="M13" s="781"/>
      <c r="N13" s="781"/>
      <c r="O13" s="782"/>
      <c r="P13" s="92">
        <v>1000</v>
      </c>
      <c r="Q13" s="93"/>
      <c r="R13" s="93"/>
      <c r="S13" s="93"/>
      <c r="T13" s="93"/>
      <c r="U13" s="93"/>
      <c r="V13" s="94"/>
      <c r="W13" s="92">
        <v>1000</v>
      </c>
      <c r="X13" s="93"/>
      <c r="Y13" s="93"/>
      <c r="Z13" s="93"/>
      <c r="AA13" s="93"/>
      <c r="AB13" s="93"/>
      <c r="AC13" s="94"/>
      <c r="AD13" s="92">
        <v>1000</v>
      </c>
      <c r="AE13" s="93"/>
      <c r="AF13" s="93"/>
      <c r="AG13" s="93"/>
      <c r="AH13" s="93"/>
      <c r="AI13" s="93"/>
      <c r="AJ13" s="94"/>
      <c r="AK13" s="92">
        <v>1000</v>
      </c>
      <c r="AL13" s="93"/>
      <c r="AM13" s="93"/>
      <c r="AN13" s="93"/>
      <c r="AO13" s="93"/>
      <c r="AP13" s="93"/>
      <c r="AQ13" s="94"/>
      <c r="AR13" s="800"/>
      <c r="AS13" s="801"/>
      <c r="AT13" s="801"/>
      <c r="AU13" s="801"/>
      <c r="AV13" s="801"/>
      <c r="AW13" s="801"/>
      <c r="AX13" s="802"/>
    </row>
    <row r="14" spans="1:50" ht="21" customHeight="1" x14ac:dyDescent="0.2">
      <c r="A14" s="174"/>
      <c r="B14" s="175"/>
      <c r="C14" s="175"/>
      <c r="D14" s="175"/>
      <c r="E14" s="175"/>
      <c r="F14" s="176"/>
      <c r="G14" s="775"/>
      <c r="H14" s="776"/>
      <c r="I14" s="795" t="s">
        <v>8</v>
      </c>
      <c r="J14" s="796"/>
      <c r="K14" s="796"/>
      <c r="L14" s="796"/>
      <c r="M14" s="796"/>
      <c r="N14" s="796"/>
      <c r="O14" s="797"/>
      <c r="P14" s="92" t="s">
        <v>281</v>
      </c>
      <c r="Q14" s="93"/>
      <c r="R14" s="93"/>
      <c r="S14" s="93"/>
      <c r="T14" s="93"/>
      <c r="U14" s="93"/>
      <c r="V14" s="94"/>
      <c r="W14" s="92" t="s">
        <v>281</v>
      </c>
      <c r="X14" s="93"/>
      <c r="Y14" s="93"/>
      <c r="Z14" s="93"/>
      <c r="AA14" s="93"/>
      <c r="AB14" s="93"/>
      <c r="AC14" s="94"/>
      <c r="AD14" s="92" t="s">
        <v>281</v>
      </c>
      <c r="AE14" s="93"/>
      <c r="AF14" s="93"/>
      <c r="AG14" s="93"/>
      <c r="AH14" s="93"/>
      <c r="AI14" s="93"/>
      <c r="AJ14" s="94"/>
      <c r="AK14" s="92">
        <v>2500</v>
      </c>
      <c r="AL14" s="93"/>
      <c r="AM14" s="93"/>
      <c r="AN14" s="93"/>
      <c r="AO14" s="93"/>
      <c r="AP14" s="93"/>
      <c r="AQ14" s="94"/>
      <c r="AR14" s="803"/>
      <c r="AS14" s="804"/>
      <c r="AT14" s="804"/>
      <c r="AU14" s="804"/>
      <c r="AV14" s="804"/>
      <c r="AW14" s="804"/>
      <c r="AX14" s="805"/>
    </row>
    <row r="15" spans="1:50" ht="21" customHeight="1" x14ac:dyDescent="0.2">
      <c r="A15" s="174"/>
      <c r="B15" s="175"/>
      <c r="C15" s="175"/>
      <c r="D15" s="175"/>
      <c r="E15" s="175"/>
      <c r="F15" s="176"/>
      <c r="G15" s="777"/>
      <c r="H15" s="776"/>
      <c r="I15" s="783" t="s">
        <v>598</v>
      </c>
      <c r="J15" s="784"/>
      <c r="K15" s="784"/>
      <c r="L15" s="784"/>
      <c r="M15" s="784"/>
      <c r="N15" s="784"/>
      <c r="O15" s="785"/>
      <c r="P15" s="786"/>
      <c r="Q15" s="787"/>
      <c r="R15" s="787"/>
      <c r="S15" s="787"/>
      <c r="T15" s="787"/>
      <c r="U15" s="787"/>
      <c r="V15" s="788"/>
      <c r="W15" s="786"/>
      <c r="X15" s="787"/>
      <c r="Y15" s="787"/>
      <c r="Z15" s="787"/>
      <c r="AA15" s="787"/>
      <c r="AB15" s="787"/>
      <c r="AC15" s="788"/>
      <c r="AD15" s="786"/>
      <c r="AE15" s="787"/>
      <c r="AF15" s="787"/>
      <c r="AG15" s="787"/>
      <c r="AH15" s="787"/>
      <c r="AI15" s="787"/>
      <c r="AJ15" s="788"/>
      <c r="AK15" s="92">
        <v>2500</v>
      </c>
      <c r="AL15" s="93"/>
      <c r="AM15" s="93"/>
      <c r="AN15" s="93"/>
      <c r="AO15" s="93"/>
      <c r="AP15" s="93"/>
      <c r="AQ15" s="94"/>
      <c r="AR15" s="803"/>
      <c r="AS15" s="804"/>
      <c r="AT15" s="804"/>
      <c r="AU15" s="804"/>
      <c r="AV15" s="804"/>
      <c r="AW15" s="804"/>
      <c r="AX15" s="805"/>
    </row>
    <row r="16" spans="1:50" ht="21" customHeight="1" x14ac:dyDescent="0.2">
      <c r="A16" s="174"/>
      <c r="B16" s="175"/>
      <c r="C16" s="175"/>
      <c r="D16" s="175"/>
      <c r="E16" s="175"/>
      <c r="F16" s="176"/>
      <c r="G16" s="777"/>
      <c r="H16" s="776"/>
      <c r="I16" s="795" t="s">
        <v>45</v>
      </c>
      <c r="J16" s="798"/>
      <c r="K16" s="798"/>
      <c r="L16" s="798"/>
      <c r="M16" s="798"/>
      <c r="N16" s="798"/>
      <c r="O16" s="799"/>
      <c r="P16" s="92" t="s">
        <v>281</v>
      </c>
      <c r="Q16" s="93"/>
      <c r="R16" s="93"/>
      <c r="S16" s="93"/>
      <c r="T16" s="93"/>
      <c r="U16" s="93"/>
      <c r="V16" s="94"/>
      <c r="W16" s="92" t="s">
        <v>281</v>
      </c>
      <c r="X16" s="93"/>
      <c r="Y16" s="93"/>
      <c r="Z16" s="93"/>
      <c r="AA16" s="93"/>
      <c r="AB16" s="93"/>
      <c r="AC16" s="94"/>
      <c r="AD16" s="92" t="s">
        <v>281</v>
      </c>
      <c r="AE16" s="93"/>
      <c r="AF16" s="93"/>
      <c r="AG16" s="93"/>
      <c r="AH16" s="93"/>
      <c r="AI16" s="93"/>
      <c r="AJ16" s="94"/>
      <c r="AK16" s="92" t="s">
        <v>281</v>
      </c>
      <c r="AL16" s="93"/>
      <c r="AM16" s="93"/>
      <c r="AN16" s="93"/>
      <c r="AO16" s="93"/>
      <c r="AP16" s="93"/>
      <c r="AQ16" s="94"/>
      <c r="AR16" s="803"/>
      <c r="AS16" s="804"/>
      <c r="AT16" s="804"/>
      <c r="AU16" s="804"/>
      <c r="AV16" s="804"/>
      <c r="AW16" s="804"/>
      <c r="AX16" s="805"/>
    </row>
    <row r="17" spans="1:50" ht="21" customHeight="1" x14ac:dyDescent="0.2">
      <c r="A17" s="174"/>
      <c r="B17" s="175"/>
      <c r="C17" s="175"/>
      <c r="D17" s="175"/>
      <c r="E17" s="175"/>
      <c r="F17" s="176"/>
      <c r="G17" s="777"/>
      <c r="H17" s="776"/>
      <c r="I17" s="795" t="s">
        <v>46</v>
      </c>
      <c r="J17" s="798"/>
      <c r="K17" s="798"/>
      <c r="L17" s="798"/>
      <c r="M17" s="798"/>
      <c r="N17" s="798"/>
      <c r="O17" s="799"/>
      <c r="P17" s="92" t="s">
        <v>281</v>
      </c>
      <c r="Q17" s="93"/>
      <c r="R17" s="93"/>
      <c r="S17" s="93"/>
      <c r="T17" s="93"/>
      <c r="U17" s="93"/>
      <c r="V17" s="94"/>
      <c r="W17" s="92" t="s">
        <v>281</v>
      </c>
      <c r="X17" s="93"/>
      <c r="Y17" s="93"/>
      <c r="Z17" s="93"/>
      <c r="AA17" s="93"/>
      <c r="AB17" s="93"/>
      <c r="AC17" s="94"/>
      <c r="AD17" s="92" t="s">
        <v>281</v>
      </c>
      <c r="AE17" s="93"/>
      <c r="AF17" s="93"/>
      <c r="AG17" s="93"/>
      <c r="AH17" s="93"/>
      <c r="AI17" s="93"/>
      <c r="AJ17" s="94"/>
      <c r="AK17" s="92" t="s">
        <v>281</v>
      </c>
      <c r="AL17" s="93"/>
      <c r="AM17" s="93"/>
      <c r="AN17" s="93"/>
      <c r="AO17" s="93"/>
      <c r="AP17" s="93"/>
      <c r="AQ17" s="94"/>
      <c r="AR17" s="803"/>
      <c r="AS17" s="804"/>
      <c r="AT17" s="804"/>
      <c r="AU17" s="804"/>
      <c r="AV17" s="804"/>
      <c r="AW17" s="804"/>
      <c r="AX17" s="805"/>
    </row>
    <row r="18" spans="1:50" ht="24.75" customHeight="1" x14ac:dyDescent="0.2">
      <c r="A18" s="174"/>
      <c r="B18" s="175"/>
      <c r="C18" s="175"/>
      <c r="D18" s="175"/>
      <c r="E18" s="175"/>
      <c r="F18" s="176"/>
      <c r="G18" s="777"/>
      <c r="H18" s="776"/>
      <c r="I18" s="795" t="s">
        <v>44</v>
      </c>
      <c r="J18" s="796"/>
      <c r="K18" s="796"/>
      <c r="L18" s="796"/>
      <c r="M18" s="796"/>
      <c r="N18" s="796"/>
      <c r="O18" s="797"/>
      <c r="P18" s="92" t="s">
        <v>281</v>
      </c>
      <c r="Q18" s="93"/>
      <c r="R18" s="93"/>
      <c r="S18" s="93"/>
      <c r="T18" s="93"/>
      <c r="U18" s="93"/>
      <c r="V18" s="94"/>
      <c r="W18" s="92" t="s">
        <v>281</v>
      </c>
      <c r="X18" s="93"/>
      <c r="Y18" s="93"/>
      <c r="Z18" s="93"/>
      <c r="AA18" s="93"/>
      <c r="AB18" s="93"/>
      <c r="AC18" s="94"/>
      <c r="AD18" s="92" t="s">
        <v>281</v>
      </c>
      <c r="AE18" s="93"/>
      <c r="AF18" s="93"/>
      <c r="AG18" s="93"/>
      <c r="AH18" s="93"/>
      <c r="AI18" s="93"/>
      <c r="AJ18" s="94"/>
      <c r="AK18" s="92" t="s">
        <v>281</v>
      </c>
      <c r="AL18" s="93"/>
      <c r="AM18" s="93"/>
      <c r="AN18" s="93"/>
      <c r="AO18" s="93"/>
      <c r="AP18" s="93"/>
      <c r="AQ18" s="94"/>
      <c r="AR18" s="803"/>
      <c r="AS18" s="804"/>
      <c r="AT18" s="804"/>
      <c r="AU18" s="804"/>
      <c r="AV18" s="804"/>
      <c r="AW18" s="804"/>
      <c r="AX18" s="805"/>
    </row>
    <row r="19" spans="1:50" ht="24.75" customHeight="1" x14ac:dyDescent="0.2">
      <c r="A19" s="174"/>
      <c r="B19" s="175"/>
      <c r="C19" s="175"/>
      <c r="D19" s="175"/>
      <c r="E19" s="175"/>
      <c r="F19" s="176"/>
      <c r="G19" s="778"/>
      <c r="H19" s="779"/>
      <c r="I19" s="789" t="s">
        <v>18</v>
      </c>
      <c r="J19" s="790"/>
      <c r="K19" s="790"/>
      <c r="L19" s="790"/>
      <c r="M19" s="790"/>
      <c r="N19" s="790"/>
      <c r="O19" s="791"/>
      <c r="P19" s="792">
        <f>SUM(P13:V18)</f>
        <v>1000</v>
      </c>
      <c r="Q19" s="793"/>
      <c r="R19" s="793"/>
      <c r="S19" s="793"/>
      <c r="T19" s="793"/>
      <c r="U19" s="793"/>
      <c r="V19" s="794"/>
      <c r="W19" s="792">
        <f>SUM(W13:AC18)</f>
        <v>1000</v>
      </c>
      <c r="X19" s="793"/>
      <c r="Y19" s="793"/>
      <c r="Z19" s="793"/>
      <c r="AA19" s="793"/>
      <c r="AB19" s="793"/>
      <c r="AC19" s="794"/>
      <c r="AD19" s="792">
        <f>SUM(AD13:AJ18)</f>
        <v>1000</v>
      </c>
      <c r="AE19" s="793"/>
      <c r="AF19" s="793"/>
      <c r="AG19" s="793"/>
      <c r="AH19" s="793"/>
      <c r="AI19" s="793"/>
      <c r="AJ19" s="794"/>
      <c r="AK19" s="792">
        <f>SUM(AK13:AQ18)-AK15</f>
        <v>3500</v>
      </c>
      <c r="AL19" s="793"/>
      <c r="AM19" s="793"/>
      <c r="AN19" s="793"/>
      <c r="AO19" s="793"/>
      <c r="AP19" s="793"/>
      <c r="AQ19" s="794"/>
      <c r="AR19" s="803"/>
      <c r="AS19" s="804"/>
      <c r="AT19" s="804"/>
      <c r="AU19" s="804"/>
      <c r="AV19" s="804"/>
      <c r="AW19" s="804"/>
      <c r="AX19" s="805"/>
    </row>
    <row r="20" spans="1:50" ht="24.75" customHeight="1" x14ac:dyDescent="0.2">
      <c r="A20" s="174"/>
      <c r="B20" s="175"/>
      <c r="C20" s="175"/>
      <c r="D20" s="175"/>
      <c r="E20" s="175"/>
      <c r="F20" s="176"/>
      <c r="G20" s="754" t="s">
        <v>9</v>
      </c>
      <c r="H20" s="755"/>
      <c r="I20" s="755"/>
      <c r="J20" s="755"/>
      <c r="K20" s="755"/>
      <c r="L20" s="755"/>
      <c r="M20" s="755"/>
      <c r="N20" s="755"/>
      <c r="O20" s="755"/>
      <c r="P20" s="92">
        <v>1000</v>
      </c>
      <c r="Q20" s="93"/>
      <c r="R20" s="93"/>
      <c r="S20" s="93"/>
      <c r="T20" s="93"/>
      <c r="U20" s="93"/>
      <c r="V20" s="94"/>
      <c r="W20" s="92">
        <v>1000</v>
      </c>
      <c r="X20" s="93"/>
      <c r="Y20" s="93"/>
      <c r="Z20" s="93"/>
      <c r="AA20" s="93"/>
      <c r="AB20" s="93"/>
      <c r="AC20" s="94"/>
      <c r="AD20" s="92">
        <v>1000</v>
      </c>
      <c r="AE20" s="93"/>
      <c r="AF20" s="93"/>
      <c r="AG20" s="93"/>
      <c r="AH20" s="93"/>
      <c r="AI20" s="93"/>
      <c r="AJ20" s="94"/>
      <c r="AK20" s="752"/>
      <c r="AL20" s="752"/>
      <c r="AM20" s="752"/>
      <c r="AN20" s="752"/>
      <c r="AO20" s="752"/>
      <c r="AP20" s="752"/>
      <c r="AQ20" s="752"/>
      <c r="AR20" s="803"/>
      <c r="AS20" s="804"/>
      <c r="AT20" s="804"/>
      <c r="AU20" s="804"/>
      <c r="AV20" s="804"/>
      <c r="AW20" s="804"/>
      <c r="AX20" s="805"/>
    </row>
    <row r="21" spans="1:50" ht="24.75" customHeight="1" x14ac:dyDescent="0.2">
      <c r="A21" s="174"/>
      <c r="B21" s="175"/>
      <c r="C21" s="175"/>
      <c r="D21" s="175"/>
      <c r="E21" s="175"/>
      <c r="F21" s="176"/>
      <c r="G21" s="754" t="s">
        <v>10</v>
      </c>
      <c r="H21" s="755"/>
      <c r="I21" s="755"/>
      <c r="J21" s="755"/>
      <c r="K21" s="755"/>
      <c r="L21" s="755"/>
      <c r="M21" s="755"/>
      <c r="N21" s="755"/>
      <c r="O21" s="755"/>
      <c r="P21" s="751">
        <f>IF(P19=0, "-", SUM(P20)/P19)</f>
        <v>1</v>
      </c>
      <c r="Q21" s="751"/>
      <c r="R21" s="751"/>
      <c r="S21" s="751"/>
      <c r="T21" s="751"/>
      <c r="U21" s="751"/>
      <c r="V21" s="751"/>
      <c r="W21" s="751">
        <f>IF(W19=0, "-", SUM(W20)/W19)</f>
        <v>1</v>
      </c>
      <c r="X21" s="751"/>
      <c r="Y21" s="751"/>
      <c r="Z21" s="751"/>
      <c r="AA21" s="751"/>
      <c r="AB21" s="751"/>
      <c r="AC21" s="751"/>
      <c r="AD21" s="751">
        <f>IF(AD19=0, "-", SUM(AD20)/AD19)</f>
        <v>1</v>
      </c>
      <c r="AE21" s="751"/>
      <c r="AF21" s="751"/>
      <c r="AG21" s="751"/>
      <c r="AH21" s="751"/>
      <c r="AI21" s="751"/>
      <c r="AJ21" s="751"/>
      <c r="AK21" s="752"/>
      <c r="AL21" s="752"/>
      <c r="AM21" s="752"/>
      <c r="AN21" s="752"/>
      <c r="AO21" s="752"/>
      <c r="AP21" s="752"/>
      <c r="AQ21" s="753"/>
      <c r="AR21" s="803"/>
      <c r="AS21" s="804"/>
      <c r="AT21" s="804"/>
      <c r="AU21" s="804"/>
      <c r="AV21" s="804"/>
      <c r="AW21" s="804"/>
      <c r="AX21" s="805"/>
    </row>
    <row r="22" spans="1:50" ht="25.5" customHeight="1" x14ac:dyDescent="0.2">
      <c r="A22" s="821"/>
      <c r="B22" s="822"/>
      <c r="C22" s="822"/>
      <c r="D22" s="822"/>
      <c r="E22" s="822"/>
      <c r="F22" s="823"/>
      <c r="G22" s="749" t="s">
        <v>235</v>
      </c>
      <c r="H22" s="750"/>
      <c r="I22" s="750"/>
      <c r="J22" s="750"/>
      <c r="K22" s="750"/>
      <c r="L22" s="750"/>
      <c r="M22" s="750"/>
      <c r="N22" s="750"/>
      <c r="O22" s="750"/>
      <c r="P22" s="751">
        <f>IF(P20=0, "-", SUM(P20)/SUM(P13,P14))</f>
        <v>1</v>
      </c>
      <c r="Q22" s="751"/>
      <c r="R22" s="751"/>
      <c r="S22" s="751"/>
      <c r="T22" s="751"/>
      <c r="U22" s="751"/>
      <c r="V22" s="751"/>
      <c r="W22" s="751">
        <f>IF(W20=0, "-", SUM(W20)/SUM(W13,W14))</f>
        <v>1</v>
      </c>
      <c r="X22" s="751"/>
      <c r="Y22" s="751"/>
      <c r="Z22" s="751"/>
      <c r="AA22" s="751"/>
      <c r="AB22" s="751"/>
      <c r="AC22" s="751"/>
      <c r="AD22" s="751">
        <f>IF(AD20=0, "-", SUM(AD20)/SUM(AD13,AD14))</f>
        <v>1</v>
      </c>
      <c r="AE22" s="751"/>
      <c r="AF22" s="751"/>
      <c r="AG22" s="751"/>
      <c r="AH22" s="751"/>
      <c r="AI22" s="751"/>
      <c r="AJ22" s="751"/>
      <c r="AK22" s="752"/>
      <c r="AL22" s="752"/>
      <c r="AM22" s="752"/>
      <c r="AN22" s="752"/>
      <c r="AO22" s="752"/>
      <c r="AP22" s="752"/>
      <c r="AQ22" s="753"/>
      <c r="AR22" s="806"/>
      <c r="AS22" s="807"/>
      <c r="AT22" s="807"/>
      <c r="AU22" s="807"/>
      <c r="AV22" s="807"/>
      <c r="AW22" s="807"/>
      <c r="AX22" s="808"/>
    </row>
    <row r="23" spans="1:50" ht="40.25" customHeight="1" x14ac:dyDescent="0.2">
      <c r="A23" s="735" t="s">
        <v>600</v>
      </c>
      <c r="B23" s="736"/>
      <c r="C23" s="736"/>
      <c r="D23" s="736"/>
      <c r="E23" s="736"/>
      <c r="F23" s="737"/>
      <c r="G23" s="741" t="s">
        <v>225</v>
      </c>
      <c r="H23" s="470"/>
      <c r="I23" s="470"/>
      <c r="J23" s="470"/>
      <c r="K23" s="470"/>
      <c r="L23" s="470"/>
      <c r="M23" s="470"/>
      <c r="N23" s="470"/>
      <c r="O23" s="471"/>
      <c r="P23" s="742" t="s">
        <v>598</v>
      </c>
      <c r="Q23" s="470"/>
      <c r="R23" s="470"/>
      <c r="S23" s="470"/>
      <c r="T23" s="470"/>
      <c r="U23" s="470"/>
      <c r="V23" s="471"/>
      <c r="W23" s="761"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2"/>
    </row>
    <row r="24" spans="1:50" ht="28.25" customHeight="1" x14ac:dyDescent="0.2">
      <c r="A24" s="738"/>
      <c r="B24" s="739"/>
      <c r="C24" s="739"/>
      <c r="D24" s="739"/>
      <c r="E24" s="739"/>
      <c r="F24" s="740"/>
      <c r="G24" s="743" t="s">
        <v>608</v>
      </c>
      <c r="H24" s="744"/>
      <c r="I24" s="744"/>
      <c r="J24" s="744"/>
      <c r="K24" s="744"/>
      <c r="L24" s="744"/>
      <c r="M24" s="744"/>
      <c r="N24" s="744"/>
      <c r="O24" s="745"/>
      <c r="P24" s="746">
        <v>2500</v>
      </c>
      <c r="Q24" s="747"/>
      <c r="R24" s="747"/>
      <c r="S24" s="747"/>
      <c r="T24" s="747"/>
      <c r="U24" s="747"/>
      <c r="V24" s="748"/>
      <c r="W24" s="763"/>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5.5" hidden="1" customHeight="1" x14ac:dyDescent="0.2">
      <c r="A25" s="738"/>
      <c r="B25" s="739"/>
      <c r="C25" s="739"/>
      <c r="D25" s="739"/>
      <c r="E25" s="739"/>
      <c r="F25" s="740"/>
      <c r="G25" s="726"/>
      <c r="H25" s="727"/>
      <c r="I25" s="727"/>
      <c r="J25" s="727"/>
      <c r="K25" s="727"/>
      <c r="L25" s="727"/>
      <c r="M25" s="727"/>
      <c r="N25" s="727"/>
      <c r="O25" s="728"/>
      <c r="P25" s="92"/>
      <c r="Q25" s="93"/>
      <c r="R25" s="93"/>
      <c r="S25" s="93"/>
      <c r="T25" s="93"/>
      <c r="U25" s="93"/>
      <c r="V25" s="94"/>
      <c r="W25" s="766"/>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2">
      <c r="A26" s="738"/>
      <c r="B26" s="739"/>
      <c r="C26" s="739"/>
      <c r="D26" s="739"/>
      <c r="E26" s="739"/>
      <c r="F26" s="740"/>
      <c r="G26" s="726"/>
      <c r="H26" s="727"/>
      <c r="I26" s="727"/>
      <c r="J26" s="727"/>
      <c r="K26" s="727"/>
      <c r="L26" s="727"/>
      <c r="M26" s="727"/>
      <c r="N26" s="727"/>
      <c r="O26" s="728"/>
      <c r="P26" s="92"/>
      <c r="Q26" s="93"/>
      <c r="R26" s="93"/>
      <c r="S26" s="93"/>
      <c r="T26" s="93"/>
      <c r="U26" s="93"/>
      <c r="V26" s="94"/>
      <c r="W26" s="766"/>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2">
      <c r="A27" s="738"/>
      <c r="B27" s="739"/>
      <c r="C27" s="739"/>
      <c r="D27" s="739"/>
      <c r="E27" s="739"/>
      <c r="F27" s="740"/>
      <c r="G27" s="726"/>
      <c r="H27" s="727"/>
      <c r="I27" s="727"/>
      <c r="J27" s="727"/>
      <c r="K27" s="727"/>
      <c r="L27" s="727"/>
      <c r="M27" s="727"/>
      <c r="N27" s="727"/>
      <c r="O27" s="728"/>
      <c r="P27" s="92"/>
      <c r="Q27" s="93"/>
      <c r="R27" s="93"/>
      <c r="S27" s="93"/>
      <c r="T27" s="93"/>
      <c r="U27" s="93"/>
      <c r="V27" s="94"/>
      <c r="W27" s="766"/>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2">
      <c r="A28" s="738"/>
      <c r="B28" s="739"/>
      <c r="C28" s="739"/>
      <c r="D28" s="739"/>
      <c r="E28" s="739"/>
      <c r="F28" s="740"/>
      <c r="G28" s="726"/>
      <c r="H28" s="727"/>
      <c r="I28" s="727"/>
      <c r="J28" s="727"/>
      <c r="K28" s="727"/>
      <c r="L28" s="727"/>
      <c r="M28" s="727"/>
      <c r="N28" s="727"/>
      <c r="O28" s="728"/>
      <c r="P28" s="92"/>
      <c r="Q28" s="93"/>
      <c r="R28" s="93"/>
      <c r="S28" s="93"/>
      <c r="T28" s="93"/>
      <c r="U28" s="93"/>
      <c r="V28" s="94"/>
      <c r="W28" s="766"/>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hidden="1" customHeight="1" x14ac:dyDescent="0.2">
      <c r="A29" s="738"/>
      <c r="B29" s="739"/>
      <c r="C29" s="739"/>
      <c r="D29" s="739"/>
      <c r="E29" s="739"/>
      <c r="F29" s="740"/>
      <c r="G29" s="729"/>
      <c r="H29" s="730"/>
      <c r="I29" s="730"/>
      <c r="J29" s="730"/>
      <c r="K29" s="730"/>
      <c r="L29" s="730"/>
      <c r="M29" s="730"/>
      <c r="N29" s="730"/>
      <c r="O29" s="731"/>
      <c r="P29" s="732"/>
      <c r="Q29" s="733"/>
      <c r="R29" s="733"/>
      <c r="S29" s="733"/>
      <c r="T29" s="733"/>
      <c r="U29" s="733"/>
      <c r="V29" s="734"/>
      <c r="W29" s="766"/>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25.5" customHeight="1" thickBot="1" x14ac:dyDescent="0.25">
      <c r="A30" s="738"/>
      <c r="B30" s="739"/>
      <c r="C30" s="739"/>
      <c r="D30" s="739"/>
      <c r="E30" s="739"/>
      <c r="F30" s="740"/>
      <c r="G30" s="163" t="s">
        <v>18</v>
      </c>
      <c r="H30" s="756"/>
      <c r="I30" s="756"/>
      <c r="J30" s="756"/>
      <c r="K30" s="756"/>
      <c r="L30" s="756"/>
      <c r="M30" s="756"/>
      <c r="N30" s="756"/>
      <c r="O30" s="757"/>
      <c r="P30" s="758">
        <f>AK14</f>
        <v>2500</v>
      </c>
      <c r="Q30" s="759"/>
      <c r="R30" s="759"/>
      <c r="S30" s="759"/>
      <c r="T30" s="759"/>
      <c r="U30" s="759"/>
      <c r="V30" s="760"/>
      <c r="W30" s="769"/>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1"/>
    </row>
    <row r="31" spans="1:50" ht="58.75" customHeight="1" x14ac:dyDescent="0.2">
      <c r="A31" s="709" t="s">
        <v>576</v>
      </c>
      <c r="B31" s="710"/>
      <c r="C31" s="710"/>
      <c r="D31" s="710"/>
      <c r="E31" s="710"/>
      <c r="F31" s="711"/>
      <c r="G31" s="686" t="s">
        <v>609</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2">
      <c r="A32" s="689" t="s">
        <v>577</v>
      </c>
      <c r="B32" s="504"/>
      <c r="C32" s="504"/>
      <c r="D32" s="504"/>
      <c r="E32" s="504"/>
      <c r="F32" s="357"/>
      <c r="G32" s="690" t="s">
        <v>569</v>
      </c>
      <c r="H32" s="691"/>
      <c r="I32" s="691"/>
      <c r="J32" s="691"/>
      <c r="K32" s="691"/>
      <c r="L32" s="691"/>
      <c r="M32" s="691"/>
      <c r="N32" s="691"/>
      <c r="O32" s="691"/>
      <c r="P32" s="692" t="s">
        <v>568</v>
      </c>
      <c r="Q32" s="691"/>
      <c r="R32" s="691"/>
      <c r="S32" s="691"/>
      <c r="T32" s="691"/>
      <c r="U32" s="691"/>
      <c r="V32" s="691"/>
      <c r="W32" s="691"/>
      <c r="X32" s="693"/>
      <c r="Y32" s="694"/>
      <c r="Z32" s="695"/>
      <c r="AA32" s="696"/>
      <c r="AB32" s="697" t="s">
        <v>11</v>
      </c>
      <c r="AC32" s="697"/>
      <c r="AD32" s="697"/>
      <c r="AE32" s="516" t="s">
        <v>413</v>
      </c>
      <c r="AF32" s="707"/>
      <c r="AG32" s="707"/>
      <c r="AH32" s="708"/>
      <c r="AI32" s="516" t="s">
        <v>565</v>
      </c>
      <c r="AJ32" s="707"/>
      <c r="AK32" s="707"/>
      <c r="AL32" s="708"/>
      <c r="AM32" s="516" t="s">
        <v>381</v>
      </c>
      <c r="AN32" s="707"/>
      <c r="AO32" s="707"/>
      <c r="AP32" s="708"/>
      <c r="AQ32" s="679" t="s">
        <v>412</v>
      </c>
      <c r="AR32" s="680"/>
      <c r="AS32" s="680"/>
      <c r="AT32" s="681"/>
      <c r="AU32" s="679" t="s">
        <v>586</v>
      </c>
      <c r="AV32" s="680"/>
      <c r="AW32" s="680"/>
      <c r="AX32" s="682"/>
    </row>
    <row r="33" spans="1:51" ht="23.25" customHeight="1" x14ac:dyDescent="0.2">
      <c r="A33" s="689"/>
      <c r="B33" s="504"/>
      <c r="C33" s="504"/>
      <c r="D33" s="504"/>
      <c r="E33" s="504"/>
      <c r="F33" s="357"/>
      <c r="G33" s="725" t="s">
        <v>652</v>
      </c>
      <c r="H33" s="645"/>
      <c r="I33" s="645"/>
      <c r="J33" s="645"/>
      <c r="K33" s="645"/>
      <c r="L33" s="645"/>
      <c r="M33" s="645"/>
      <c r="N33" s="645"/>
      <c r="O33" s="645"/>
      <c r="P33" s="648" t="s">
        <v>610</v>
      </c>
      <c r="Q33" s="649"/>
      <c r="R33" s="649"/>
      <c r="S33" s="649"/>
      <c r="T33" s="649"/>
      <c r="U33" s="649"/>
      <c r="V33" s="649"/>
      <c r="W33" s="649"/>
      <c r="X33" s="650"/>
      <c r="Y33" s="654" t="s">
        <v>48</v>
      </c>
      <c r="Z33" s="655"/>
      <c r="AA33" s="656"/>
      <c r="AB33" s="657" t="s">
        <v>611</v>
      </c>
      <c r="AC33" s="657"/>
      <c r="AD33" s="657"/>
      <c r="AE33" s="658">
        <v>1</v>
      </c>
      <c r="AF33" s="658"/>
      <c r="AG33" s="658"/>
      <c r="AH33" s="658"/>
      <c r="AI33" s="658">
        <v>0</v>
      </c>
      <c r="AJ33" s="658"/>
      <c r="AK33" s="658"/>
      <c r="AL33" s="658"/>
      <c r="AM33" s="658">
        <v>1</v>
      </c>
      <c r="AN33" s="658"/>
      <c r="AO33" s="658"/>
      <c r="AP33" s="658"/>
      <c r="AQ33" s="672" t="s">
        <v>281</v>
      </c>
      <c r="AR33" s="658"/>
      <c r="AS33" s="658"/>
      <c r="AT33" s="658"/>
      <c r="AU33" s="448" t="s">
        <v>281</v>
      </c>
      <c r="AV33" s="674"/>
      <c r="AW33" s="674"/>
      <c r="AX33" s="675"/>
    </row>
    <row r="34" spans="1:51" ht="23.25" customHeight="1" x14ac:dyDescent="0.2">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657" t="s">
        <v>611</v>
      </c>
      <c r="AC34" s="657"/>
      <c r="AD34" s="657"/>
      <c r="AE34" s="658">
        <v>3</v>
      </c>
      <c r="AF34" s="658"/>
      <c r="AG34" s="658"/>
      <c r="AH34" s="658"/>
      <c r="AI34" s="658">
        <v>3</v>
      </c>
      <c r="AJ34" s="658"/>
      <c r="AK34" s="658"/>
      <c r="AL34" s="658"/>
      <c r="AM34" s="658">
        <v>2</v>
      </c>
      <c r="AN34" s="658"/>
      <c r="AO34" s="658"/>
      <c r="AP34" s="658"/>
      <c r="AQ34" s="658">
        <v>8</v>
      </c>
      <c r="AR34" s="658"/>
      <c r="AS34" s="658"/>
      <c r="AT34" s="658"/>
      <c r="AU34" s="673">
        <v>3</v>
      </c>
      <c r="AV34" s="674"/>
      <c r="AW34" s="674"/>
      <c r="AX34" s="675"/>
    </row>
    <row r="35" spans="1:51" ht="23.25" customHeight="1" x14ac:dyDescent="0.2">
      <c r="A35" s="698" t="s">
        <v>578</v>
      </c>
      <c r="B35" s="699"/>
      <c r="C35" s="699"/>
      <c r="D35" s="699"/>
      <c r="E35" s="699"/>
      <c r="F35" s="700"/>
      <c r="G35" s="592" t="s">
        <v>579</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413</v>
      </c>
      <c r="AF35" s="592"/>
      <c r="AG35" s="592"/>
      <c r="AH35" s="593"/>
      <c r="AI35" s="591" t="s">
        <v>565</v>
      </c>
      <c r="AJ35" s="592"/>
      <c r="AK35" s="592"/>
      <c r="AL35" s="593"/>
      <c r="AM35" s="591" t="s">
        <v>381</v>
      </c>
      <c r="AN35" s="592"/>
      <c r="AO35" s="592"/>
      <c r="AP35" s="593"/>
      <c r="AQ35" s="602" t="s">
        <v>587</v>
      </c>
      <c r="AR35" s="603"/>
      <c r="AS35" s="603"/>
      <c r="AT35" s="603"/>
      <c r="AU35" s="603"/>
      <c r="AV35" s="603"/>
      <c r="AW35" s="603"/>
      <c r="AX35" s="604"/>
    </row>
    <row r="36" spans="1:51" ht="23.25" customHeight="1" x14ac:dyDescent="0.2">
      <c r="A36" s="701"/>
      <c r="B36" s="702"/>
      <c r="C36" s="702"/>
      <c r="D36" s="702"/>
      <c r="E36" s="702"/>
      <c r="F36" s="703"/>
      <c r="G36" s="605" t="s">
        <v>612</v>
      </c>
      <c r="H36" s="606"/>
      <c r="I36" s="606"/>
      <c r="J36" s="606"/>
      <c r="K36" s="606"/>
      <c r="L36" s="606"/>
      <c r="M36" s="606"/>
      <c r="N36" s="606"/>
      <c r="O36" s="606"/>
      <c r="P36" s="606"/>
      <c r="Q36" s="606"/>
      <c r="R36" s="606"/>
      <c r="S36" s="606"/>
      <c r="T36" s="606"/>
      <c r="U36" s="606"/>
      <c r="V36" s="606"/>
      <c r="W36" s="606"/>
      <c r="X36" s="606"/>
      <c r="Y36" s="666" t="s">
        <v>578</v>
      </c>
      <c r="Z36" s="667"/>
      <c r="AA36" s="668"/>
      <c r="AB36" s="669" t="s">
        <v>613</v>
      </c>
      <c r="AC36" s="670"/>
      <c r="AD36" s="671"/>
      <c r="AE36" s="672">
        <v>1100</v>
      </c>
      <c r="AF36" s="672"/>
      <c r="AG36" s="672"/>
      <c r="AH36" s="672"/>
      <c r="AI36" s="672">
        <v>0</v>
      </c>
      <c r="AJ36" s="672"/>
      <c r="AK36" s="672"/>
      <c r="AL36" s="672"/>
      <c r="AM36" s="672">
        <v>1100</v>
      </c>
      <c r="AN36" s="672"/>
      <c r="AO36" s="672"/>
      <c r="AP36" s="672"/>
      <c r="AQ36" s="448">
        <v>438</v>
      </c>
      <c r="AR36" s="436"/>
      <c r="AS36" s="436"/>
      <c r="AT36" s="436"/>
      <c r="AU36" s="436"/>
      <c r="AV36" s="436"/>
      <c r="AW36" s="436"/>
      <c r="AX36" s="437"/>
    </row>
    <row r="37" spans="1:51" ht="46.5" customHeight="1" x14ac:dyDescent="0.2">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581</v>
      </c>
      <c r="Z37" s="659"/>
      <c r="AA37" s="660"/>
      <c r="AB37" s="661" t="s">
        <v>614</v>
      </c>
      <c r="AC37" s="662"/>
      <c r="AD37" s="663"/>
      <c r="AE37" s="664" t="s">
        <v>636</v>
      </c>
      <c r="AF37" s="664"/>
      <c r="AG37" s="664"/>
      <c r="AH37" s="664"/>
      <c r="AI37" s="664" t="s">
        <v>637</v>
      </c>
      <c r="AJ37" s="664"/>
      <c r="AK37" s="664"/>
      <c r="AL37" s="664"/>
      <c r="AM37" s="664" t="s">
        <v>636</v>
      </c>
      <c r="AN37" s="664"/>
      <c r="AO37" s="664"/>
      <c r="AP37" s="664"/>
      <c r="AQ37" s="664" t="s">
        <v>638</v>
      </c>
      <c r="AR37" s="664"/>
      <c r="AS37" s="664"/>
      <c r="AT37" s="664"/>
      <c r="AU37" s="664"/>
      <c r="AV37" s="664"/>
      <c r="AW37" s="664"/>
      <c r="AX37" s="665"/>
    </row>
    <row r="38" spans="1:51" ht="18.75" customHeight="1" x14ac:dyDescent="0.2">
      <c r="A38" s="715" t="s">
        <v>232</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413</v>
      </c>
      <c r="AF38" s="629"/>
      <c r="AG38" s="629"/>
      <c r="AH38" s="630"/>
      <c r="AI38" s="713" t="s">
        <v>565</v>
      </c>
      <c r="AJ38" s="713"/>
      <c r="AK38" s="713"/>
      <c r="AL38" s="628"/>
      <c r="AM38" s="713" t="s">
        <v>381</v>
      </c>
      <c r="AN38" s="713"/>
      <c r="AO38" s="713"/>
      <c r="AP38" s="628"/>
      <c r="AQ38" s="609" t="s">
        <v>170</v>
      </c>
      <c r="AR38" s="610"/>
      <c r="AS38" s="610"/>
      <c r="AT38" s="611"/>
      <c r="AU38" s="575" t="s">
        <v>124</v>
      </c>
      <c r="AV38" s="575"/>
      <c r="AW38" s="575"/>
      <c r="AX38" s="578"/>
    </row>
    <row r="39" spans="1:51" ht="18.75" customHeight="1" x14ac:dyDescent="0.2">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v>9</v>
      </c>
      <c r="AR39" s="455"/>
      <c r="AS39" s="401" t="s">
        <v>171</v>
      </c>
      <c r="AT39" s="402"/>
      <c r="AU39" s="500">
        <v>12</v>
      </c>
      <c r="AV39" s="500"/>
      <c r="AW39" s="415" t="s">
        <v>162</v>
      </c>
      <c r="AX39" s="563"/>
    </row>
    <row r="40" spans="1:51" ht="23.25" customHeight="1" x14ac:dyDescent="0.2">
      <c r="A40" s="721"/>
      <c r="B40" s="719"/>
      <c r="C40" s="719"/>
      <c r="D40" s="719"/>
      <c r="E40" s="719"/>
      <c r="F40" s="720"/>
      <c r="G40" s="631" t="s">
        <v>615</v>
      </c>
      <c r="H40" s="632"/>
      <c r="I40" s="632"/>
      <c r="J40" s="632"/>
      <c r="K40" s="632"/>
      <c r="L40" s="632"/>
      <c r="M40" s="632"/>
      <c r="N40" s="632"/>
      <c r="O40" s="633"/>
      <c r="P40" s="237" t="s">
        <v>616</v>
      </c>
      <c r="Q40" s="237"/>
      <c r="R40" s="237"/>
      <c r="S40" s="237"/>
      <c r="T40" s="237"/>
      <c r="U40" s="237"/>
      <c r="V40" s="237"/>
      <c r="W40" s="237"/>
      <c r="X40" s="379"/>
      <c r="Y40" s="640" t="s">
        <v>12</v>
      </c>
      <c r="Z40" s="641"/>
      <c r="AA40" s="642"/>
      <c r="AB40" s="556" t="s">
        <v>617</v>
      </c>
      <c r="AC40" s="556"/>
      <c r="AD40" s="556"/>
      <c r="AE40" s="448">
        <v>40.700000000000003</v>
      </c>
      <c r="AF40" s="436"/>
      <c r="AG40" s="436"/>
      <c r="AH40" s="436"/>
      <c r="AI40" s="448">
        <v>40.700000000000003</v>
      </c>
      <c r="AJ40" s="436"/>
      <c r="AK40" s="436"/>
      <c r="AL40" s="436"/>
      <c r="AM40" s="448">
        <v>235</v>
      </c>
      <c r="AN40" s="436"/>
      <c r="AO40" s="436"/>
      <c r="AP40" s="436"/>
      <c r="AQ40" s="441" t="s">
        <v>281</v>
      </c>
      <c r="AR40" s="442"/>
      <c r="AS40" s="442"/>
      <c r="AT40" s="443"/>
      <c r="AU40" s="436" t="s">
        <v>281</v>
      </c>
      <c r="AV40" s="436"/>
      <c r="AW40" s="436"/>
      <c r="AX40" s="437"/>
    </row>
    <row r="41" spans="1:51" ht="23.25" customHeight="1" x14ac:dyDescent="0.2">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618</v>
      </c>
      <c r="AC41" s="542"/>
      <c r="AD41" s="542"/>
      <c r="AE41" s="448" t="s">
        <v>281</v>
      </c>
      <c r="AF41" s="436"/>
      <c r="AG41" s="436"/>
      <c r="AH41" s="436"/>
      <c r="AI41" s="448" t="s">
        <v>281</v>
      </c>
      <c r="AJ41" s="436"/>
      <c r="AK41" s="436"/>
      <c r="AL41" s="436"/>
      <c r="AM41" s="448" t="s">
        <v>281</v>
      </c>
      <c r="AN41" s="436"/>
      <c r="AO41" s="436"/>
      <c r="AP41" s="436"/>
      <c r="AQ41" s="441">
        <v>5000</v>
      </c>
      <c r="AR41" s="442"/>
      <c r="AS41" s="442"/>
      <c r="AT41" s="443"/>
      <c r="AU41" s="436">
        <v>5000</v>
      </c>
      <c r="AV41" s="436"/>
      <c r="AW41" s="436"/>
      <c r="AX41" s="437"/>
    </row>
    <row r="42" spans="1:51" ht="23.25" customHeight="1" x14ac:dyDescent="0.2">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t="s">
        <v>281</v>
      </c>
      <c r="AF42" s="436"/>
      <c r="AG42" s="436"/>
      <c r="AH42" s="436"/>
      <c r="AI42" s="448" t="s">
        <v>281</v>
      </c>
      <c r="AJ42" s="436"/>
      <c r="AK42" s="436"/>
      <c r="AL42" s="436"/>
      <c r="AM42" s="448" t="s">
        <v>281</v>
      </c>
      <c r="AN42" s="436"/>
      <c r="AO42" s="436"/>
      <c r="AP42" s="436"/>
      <c r="AQ42" s="441" t="s">
        <v>281</v>
      </c>
      <c r="AR42" s="442"/>
      <c r="AS42" s="442"/>
      <c r="AT42" s="443"/>
      <c r="AU42" s="436" t="s">
        <v>281</v>
      </c>
      <c r="AV42" s="436"/>
      <c r="AW42" s="436"/>
      <c r="AX42" s="437"/>
    </row>
    <row r="43" spans="1:51" ht="23.25" customHeight="1" x14ac:dyDescent="0.2">
      <c r="A43" s="565" t="s">
        <v>257</v>
      </c>
      <c r="B43" s="503"/>
      <c r="C43" s="503"/>
      <c r="D43" s="503"/>
      <c r="E43" s="503"/>
      <c r="F43" s="355"/>
      <c r="G43" s="567" t="s">
        <v>619</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23.25" customHeight="1" thickBot="1" x14ac:dyDescent="0.25">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2">
      <c r="A45" s="712" t="s">
        <v>570</v>
      </c>
      <c r="B45" s="356" t="s">
        <v>571</v>
      </c>
      <c r="C45" s="504"/>
      <c r="D45" s="504"/>
      <c r="E45" s="504"/>
      <c r="F45" s="357"/>
      <c r="G45" s="575" t="s">
        <v>572</v>
      </c>
      <c r="H45" s="575"/>
      <c r="I45" s="575"/>
      <c r="J45" s="575"/>
      <c r="K45" s="575"/>
      <c r="L45" s="575"/>
      <c r="M45" s="575"/>
      <c r="N45" s="575"/>
      <c r="O45" s="575"/>
      <c r="P45" s="575"/>
      <c r="Q45" s="575"/>
      <c r="R45" s="575"/>
      <c r="S45" s="575"/>
      <c r="T45" s="575"/>
      <c r="U45" s="575"/>
      <c r="V45" s="575"/>
      <c r="W45" s="575"/>
      <c r="X45" s="575"/>
      <c r="Y45" s="575"/>
      <c r="Z45" s="575"/>
      <c r="AA45" s="576"/>
      <c r="AB45" s="577" t="s">
        <v>588</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2">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2">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2">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2">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2">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413</v>
      </c>
      <c r="AF50" s="121"/>
      <c r="AG50" s="121"/>
      <c r="AH50" s="121"/>
      <c r="AI50" s="121" t="s">
        <v>565</v>
      </c>
      <c r="AJ50" s="121"/>
      <c r="AK50" s="121"/>
      <c r="AL50" s="121"/>
      <c r="AM50" s="121" t="s">
        <v>381</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2">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2">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2">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2">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2">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413</v>
      </c>
      <c r="AF55" s="121"/>
      <c r="AG55" s="121"/>
      <c r="AH55" s="121"/>
      <c r="AI55" s="121" t="s">
        <v>565</v>
      </c>
      <c r="AJ55" s="121"/>
      <c r="AK55" s="121"/>
      <c r="AL55" s="121"/>
      <c r="AM55" s="121" t="s">
        <v>381</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2">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2">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2">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2">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2">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413</v>
      </c>
      <c r="AF60" s="121"/>
      <c r="AG60" s="121"/>
      <c r="AH60" s="121"/>
      <c r="AI60" s="121" t="s">
        <v>565</v>
      </c>
      <c r="AJ60" s="121"/>
      <c r="AK60" s="121"/>
      <c r="AL60" s="121"/>
      <c r="AM60" s="121" t="s">
        <v>381</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2">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2">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2">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5">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2">
      <c r="A65" s="709" t="s">
        <v>576</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2">
      <c r="A66" s="689" t="s">
        <v>577</v>
      </c>
      <c r="B66" s="504"/>
      <c r="C66" s="504"/>
      <c r="D66" s="504"/>
      <c r="E66" s="504"/>
      <c r="F66" s="357"/>
      <c r="G66" s="690" t="s">
        <v>569</v>
      </c>
      <c r="H66" s="691"/>
      <c r="I66" s="691"/>
      <c r="J66" s="691"/>
      <c r="K66" s="691"/>
      <c r="L66" s="691"/>
      <c r="M66" s="691"/>
      <c r="N66" s="691"/>
      <c r="O66" s="691"/>
      <c r="P66" s="692" t="s">
        <v>568</v>
      </c>
      <c r="Q66" s="691"/>
      <c r="R66" s="691"/>
      <c r="S66" s="691"/>
      <c r="T66" s="691"/>
      <c r="U66" s="691"/>
      <c r="V66" s="691"/>
      <c r="W66" s="691"/>
      <c r="X66" s="693"/>
      <c r="Y66" s="694"/>
      <c r="Z66" s="695"/>
      <c r="AA66" s="696"/>
      <c r="AB66" s="697" t="s">
        <v>11</v>
      </c>
      <c r="AC66" s="697"/>
      <c r="AD66" s="697"/>
      <c r="AE66" s="516" t="s">
        <v>413</v>
      </c>
      <c r="AF66" s="707"/>
      <c r="AG66" s="707"/>
      <c r="AH66" s="708"/>
      <c r="AI66" s="516" t="s">
        <v>565</v>
      </c>
      <c r="AJ66" s="707"/>
      <c r="AK66" s="707"/>
      <c r="AL66" s="708"/>
      <c r="AM66" s="516" t="s">
        <v>381</v>
      </c>
      <c r="AN66" s="707"/>
      <c r="AO66" s="707"/>
      <c r="AP66" s="708"/>
      <c r="AQ66" s="679" t="s">
        <v>412</v>
      </c>
      <c r="AR66" s="680"/>
      <c r="AS66" s="680"/>
      <c r="AT66" s="681"/>
      <c r="AU66" s="679" t="s">
        <v>586</v>
      </c>
      <c r="AV66" s="680"/>
      <c r="AW66" s="680"/>
      <c r="AX66" s="682"/>
      <c r="AY66">
        <f>COUNTA($G$67)</f>
        <v>0</v>
      </c>
    </row>
    <row r="67" spans="1:51" ht="23.25" hidden="1" customHeight="1" x14ac:dyDescent="0.2">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2">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2">
      <c r="A69" s="698" t="s">
        <v>578</v>
      </c>
      <c r="B69" s="699"/>
      <c r="C69" s="699"/>
      <c r="D69" s="699"/>
      <c r="E69" s="699"/>
      <c r="F69" s="700"/>
      <c r="G69" s="592" t="s">
        <v>579</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413</v>
      </c>
      <c r="AF69" s="121"/>
      <c r="AG69" s="121"/>
      <c r="AH69" s="121"/>
      <c r="AI69" s="121" t="s">
        <v>565</v>
      </c>
      <c r="AJ69" s="121"/>
      <c r="AK69" s="121"/>
      <c r="AL69" s="121"/>
      <c r="AM69" s="121" t="s">
        <v>381</v>
      </c>
      <c r="AN69" s="121"/>
      <c r="AO69" s="121"/>
      <c r="AP69" s="121"/>
      <c r="AQ69" s="602" t="s">
        <v>587</v>
      </c>
      <c r="AR69" s="603"/>
      <c r="AS69" s="603"/>
      <c r="AT69" s="603"/>
      <c r="AU69" s="603"/>
      <c r="AV69" s="603"/>
      <c r="AW69" s="603"/>
      <c r="AX69" s="604"/>
      <c r="AY69">
        <f>IF(SUBSTITUTE(SUBSTITUTE($G$70,"／",""),"　","")="",0,1)</f>
        <v>0</v>
      </c>
    </row>
    <row r="70" spans="1:51" ht="23.25" hidden="1" customHeight="1" x14ac:dyDescent="0.2">
      <c r="A70" s="701"/>
      <c r="B70" s="702"/>
      <c r="C70" s="702"/>
      <c r="D70" s="702"/>
      <c r="E70" s="702"/>
      <c r="F70" s="703"/>
      <c r="G70" s="605" t="s">
        <v>580</v>
      </c>
      <c r="H70" s="606"/>
      <c r="I70" s="606"/>
      <c r="J70" s="606"/>
      <c r="K70" s="606"/>
      <c r="L70" s="606"/>
      <c r="M70" s="606"/>
      <c r="N70" s="606"/>
      <c r="O70" s="606"/>
      <c r="P70" s="606"/>
      <c r="Q70" s="606"/>
      <c r="R70" s="606"/>
      <c r="S70" s="606"/>
      <c r="T70" s="606"/>
      <c r="U70" s="606"/>
      <c r="V70" s="606"/>
      <c r="W70" s="606"/>
      <c r="X70" s="606"/>
      <c r="Y70" s="666" t="s">
        <v>578</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2">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581</v>
      </c>
      <c r="Z71" s="659"/>
      <c r="AA71" s="660"/>
      <c r="AB71" s="661" t="s">
        <v>582</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hidden="1" customHeight="1" x14ac:dyDescent="0.2">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413</v>
      </c>
      <c r="AF72" s="121"/>
      <c r="AG72" s="121"/>
      <c r="AH72" s="121"/>
      <c r="AI72" s="121" t="s">
        <v>565</v>
      </c>
      <c r="AJ72" s="121"/>
      <c r="AK72" s="121"/>
      <c r="AL72" s="121"/>
      <c r="AM72" s="121" t="s">
        <v>381</v>
      </c>
      <c r="AN72" s="121"/>
      <c r="AO72" s="121"/>
      <c r="AP72" s="121"/>
      <c r="AQ72" s="609" t="s">
        <v>170</v>
      </c>
      <c r="AR72" s="610"/>
      <c r="AS72" s="610"/>
      <c r="AT72" s="611"/>
      <c r="AU72" s="575" t="s">
        <v>124</v>
      </c>
      <c r="AV72" s="575"/>
      <c r="AW72" s="575"/>
      <c r="AX72" s="578"/>
      <c r="AY72">
        <f>COUNTA($G$74)</f>
        <v>0</v>
      </c>
    </row>
    <row r="73" spans="1:51" ht="18.75" hidden="1" customHeight="1" x14ac:dyDescent="0.2">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c r="AR73" s="455"/>
      <c r="AS73" s="401" t="s">
        <v>171</v>
      </c>
      <c r="AT73" s="402"/>
      <c r="AU73" s="500"/>
      <c r="AV73" s="500"/>
      <c r="AW73" s="415" t="s">
        <v>162</v>
      </c>
      <c r="AX73" s="563"/>
      <c r="AY73">
        <f t="shared" ref="AY73:AY78" si="1">$AY$72</f>
        <v>0</v>
      </c>
    </row>
    <row r="74" spans="1:51" ht="23.25" hidden="1" customHeight="1" x14ac:dyDescent="0.2">
      <c r="A74" s="617"/>
      <c r="B74" s="615"/>
      <c r="C74" s="615"/>
      <c r="D74" s="615"/>
      <c r="E74" s="615"/>
      <c r="F74" s="616"/>
      <c r="G74" s="631"/>
      <c r="H74" s="632"/>
      <c r="I74" s="632"/>
      <c r="J74" s="632"/>
      <c r="K74" s="632"/>
      <c r="L74" s="632"/>
      <c r="M74" s="632"/>
      <c r="N74" s="632"/>
      <c r="O74" s="633"/>
      <c r="P74" s="237"/>
      <c r="Q74" s="237"/>
      <c r="R74" s="237"/>
      <c r="S74" s="237"/>
      <c r="T74" s="237"/>
      <c r="U74" s="237"/>
      <c r="V74" s="237"/>
      <c r="W74" s="237"/>
      <c r="X74" s="379"/>
      <c r="Y74" s="640" t="s">
        <v>12</v>
      </c>
      <c r="Z74" s="641"/>
      <c r="AA74" s="642"/>
      <c r="AB74" s="556"/>
      <c r="AC74" s="556"/>
      <c r="AD74" s="556"/>
      <c r="AE74" s="448"/>
      <c r="AF74" s="436"/>
      <c r="AG74" s="436"/>
      <c r="AH74" s="436"/>
      <c r="AI74" s="448"/>
      <c r="AJ74" s="436"/>
      <c r="AK74" s="436"/>
      <c r="AL74" s="436"/>
      <c r="AM74" s="448"/>
      <c r="AN74" s="436"/>
      <c r="AO74" s="436"/>
      <c r="AP74" s="436"/>
      <c r="AQ74" s="441"/>
      <c r="AR74" s="442"/>
      <c r="AS74" s="442"/>
      <c r="AT74" s="443"/>
      <c r="AU74" s="436"/>
      <c r="AV74" s="436"/>
      <c r="AW74" s="436"/>
      <c r="AX74" s="437"/>
      <c r="AY74">
        <f t="shared" si="1"/>
        <v>0</v>
      </c>
    </row>
    <row r="75" spans="1:51" ht="23.25" hidden="1" customHeight="1" x14ac:dyDescent="0.2">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c r="AC75" s="542"/>
      <c r="AD75" s="542"/>
      <c r="AE75" s="448"/>
      <c r="AF75" s="436"/>
      <c r="AG75" s="436"/>
      <c r="AH75" s="436"/>
      <c r="AI75" s="448"/>
      <c r="AJ75" s="436"/>
      <c r="AK75" s="436"/>
      <c r="AL75" s="436"/>
      <c r="AM75" s="448"/>
      <c r="AN75" s="436"/>
      <c r="AO75" s="436"/>
      <c r="AP75" s="436"/>
      <c r="AQ75" s="441"/>
      <c r="AR75" s="442"/>
      <c r="AS75" s="442"/>
      <c r="AT75" s="443"/>
      <c r="AU75" s="436"/>
      <c r="AV75" s="436"/>
      <c r="AW75" s="436"/>
      <c r="AX75" s="437"/>
      <c r="AY75">
        <f t="shared" si="1"/>
        <v>0</v>
      </c>
    </row>
    <row r="76" spans="1:51" ht="23.25" hidden="1" customHeight="1" x14ac:dyDescent="0.2">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c r="AF76" s="436"/>
      <c r="AG76" s="436"/>
      <c r="AH76" s="436"/>
      <c r="AI76" s="448"/>
      <c r="AJ76" s="436"/>
      <c r="AK76" s="436"/>
      <c r="AL76" s="436"/>
      <c r="AM76" s="448"/>
      <c r="AN76" s="436"/>
      <c r="AO76" s="436"/>
      <c r="AP76" s="436"/>
      <c r="AQ76" s="441"/>
      <c r="AR76" s="442"/>
      <c r="AS76" s="442"/>
      <c r="AT76" s="443"/>
      <c r="AU76" s="436"/>
      <c r="AV76" s="436"/>
      <c r="AW76" s="436"/>
      <c r="AX76" s="437"/>
      <c r="AY76">
        <f t="shared" si="1"/>
        <v>0</v>
      </c>
    </row>
    <row r="77" spans="1:51" ht="23.25" hidden="1" customHeight="1" x14ac:dyDescent="0.2">
      <c r="A77" s="565" t="s">
        <v>257</v>
      </c>
      <c r="B77" s="503"/>
      <c r="C77" s="503"/>
      <c r="D77" s="503"/>
      <c r="E77" s="503"/>
      <c r="F77" s="355"/>
      <c r="G77" s="567"/>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0</v>
      </c>
    </row>
    <row r="78" spans="1:51" ht="23.25" hidden="1" customHeight="1" x14ac:dyDescent="0.2">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0</v>
      </c>
    </row>
    <row r="79" spans="1:51" ht="18.75" hidden="1" customHeight="1" x14ac:dyDescent="0.2">
      <c r="A79" s="573" t="s">
        <v>570</v>
      </c>
      <c r="B79" s="356" t="s">
        <v>571</v>
      </c>
      <c r="C79" s="504"/>
      <c r="D79" s="504"/>
      <c r="E79" s="504"/>
      <c r="F79" s="357"/>
      <c r="G79" s="575" t="s">
        <v>572</v>
      </c>
      <c r="H79" s="575"/>
      <c r="I79" s="575"/>
      <c r="J79" s="575"/>
      <c r="K79" s="575"/>
      <c r="L79" s="575"/>
      <c r="M79" s="575"/>
      <c r="N79" s="575"/>
      <c r="O79" s="575"/>
      <c r="P79" s="575"/>
      <c r="Q79" s="575"/>
      <c r="R79" s="575"/>
      <c r="S79" s="575"/>
      <c r="T79" s="575"/>
      <c r="U79" s="575"/>
      <c r="V79" s="575"/>
      <c r="W79" s="575"/>
      <c r="X79" s="575"/>
      <c r="Y79" s="575"/>
      <c r="Z79" s="575"/>
      <c r="AA79" s="576"/>
      <c r="AB79" s="577" t="s">
        <v>588</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2">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2">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2">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2">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2">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413</v>
      </c>
      <c r="AF84" s="121"/>
      <c r="AG84" s="121"/>
      <c r="AH84" s="121"/>
      <c r="AI84" s="121" t="s">
        <v>565</v>
      </c>
      <c r="AJ84" s="121"/>
      <c r="AK84" s="121"/>
      <c r="AL84" s="121"/>
      <c r="AM84" s="121" t="s">
        <v>381</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2">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2">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2">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2">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2">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413</v>
      </c>
      <c r="AF89" s="121"/>
      <c r="AG89" s="121"/>
      <c r="AH89" s="121"/>
      <c r="AI89" s="121" t="s">
        <v>565</v>
      </c>
      <c r="AJ89" s="121"/>
      <c r="AK89" s="121"/>
      <c r="AL89" s="121"/>
      <c r="AM89" s="121" t="s">
        <v>381</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2">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2">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2">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2">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2">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413</v>
      </c>
      <c r="AF94" s="121"/>
      <c r="AG94" s="121"/>
      <c r="AH94" s="121"/>
      <c r="AI94" s="121" t="s">
        <v>565</v>
      </c>
      <c r="AJ94" s="121"/>
      <c r="AK94" s="121"/>
      <c r="AL94" s="121"/>
      <c r="AM94" s="121" t="s">
        <v>381</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2">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2">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2">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5">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2">
      <c r="A99" s="683" t="s">
        <v>576</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2">
      <c r="A100" s="689" t="s">
        <v>577</v>
      </c>
      <c r="B100" s="504"/>
      <c r="C100" s="504"/>
      <c r="D100" s="504"/>
      <c r="E100" s="504"/>
      <c r="F100" s="357"/>
      <c r="G100" s="690" t="s">
        <v>569</v>
      </c>
      <c r="H100" s="691"/>
      <c r="I100" s="691"/>
      <c r="J100" s="691"/>
      <c r="K100" s="691"/>
      <c r="L100" s="691"/>
      <c r="M100" s="691"/>
      <c r="N100" s="691"/>
      <c r="O100" s="691"/>
      <c r="P100" s="692" t="s">
        <v>568</v>
      </c>
      <c r="Q100" s="691"/>
      <c r="R100" s="691"/>
      <c r="S100" s="691"/>
      <c r="T100" s="691"/>
      <c r="U100" s="691"/>
      <c r="V100" s="691"/>
      <c r="W100" s="691"/>
      <c r="X100" s="693"/>
      <c r="Y100" s="694"/>
      <c r="Z100" s="695"/>
      <c r="AA100" s="696"/>
      <c r="AB100" s="697" t="s">
        <v>11</v>
      </c>
      <c r="AC100" s="697"/>
      <c r="AD100" s="697"/>
      <c r="AE100" s="121" t="s">
        <v>413</v>
      </c>
      <c r="AF100" s="121"/>
      <c r="AG100" s="121"/>
      <c r="AH100" s="121"/>
      <c r="AI100" s="121" t="s">
        <v>565</v>
      </c>
      <c r="AJ100" s="121"/>
      <c r="AK100" s="121"/>
      <c r="AL100" s="121"/>
      <c r="AM100" s="121" t="s">
        <v>381</v>
      </c>
      <c r="AN100" s="121"/>
      <c r="AO100" s="121"/>
      <c r="AP100" s="121"/>
      <c r="AQ100" s="679" t="s">
        <v>412</v>
      </c>
      <c r="AR100" s="680"/>
      <c r="AS100" s="680"/>
      <c r="AT100" s="681"/>
      <c r="AU100" s="679" t="s">
        <v>586</v>
      </c>
      <c r="AV100" s="680"/>
      <c r="AW100" s="680"/>
      <c r="AX100" s="682"/>
      <c r="AY100">
        <f>COUNTA($G$101)</f>
        <v>0</v>
      </c>
    </row>
    <row r="101" spans="1:60" ht="23.25" hidden="1" customHeight="1" x14ac:dyDescent="0.2">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2">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2">
      <c r="A103" s="565" t="s">
        <v>578</v>
      </c>
      <c r="B103" s="412"/>
      <c r="C103" s="412"/>
      <c r="D103" s="412"/>
      <c r="E103" s="412"/>
      <c r="F103" s="594"/>
      <c r="G103" s="592" t="s">
        <v>579</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413</v>
      </c>
      <c r="AF103" s="121"/>
      <c r="AG103" s="121"/>
      <c r="AH103" s="121"/>
      <c r="AI103" s="121" t="s">
        <v>565</v>
      </c>
      <c r="AJ103" s="121"/>
      <c r="AK103" s="121"/>
      <c r="AL103" s="121"/>
      <c r="AM103" s="121" t="s">
        <v>381</v>
      </c>
      <c r="AN103" s="121"/>
      <c r="AO103" s="121"/>
      <c r="AP103" s="121"/>
      <c r="AQ103" s="602" t="s">
        <v>587</v>
      </c>
      <c r="AR103" s="603"/>
      <c r="AS103" s="603"/>
      <c r="AT103" s="603"/>
      <c r="AU103" s="603"/>
      <c r="AV103" s="603"/>
      <c r="AW103" s="603"/>
      <c r="AX103" s="604"/>
      <c r="AY103">
        <f>IF(SUBSTITUTE(SUBSTITUTE($G$104,"／",""),"　","")="",0,1)</f>
        <v>0</v>
      </c>
    </row>
    <row r="104" spans="1:60" ht="23.25" hidden="1" customHeight="1" x14ac:dyDescent="0.2">
      <c r="A104" s="595"/>
      <c r="B104" s="575"/>
      <c r="C104" s="575"/>
      <c r="D104" s="575"/>
      <c r="E104" s="575"/>
      <c r="F104" s="596"/>
      <c r="G104" s="605" t="s">
        <v>580</v>
      </c>
      <c r="H104" s="606"/>
      <c r="I104" s="606"/>
      <c r="J104" s="606"/>
      <c r="K104" s="606"/>
      <c r="L104" s="606"/>
      <c r="M104" s="606"/>
      <c r="N104" s="606"/>
      <c r="O104" s="606"/>
      <c r="P104" s="606"/>
      <c r="Q104" s="606"/>
      <c r="R104" s="606"/>
      <c r="S104" s="606"/>
      <c r="T104" s="606"/>
      <c r="U104" s="606"/>
      <c r="V104" s="606"/>
      <c r="W104" s="606"/>
      <c r="X104" s="606"/>
      <c r="Y104" s="666" t="s">
        <v>578</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2">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581</v>
      </c>
      <c r="Z105" s="659"/>
      <c r="AA105" s="660"/>
      <c r="AB105" s="661" t="s">
        <v>582</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hidden="1" customHeight="1" x14ac:dyDescent="0.2">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413</v>
      </c>
      <c r="AF106" s="121"/>
      <c r="AG106" s="121"/>
      <c r="AH106" s="121"/>
      <c r="AI106" s="121" t="s">
        <v>565</v>
      </c>
      <c r="AJ106" s="121"/>
      <c r="AK106" s="121"/>
      <c r="AL106" s="121"/>
      <c r="AM106" s="121" t="s">
        <v>381</v>
      </c>
      <c r="AN106" s="121"/>
      <c r="AO106" s="121"/>
      <c r="AP106" s="121"/>
      <c r="AQ106" s="609" t="s">
        <v>170</v>
      </c>
      <c r="AR106" s="610"/>
      <c r="AS106" s="610"/>
      <c r="AT106" s="611"/>
      <c r="AU106" s="575" t="s">
        <v>124</v>
      </c>
      <c r="AV106" s="575"/>
      <c r="AW106" s="575"/>
      <c r="AX106" s="578"/>
      <c r="AY106">
        <f>COUNTA($G$108)</f>
        <v>0</v>
      </c>
    </row>
    <row r="107" spans="1:60" ht="18.75" hidden="1" customHeight="1" x14ac:dyDescent="0.2">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c r="AV107" s="500"/>
      <c r="AW107" s="415" t="s">
        <v>162</v>
      </c>
      <c r="AX107" s="563"/>
      <c r="AY107">
        <f t="shared" ref="AY107:AY112" si="3">$AY$106</f>
        <v>0</v>
      </c>
    </row>
    <row r="108" spans="1:60" ht="23.25" hidden="1" customHeight="1" x14ac:dyDescent="0.2">
      <c r="A108" s="617"/>
      <c r="B108" s="615"/>
      <c r="C108" s="615"/>
      <c r="D108" s="615"/>
      <c r="E108" s="615"/>
      <c r="F108" s="616"/>
      <c r="G108" s="631"/>
      <c r="H108" s="632"/>
      <c r="I108" s="632"/>
      <c r="J108" s="632"/>
      <c r="K108" s="632"/>
      <c r="L108" s="632"/>
      <c r="M108" s="632"/>
      <c r="N108" s="632"/>
      <c r="O108" s="633"/>
      <c r="P108" s="237"/>
      <c r="Q108" s="237"/>
      <c r="R108" s="237"/>
      <c r="S108" s="237"/>
      <c r="T108" s="237"/>
      <c r="U108" s="237"/>
      <c r="V108" s="237"/>
      <c r="W108" s="237"/>
      <c r="X108" s="379"/>
      <c r="Y108" s="640" t="s">
        <v>12</v>
      </c>
      <c r="Z108" s="641"/>
      <c r="AA108" s="642"/>
      <c r="AB108" s="556"/>
      <c r="AC108" s="556"/>
      <c r="AD108" s="556"/>
      <c r="AE108" s="448"/>
      <c r="AF108" s="436"/>
      <c r="AG108" s="436"/>
      <c r="AH108" s="436"/>
      <c r="AI108" s="448"/>
      <c r="AJ108" s="436"/>
      <c r="AK108" s="436"/>
      <c r="AL108" s="436"/>
      <c r="AM108" s="448"/>
      <c r="AN108" s="436"/>
      <c r="AO108" s="436"/>
      <c r="AP108" s="436"/>
      <c r="AQ108" s="441"/>
      <c r="AR108" s="442"/>
      <c r="AS108" s="442"/>
      <c r="AT108" s="443"/>
      <c r="AU108" s="436"/>
      <c r="AV108" s="436"/>
      <c r="AW108" s="436"/>
      <c r="AX108" s="437"/>
      <c r="AY108">
        <f t="shared" si="3"/>
        <v>0</v>
      </c>
    </row>
    <row r="109" spans="1:60" ht="23.25" hidden="1" customHeight="1" x14ac:dyDescent="0.2">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c r="AC109" s="542"/>
      <c r="AD109" s="542"/>
      <c r="AE109" s="448"/>
      <c r="AF109" s="436"/>
      <c r="AG109" s="436"/>
      <c r="AH109" s="436"/>
      <c r="AI109" s="448"/>
      <c r="AJ109" s="436"/>
      <c r="AK109" s="436"/>
      <c r="AL109" s="436"/>
      <c r="AM109" s="448"/>
      <c r="AN109" s="436"/>
      <c r="AO109" s="436"/>
      <c r="AP109" s="436"/>
      <c r="AQ109" s="441"/>
      <c r="AR109" s="442"/>
      <c r="AS109" s="442"/>
      <c r="AT109" s="443"/>
      <c r="AU109" s="436"/>
      <c r="AV109" s="436"/>
      <c r="AW109" s="436"/>
      <c r="AX109" s="437"/>
      <c r="AY109">
        <f t="shared" si="3"/>
        <v>0</v>
      </c>
    </row>
    <row r="110" spans="1:60" ht="23.25" hidden="1" customHeight="1" x14ac:dyDescent="0.2">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60" ht="23.25" hidden="1" customHeight="1" x14ac:dyDescent="0.2">
      <c r="A111" s="565" t="s">
        <v>257</v>
      </c>
      <c r="B111" s="503"/>
      <c r="C111" s="503"/>
      <c r="D111" s="503"/>
      <c r="E111" s="503"/>
      <c r="F111" s="355"/>
      <c r="G111" s="567"/>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0</v>
      </c>
    </row>
    <row r="112" spans="1:60" ht="23.25" hidden="1" customHeight="1" x14ac:dyDescent="0.2">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0</v>
      </c>
    </row>
    <row r="113" spans="1:60" ht="18.75" hidden="1" customHeight="1" x14ac:dyDescent="0.2">
      <c r="A113" s="573" t="s">
        <v>570</v>
      </c>
      <c r="B113" s="356" t="s">
        <v>571</v>
      </c>
      <c r="C113" s="504"/>
      <c r="D113" s="504"/>
      <c r="E113" s="504"/>
      <c r="F113" s="357"/>
      <c r="G113" s="575" t="s">
        <v>572</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588</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2">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2">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2">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2">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2">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413</v>
      </c>
      <c r="AF118" s="121"/>
      <c r="AG118" s="121"/>
      <c r="AH118" s="121"/>
      <c r="AI118" s="121" t="s">
        <v>565</v>
      </c>
      <c r="AJ118" s="121"/>
      <c r="AK118" s="121"/>
      <c r="AL118" s="121"/>
      <c r="AM118" s="121" t="s">
        <v>381</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2">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2">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2">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2">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2">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413</v>
      </c>
      <c r="AF123" s="121"/>
      <c r="AG123" s="121"/>
      <c r="AH123" s="121"/>
      <c r="AI123" s="121" t="s">
        <v>565</v>
      </c>
      <c r="AJ123" s="121"/>
      <c r="AK123" s="121"/>
      <c r="AL123" s="121"/>
      <c r="AM123" s="121" t="s">
        <v>381</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2">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2">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2">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2">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2">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413</v>
      </c>
      <c r="AF128" s="121"/>
      <c r="AG128" s="121"/>
      <c r="AH128" s="121"/>
      <c r="AI128" s="121" t="s">
        <v>565</v>
      </c>
      <c r="AJ128" s="121"/>
      <c r="AK128" s="121"/>
      <c r="AL128" s="121"/>
      <c r="AM128" s="121" t="s">
        <v>381</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2">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2">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2">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5">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2">
      <c r="A133" s="683" t="s">
        <v>576</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2">
      <c r="A134" s="689" t="s">
        <v>577</v>
      </c>
      <c r="B134" s="504"/>
      <c r="C134" s="504"/>
      <c r="D134" s="504"/>
      <c r="E134" s="504"/>
      <c r="F134" s="357"/>
      <c r="G134" s="690" t="s">
        <v>569</v>
      </c>
      <c r="H134" s="691"/>
      <c r="I134" s="691"/>
      <c r="J134" s="691"/>
      <c r="K134" s="691"/>
      <c r="L134" s="691"/>
      <c r="M134" s="691"/>
      <c r="N134" s="691"/>
      <c r="O134" s="691"/>
      <c r="P134" s="692" t="s">
        <v>568</v>
      </c>
      <c r="Q134" s="691"/>
      <c r="R134" s="691"/>
      <c r="S134" s="691"/>
      <c r="T134" s="691"/>
      <c r="U134" s="691"/>
      <c r="V134" s="691"/>
      <c r="W134" s="691"/>
      <c r="X134" s="693"/>
      <c r="Y134" s="694"/>
      <c r="Z134" s="695"/>
      <c r="AA134" s="696"/>
      <c r="AB134" s="697" t="s">
        <v>11</v>
      </c>
      <c r="AC134" s="697"/>
      <c r="AD134" s="697"/>
      <c r="AE134" s="121" t="s">
        <v>413</v>
      </c>
      <c r="AF134" s="121"/>
      <c r="AG134" s="121"/>
      <c r="AH134" s="121"/>
      <c r="AI134" s="121" t="s">
        <v>565</v>
      </c>
      <c r="AJ134" s="121"/>
      <c r="AK134" s="121"/>
      <c r="AL134" s="121"/>
      <c r="AM134" s="121" t="s">
        <v>381</v>
      </c>
      <c r="AN134" s="121"/>
      <c r="AO134" s="121"/>
      <c r="AP134" s="121"/>
      <c r="AQ134" s="679" t="s">
        <v>412</v>
      </c>
      <c r="AR134" s="680"/>
      <c r="AS134" s="680"/>
      <c r="AT134" s="681"/>
      <c r="AU134" s="679" t="s">
        <v>586</v>
      </c>
      <c r="AV134" s="680"/>
      <c r="AW134" s="680"/>
      <c r="AX134" s="682"/>
      <c r="AY134">
        <f>COUNTA($G$135)</f>
        <v>0</v>
      </c>
    </row>
    <row r="135" spans="1:60" ht="23.25" hidden="1" customHeight="1" x14ac:dyDescent="0.2">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2">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2">
      <c r="A137" s="565" t="s">
        <v>578</v>
      </c>
      <c r="B137" s="412"/>
      <c r="C137" s="412"/>
      <c r="D137" s="412"/>
      <c r="E137" s="412"/>
      <c r="F137" s="594"/>
      <c r="G137" s="592" t="s">
        <v>579</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413</v>
      </c>
      <c r="AF137" s="121"/>
      <c r="AG137" s="121"/>
      <c r="AH137" s="121"/>
      <c r="AI137" s="121" t="s">
        <v>565</v>
      </c>
      <c r="AJ137" s="121"/>
      <c r="AK137" s="121"/>
      <c r="AL137" s="121"/>
      <c r="AM137" s="121" t="s">
        <v>381</v>
      </c>
      <c r="AN137" s="121"/>
      <c r="AO137" s="121"/>
      <c r="AP137" s="121"/>
      <c r="AQ137" s="602" t="s">
        <v>587</v>
      </c>
      <c r="AR137" s="603"/>
      <c r="AS137" s="603"/>
      <c r="AT137" s="603"/>
      <c r="AU137" s="603"/>
      <c r="AV137" s="603"/>
      <c r="AW137" s="603"/>
      <c r="AX137" s="604"/>
      <c r="AY137">
        <f>IF(SUBSTITUTE(SUBSTITUTE($G$138,"／",""),"　","")="",0,1)</f>
        <v>0</v>
      </c>
    </row>
    <row r="138" spans="1:60" ht="23.25" hidden="1" customHeight="1" x14ac:dyDescent="0.2">
      <c r="A138" s="595"/>
      <c r="B138" s="575"/>
      <c r="C138" s="575"/>
      <c r="D138" s="575"/>
      <c r="E138" s="575"/>
      <c r="F138" s="596"/>
      <c r="G138" s="605" t="s">
        <v>580</v>
      </c>
      <c r="H138" s="606"/>
      <c r="I138" s="606"/>
      <c r="J138" s="606"/>
      <c r="K138" s="606"/>
      <c r="L138" s="606"/>
      <c r="M138" s="606"/>
      <c r="N138" s="606"/>
      <c r="O138" s="606"/>
      <c r="P138" s="606"/>
      <c r="Q138" s="606"/>
      <c r="R138" s="606"/>
      <c r="S138" s="606"/>
      <c r="T138" s="606"/>
      <c r="U138" s="606"/>
      <c r="V138" s="606"/>
      <c r="W138" s="606"/>
      <c r="X138" s="606"/>
      <c r="Y138" s="666" t="s">
        <v>578</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2">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581</v>
      </c>
      <c r="Z139" s="659"/>
      <c r="AA139" s="660"/>
      <c r="AB139" s="661" t="s">
        <v>582</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2">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413</v>
      </c>
      <c r="AF140" s="121"/>
      <c r="AG140" s="121"/>
      <c r="AH140" s="121"/>
      <c r="AI140" s="121" t="s">
        <v>565</v>
      </c>
      <c r="AJ140" s="121"/>
      <c r="AK140" s="121"/>
      <c r="AL140" s="121"/>
      <c r="AM140" s="121" t="s">
        <v>381</v>
      </c>
      <c r="AN140" s="121"/>
      <c r="AO140" s="121"/>
      <c r="AP140" s="121"/>
      <c r="AQ140" s="609" t="s">
        <v>170</v>
      </c>
      <c r="AR140" s="610"/>
      <c r="AS140" s="610"/>
      <c r="AT140" s="611"/>
      <c r="AU140" s="575" t="s">
        <v>124</v>
      </c>
      <c r="AV140" s="575"/>
      <c r="AW140" s="575"/>
      <c r="AX140" s="578"/>
      <c r="AY140">
        <f>COUNTA($G$142)</f>
        <v>0</v>
      </c>
    </row>
    <row r="141" spans="1:60" ht="18.75" hidden="1" customHeight="1" x14ac:dyDescent="0.2">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2">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2">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2">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2">
      <c r="A145" s="565" t="s">
        <v>257</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2">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2">
      <c r="A147" s="573" t="s">
        <v>570</v>
      </c>
      <c r="B147" s="356" t="s">
        <v>571</v>
      </c>
      <c r="C147" s="504"/>
      <c r="D147" s="504"/>
      <c r="E147" s="504"/>
      <c r="F147" s="357"/>
      <c r="G147" s="575" t="s">
        <v>572</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588</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2">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2">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2">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2">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2">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413</v>
      </c>
      <c r="AF152" s="121"/>
      <c r="AG152" s="121"/>
      <c r="AH152" s="121"/>
      <c r="AI152" s="121" t="s">
        <v>565</v>
      </c>
      <c r="AJ152" s="121"/>
      <c r="AK152" s="121"/>
      <c r="AL152" s="121"/>
      <c r="AM152" s="121" t="s">
        <v>381</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2">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2">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2">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2">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2">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413</v>
      </c>
      <c r="AF157" s="121"/>
      <c r="AG157" s="121"/>
      <c r="AH157" s="121"/>
      <c r="AI157" s="121" t="s">
        <v>565</v>
      </c>
      <c r="AJ157" s="121"/>
      <c r="AK157" s="121"/>
      <c r="AL157" s="121"/>
      <c r="AM157" s="121" t="s">
        <v>381</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2">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2">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2">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2">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2">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413</v>
      </c>
      <c r="AF162" s="121"/>
      <c r="AG162" s="121"/>
      <c r="AH162" s="121"/>
      <c r="AI162" s="121" t="s">
        <v>565</v>
      </c>
      <c r="AJ162" s="121"/>
      <c r="AK162" s="121"/>
      <c r="AL162" s="121"/>
      <c r="AM162" s="121" t="s">
        <v>381</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2">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2">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2">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5">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2">
      <c r="A167" s="683" t="s">
        <v>576</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2">
      <c r="A168" s="689" t="s">
        <v>577</v>
      </c>
      <c r="B168" s="504"/>
      <c r="C168" s="504"/>
      <c r="D168" s="504"/>
      <c r="E168" s="504"/>
      <c r="F168" s="357"/>
      <c r="G168" s="690" t="s">
        <v>569</v>
      </c>
      <c r="H168" s="691"/>
      <c r="I168" s="691"/>
      <c r="J168" s="691"/>
      <c r="K168" s="691"/>
      <c r="L168" s="691"/>
      <c r="M168" s="691"/>
      <c r="N168" s="691"/>
      <c r="O168" s="691"/>
      <c r="P168" s="692" t="s">
        <v>568</v>
      </c>
      <c r="Q168" s="691"/>
      <c r="R168" s="691"/>
      <c r="S168" s="691"/>
      <c r="T168" s="691"/>
      <c r="U168" s="691"/>
      <c r="V168" s="691"/>
      <c r="W168" s="691"/>
      <c r="X168" s="693"/>
      <c r="Y168" s="694"/>
      <c r="Z168" s="695"/>
      <c r="AA168" s="696"/>
      <c r="AB168" s="697" t="s">
        <v>11</v>
      </c>
      <c r="AC168" s="697"/>
      <c r="AD168" s="697"/>
      <c r="AE168" s="121" t="s">
        <v>413</v>
      </c>
      <c r="AF168" s="121"/>
      <c r="AG168" s="121"/>
      <c r="AH168" s="121"/>
      <c r="AI168" s="121" t="s">
        <v>565</v>
      </c>
      <c r="AJ168" s="121"/>
      <c r="AK168" s="121"/>
      <c r="AL168" s="121"/>
      <c r="AM168" s="121" t="s">
        <v>381</v>
      </c>
      <c r="AN168" s="121"/>
      <c r="AO168" s="121"/>
      <c r="AP168" s="121"/>
      <c r="AQ168" s="679" t="s">
        <v>412</v>
      </c>
      <c r="AR168" s="680"/>
      <c r="AS168" s="680"/>
      <c r="AT168" s="681"/>
      <c r="AU168" s="679" t="s">
        <v>586</v>
      </c>
      <c r="AV168" s="680"/>
      <c r="AW168" s="680"/>
      <c r="AX168" s="682"/>
      <c r="AY168">
        <f>COUNTA($G$169)</f>
        <v>0</v>
      </c>
    </row>
    <row r="169" spans="1:60" ht="23.25" hidden="1" customHeight="1" x14ac:dyDescent="0.2">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2">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2">
      <c r="A171" s="565" t="s">
        <v>578</v>
      </c>
      <c r="B171" s="412"/>
      <c r="C171" s="412"/>
      <c r="D171" s="412"/>
      <c r="E171" s="412"/>
      <c r="F171" s="594"/>
      <c r="G171" s="592" t="s">
        <v>579</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413</v>
      </c>
      <c r="AF171" s="121"/>
      <c r="AG171" s="121"/>
      <c r="AH171" s="121"/>
      <c r="AI171" s="121" t="s">
        <v>565</v>
      </c>
      <c r="AJ171" s="121"/>
      <c r="AK171" s="121"/>
      <c r="AL171" s="121"/>
      <c r="AM171" s="121" t="s">
        <v>381</v>
      </c>
      <c r="AN171" s="121"/>
      <c r="AO171" s="121"/>
      <c r="AP171" s="121"/>
      <c r="AQ171" s="602" t="s">
        <v>587</v>
      </c>
      <c r="AR171" s="603"/>
      <c r="AS171" s="603"/>
      <c r="AT171" s="603"/>
      <c r="AU171" s="603"/>
      <c r="AV171" s="603"/>
      <c r="AW171" s="603"/>
      <c r="AX171" s="604"/>
      <c r="AY171">
        <f>IF(SUBSTITUTE(SUBSTITUTE($G$172,"／",""),"　","")="",0,1)</f>
        <v>0</v>
      </c>
    </row>
    <row r="172" spans="1:60" ht="23.25" hidden="1" customHeight="1" x14ac:dyDescent="0.2">
      <c r="A172" s="595"/>
      <c r="B172" s="575"/>
      <c r="C172" s="575"/>
      <c r="D172" s="575"/>
      <c r="E172" s="575"/>
      <c r="F172" s="596"/>
      <c r="G172" s="605" t="s">
        <v>580</v>
      </c>
      <c r="H172" s="606"/>
      <c r="I172" s="606"/>
      <c r="J172" s="606"/>
      <c r="K172" s="606"/>
      <c r="L172" s="606"/>
      <c r="M172" s="606"/>
      <c r="N172" s="606"/>
      <c r="O172" s="606"/>
      <c r="P172" s="606"/>
      <c r="Q172" s="606"/>
      <c r="R172" s="606"/>
      <c r="S172" s="606"/>
      <c r="T172" s="606"/>
      <c r="U172" s="606"/>
      <c r="V172" s="606"/>
      <c r="W172" s="606"/>
      <c r="X172" s="606"/>
      <c r="Y172" s="666" t="s">
        <v>578</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2">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581</v>
      </c>
      <c r="Z173" s="659"/>
      <c r="AA173" s="660"/>
      <c r="AB173" s="661" t="s">
        <v>582</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2">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413</v>
      </c>
      <c r="AF174" s="121"/>
      <c r="AG174" s="121"/>
      <c r="AH174" s="121"/>
      <c r="AI174" s="121" t="s">
        <v>565</v>
      </c>
      <c r="AJ174" s="121"/>
      <c r="AK174" s="121"/>
      <c r="AL174" s="121"/>
      <c r="AM174" s="121" t="s">
        <v>381</v>
      </c>
      <c r="AN174" s="121"/>
      <c r="AO174" s="121"/>
      <c r="AP174" s="121"/>
      <c r="AQ174" s="609" t="s">
        <v>170</v>
      </c>
      <c r="AR174" s="610"/>
      <c r="AS174" s="610"/>
      <c r="AT174" s="611"/>
      <c r="AU174" s="575" t="s">
        <v>124</v>
      </c>
      <c r="AV174" s="575"/>
      <c r="AW174" s="575"/>
      <c r="AX174" s="578"/>
      <c r="AY174">
        <f>COUNTA($G$176)</f>
        <v>0</v>
      </c>
    </row>
    <row r="175" spans="1:60" ht="18.75" hidden="1" customHeight="1" x14ac:dyDescent="0.2">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2">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2">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2">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2">
      <c r="A179" s="565" t="s">
        <v>257</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2">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2">
      <c r="A181" s="573" t="s">
        <v>570</v>
      </c>
      <c r="B181" s="356" t="s">
        <v>571</v>
      </c>
      <c r="C181" s="504"/>
      <c r="D181" s="504"/>
      <c r="E181" s="504"/>
      <c r="F181" s="357"/>
      <c r="G181" s="575" t="s">
        <v>572</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588</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2">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2">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2">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2">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2">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413</v>
      </c>
      <c r="AF186" s="121"/>
      <c r="AG186" s="121"/>
      <c r="AH186" s="121"/>
      <c r="AI186" s="121" t="s">
        <v>565</v>
      </c>
      <c r="AJ186" s="121"/>
      <c r="AK186" s="121"/>
      <c r="AL186" s="121"/>
      <c r="AM186" s="121" t="s">
        <v>381</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2">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2">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2">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2">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2">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413</v>
      </c>
      <c r="AF191" s="121"/>
      <c r="AG191" s="121"/>
      <c r="AH191" s="121"/>
      <c r="AI191" s="121" t="s">
        <v>565</v>
      </c>
      <c r="AJ191" s="121"/>
      <c r="AK191" s="121"/>
      <c r="AL191" s="121"/>
      <c r="AM191" s="121" t="s">
        <v>381</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2">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2">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2">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2">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2">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413</v>
      </c>
      <c r="AF196" s="121"/>
      <c r="AG196" s="121"/>
      <c r="AH196" s="121"/>
      <c r="AI196" s="121" t="s">
        <v>565</v>
      </c>
      <c r="AJ196" s="121"/>
      <c r="AK196" s="121"/>
      <c r="AL196" s="121"/>
      <c r="AM196" s="121" t="s">
        <v>381</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2">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2">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2">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5">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customHeight="1" x14ac:dyDescent="0.2">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413</v>
      </c>
      <c r="AF201" s="121"/>
      <c r="AG201" s="121"/>
      <c r="AH201" s="121"/>
      <c r="AI201" s="121" t="s">
        <v>565</v>
      </c>
      <c r="AJ201" s="121"/>
      <c r="AK201" s="121"/>
      <c r="AL201" s="121"/>
      <c r="AM201" s="121" t="s">
        <v>381</v>
      </c>
      <c r="AN201" s="121"/>
      <c r="AO201" s="121"/>
      <c r="AP201" s="121"/>
      <c r="AQ201" s="403" t="s">
        <v>170</v>
      </c>
      <c r="AR201" s="399"/>
      <c r="AS201" s="399"/>
      <c r="AT201" s="400"/>
      <c r="AU201" s="498" t="s">
        <v>124</v>
      </c>
      <c r="AV201" s="498"/>
      <c r="AW201" s="498"/>
      <c r="AX201" s="499"/>
      <c r="AY201">
        <f>COUNTA($H$203)</f>
        <v>1</v>
      </c>
    </row>
    <row r="202" spans="1:60" ht="18.75" customHeight="1" x14ac:dyDescent="0.2">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v>9</v>
      </c>
      <c r="AR202" s="455"/>
      <c r="AS202" s="401" t="s">
        <v>171</v>
      </c>
      <c r="AT202" s="402"/>
      <c r="AU202" s="500">
        <v>12</v>
      </c>
      <c r="AV202" s="500"/>
      <c r="AW202" s="501" t="s">
        <v>162</v>
      </c>
      <c r="AX202" s="502"/>
      <c r="AY202">
        <f t="shared" ref="AY202:AY208" si="10">$AY$201</f>
        <v>1</v>
      </c>
    </row>
    <row r="203" spans="1:60" ht="45" customHeight="1" x14ac:dyDescent="0.2">
      <c r="A203" s="394"/>
      <c r="B203" s="395"/>
      <c r="C203" s="395"/>
      <c r="D203" s="395"/>
      <c r="E203" s="395"/>
      <c r="F203" s="396"/>
      <c r="G203" s="484" t="s">
        <v>172</v>
      </c>
      <c r="H203" s="486" t="s">
        <v>628</v>
      </c>
      <c r="I203" s="487"/>
      <c r="J203" s="487"/>
      <c r="K203" s="487"/>
      <c r="L203" s="487"/>
      <c r="M203" s="487"/>
      <c r="N203" s="487"/>
      <c r="O203" s="488"/>
      <c r="P203" s="486" t="s">
        <v>629</v>
      </c>
      <c r="Q203" s="487"/>
      <c r="R203" s="487"/>
      <c r="S203" s="487"/>
      <c r="T203" s="487"/>
      <c r="U203" s="487"/>
      <c r="V203" s="488"/>
      <c r="W203" s="492"/>
      <c r="X203" s="493"/>
      <c r="Y203" s="468" t="s">
        <v>12</v>
      </c>
      <c r="Z203" s="468"/>
      <c r="AA203" s="469"/>
      <c r="AB203" s="477" t="s">
        <v>247</v>
      </c>
      <c r="AC203" s="477"/>
      <c r="AD203" s="477"/>
      <c r="AE203" s="448">
        <v>3733.9</v>
      </c>
      <c r="AF203" s="436"/>
      <c r="AG203" s="436"/>
      <c r="AH203" s="436"/>
      <c r="AI203" s="448">
        <v>3733.9</v>
      </c>
      <c r="AJ203" s="436"/>
      <c r="AK203" s="436"/>
      <c r="AL203" s="436"/>
      <c r="AM203" s="448">
        <v>3227.5</v>
      </c>
      <c r="AN203" s="436"/>
      <c r="AO203" s="436"/>
      <c r="AP203" s="436"/>
      <c r="AQ203" s="448" t="s">
        <v>281</v>
      </c>
      <c r="AR203" s="436"/>
      <c r="AS203" s="436"/>
      <c r="AT203" s="449"/>
      <c r="AU203" s="436" t="s">
        <v>281</v>
      </c>
      <c r="AV203" s="436"/>
      <c r="AW203" s="436"/>
      <c r="AX203" s="437"/>
      <c r="AY203">
        <f t="shared" si="10"/>
        <v>1</v>
      </c>
    </row>
    <row r="204" spans="1:60" ht="45" customHeight="1" x14ac:dyDescent="0.2">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247</v>
      </c>
      <c r="AC204" s="476"/>
      <c r="AD204" s="476"/>
      <c r="AE204" s="448">
        <v>4000</v>
      </c>
      <c r="AF204" s="436"/>
      <c r="AG204" s="436"/>
      <c r="AH204" s="436"/>
      <c r="AI204" s="448">
        <v>4000</v>
      </c>
      <c r="AJ204" s="436"/>
      <c r="AK204" s="436"/>
      <c r="AL204" s="436"/>
      <c r="AM204" s="448">
        <v>4000</v>
      </c>
      <c r="AN204" s="436"/>
      <c r="AO204" s="436"/>
      <c r="AP204" s="436"/>
      <c r="AQ204" s="448">
        <v>1000</v>
      </c>
      <c r="AR204" s="436"/>
      <c r="AS204" s="436"/>
      <c r="AT204" s="449"/>
      <c r="AU204" s="436">
        <v>1000</v>
      </c>
      <c r="AV204" s="436"/>
      <c r="AW204" s="436"/>
      <c r="AX204" s="437"/>
      <c r="AY204">
        <f t="shared" si="10"/>
        <v>1</v>
      </c>
    </row>
    <row r="205" spans="1:60" ht="45" customHeight="1" x14ac:dyDescent="0.2">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248</v>
      </c>
      <c r="AC205" s="472"/>
      <c r="AD205" s="472"/>
      <c r="AE205" s="473">
        <v>100</v>
      </c>
      <c r="AF205" s="474"/>
      <c r="AG205" s="474"/>
      <c r="AH205" s="474"/>
      <c r="AI205" s="473">
        <v>100</v>
      </c>
      <c r="AJ205" s="474"/>
      <c r="AK205" s="474"/>
      <c r="AL205" s="474"/>
      <c r="AM205" s="473">
        <v>100</v>
      </c>
      <c r="AN205" s="474"/>
      <c r="AO205" s="474"/>
      <c r="AP205" s="474"/>
      <c r="AQ205" s="448" t="s">
        <v>281</v>
      </c>
      <c r="AR205" s="436"/>
      <c r="AS205" s="436"/>
      <c r="AT205" s="449"/>
      <c r="AU205" s="436" t="s">
        <v>281</v>
      </c>
      <c r="AV205" s="436"/>
      <c r="AW205" s="436"/>
      <c r="AX205" s="437"/>
      <c r="AY205">
        <f t="shared" si="10"/>
        <v>1</v>
      </c>
    </row>
    <row r="206" spans="1:60" ht="151.25" customHeight="1" x14ac:dyDescent="0.2">
      <c r="A206" s="394" t="s">
        <v>236</v>
      </c>
      <c r="B206" s="395"/>
      <c r="C206" s="395"/>
      <c r="D206" s="395"/>
      <c r="E206" s="395"/>
      <c r="F206" s="396"/>
      <c r="G206" s="458" t="s">
        <v>173</v>
      </c>
      <c r="H206" s="459" t="s">
        <v>630</v>
      </c>
      <c r="I206" s="459"/>
      <c r="J206" s="459"/>
      <c r="K206" s="459"/>
      <c r="L206" s="459"/>
      <c r="M206" s="459"/>
      <c r="N206" s="459"/>
      <c r="O206" s="459"/>
      <c r="P206" s="459" t="s">
        <v>631</v>
      </c>
      <c r="Q206" s="459"/>
      <c r="R206" s="459"/>
      <c r="S206" s="459"/>
      <c r="T206" s="459"/>
      <c r="U206" s="459"/>
      <c r="V206" s="459"/>
      <c r="W206" s="462" t="s">
        <v>246</v>
      </c>
      <c r="X206" s="463"/>
      <c r="Y206" s="468" t="s">
        <v>12</v>
      </c>
      <c r="Z206" s="468"/>
      <c r="AA206" s="469"/>
      <c r="AB206" s="477" t="s">
        <v>247</v>
      </c>
      <c r="AC206" s="477"/>
      <c r="AD206" s="477"/>
      <c r="AE206" s="448">
        <v>3733.9</v>
      </c>
      <c r="AF206" s="436"/>
      <c r="AG206" s="436"/>
      <c r="AH206" s="436"/>
      <c r="AI206" s="448">
        <v>3733.9</v>
      </c>
      <c r="AJ206" s="436"/>
      <c r="AK206" s="436"/>
      <c r="AL206" s="436"/>
      <c r="AM206" s="448">
        <v>3227.5</v>
      </c>
      <c r="AN206" s="436"/>
      <c r="AO206" s="436"/>
      <c r="AP206" s="436"/>
      <c r="AQ206" s="448" t="s">
        <v>281</v>
      </c>
      <c r="AR206" s="436"/>
      <c r="AS206" s="436"/>
      <c r="AT206" s="449"/>
      <c r="AU206" s="436" t="s">
        <v>281</v>
      </c>
      <c r="AV206" s="436"/>
      <c r="AW206" s="436"/>
      <c r="AX206" s="437"/>
      <c r="AY206">
        <f t="shared" si="10"/>
        <v>1</v>
      </c>
    </row>
    <row r="207" spans="1:60" ht="151.25" customHeight="1" x14ac:dyDescent="0.2">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247</v>
      </c>
      <c r="AC207" s="476"/>
      <c r="AD207" s="476"/>
      <c r="AE207" s="448">
        <v>4000</v>
      </c>
      <c r="AF207" s="436"/>
      <c r="AG207" s="436"/>
      <c r="AH207" s="436"/>
      <c r="AI207" s="448">
        <v>4000</v>
      </c>
      <c r="AJ207" s="436"/>
      <c r="AK207" s="436"/>
      <c r="AL207" s="436"/>
      <c r="AM207" s="448">
        <v>4000</v>
      </c>
      <c r="AN207" s="436"/>
      <c r="AO207" s="436"/>
      <c r="AP207" s="436"/>
      <c r="AQ207" s="448">
        <v>1000</v>
      </c>
      <c r="AR207" s="436"/>
      <c r="AS207" s="436"/>
      <c r="AT207" s="449"/>
      <c r="AU207" s="436">
        <v>1000</v>
      </c>
      <c r="AV207" s="436"/>
      <c r="AW207" s="436"/>
      <c r="AX207" s="437"/>
      <c r="AY207">
        <f t="shared" si="10"/>
        <v>1</v>
      </c>
    </row>
    <row r="208" spans="1:60" ht="151.25" customHeight="1" x14ac:dyDescent="0.2">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248</v>
      </c>
      <c r="AC208" s="472"/>
      <c r="AD208" s="472"/>
      <c r="AE208" s="473">
        <v>100</v>
      </c>
      <c r="AF208" s="474"/>
      <c r="AG208" s="474"/>
      <c r="AH208" s="474"/>
      <c r="AI208" s="473">
        <v>100</v>
      </c>
      <c r="AJ208" s="474"/>
      <c r="AK208" s="474"/>
      <c r="AL208" s="474"/>
      <c r="AM208" s="473">
        <v>100</v>
      </c>
      <c r="AN208" s="474"/>
      <c r="AO208" s="474"/>
      <c r="AP208" s="475"/>
      <c r="AQ208" s="448" t="s">
        <v>281</v>
      </c>
      <c r="AR208" s="436"/>
      <c r="AS208" s="436"/>
      <c r="AT208" s="449"/>
      <c r="AU208" s="436" t="s">
        <v>281</v>
      </c>
      <c r="AV208" s="436"/>
      <c r="AW208" s="436"/>
      <c r="AX208" s="437"/>
      <c r="AY208">
        <f t="shared" si="10"/>
        <v>1</v>
      </c>
    </row>
    <row r="209" spans="1:51" ht="18.75" hidden="1" customHeight="1" x14ac:dyDescent="0.2">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413</v>
      </c>
      <c r="AF209" s="120"/>
      <c r="AG209" s="120"/>
      <c r="AH209" s="120"/>
      <c r="AI209" s="121" t="s">
        <v>565</v>
      </c>
      <c r="AJ209" s="121"/>
      <c r="AK209" s="121"/>
      <c r="AL209" s="121"/>
      <c r="AM209" s="121" t="s">
        <v>381</v>
      </c>
      <c r="AN209" s="121"/>
      <c r="AO209" s="121"/>
      <c r="AP209" s="121"/>
      <c r="AQ209" s="403" t="s">
        <v>170</v>
      </c>
      <c r="AR209" s="399"/>
      <c r="AS209" s="399"/>
      <c r="AT209" s="400"/>
      <c r="AU209" s="451" t="s">
        <v>124</v>
      </c>
      <c r="AV209" s="452"/>
      <c r="AW209" s="452"/>
      <c r="AX209" s="453"/>
      <c r="AY209">
        <f>COUNTA($H$211)</f>
        <v>0</v>
      </c>
    </row>
    <row r="210" spans="1:51" ht="18.75" hidden="1" customHeight="1" x14ac:dyDescent="0.2">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2">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2">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2">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2">
      <c r="A214" s="424" t="s">
        <v>260</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customHeight="1" thickBot="1" x14ac:dyDescent="0.25">
      <c r="A215" s="431" t="s">
        <v>573</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2">
      <c r="A216" s="369" t="s">
        <v>280</v>
      </c>
      <c r="B216" s="370"/>
      <c r="C216" s="372" t="s">
        <v>174</v>
      </c>
      <c r="D216" s="370"/>
      <c r="E216" s="373" t="s">
        <v>190</v>
      </c>
      <c r="F216" s="374"/>
      <c r="G216" s="375" t="s">
        <v>627</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2">
      <c r="A217" s="371"/>
      <c r="B217" s="353"/>
      <c r="C217" s="352"/>
      <c r="D217" s="353"/>
      <c r="E217" s="354" t="s">
        <v>189</v>
      </c>
      <c r="F217" s="355"/>
      <c r="G217" s="378" t="s">
        <v>632</v>
      </c>
      <c r="H217" s="237"/>
      <c r="I217" s="237"/>
      <c r="J217" s="237"/>
      <c r="K217" s="237"/>
      <c r="L217" s="237"/>
      <c r="M217" s="237"/>
      <c r="N217" s="237"/>
      <c r="O217" s="237"/>
      <c r="P217" s="237"/>
      <c r="Q217" s="237"/>
      <c r="R217" s="237"/>
      <c r="S217" s="237"/>
      <c r="T217" s="237"/>
      <c r="U217" s="237"/>
      <c r="V217" s="379"/>
      <c r="W217" s="382" t="s">
        <v>583</v>
      </c>
      <c r="X217" s="383"/>
      <c r="Y217" s="383"/>
      <c r="Z217" s="383"/>
      <c r="AA217" s="384"/>
      <c r="AB217" s="385" t="s">
        <v>633</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2">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584</v>
      </c>
      <c r="X218" s="389"/>
      <c r="Y218" s="389"/>
      <c r="Z218" s="389"/>
      <c r="AA218" s="390"/>
      <c r="AB218" s="385" t="s">
        <v>634</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2">
      <c r="A219" s="371"/>
      <c r="B219" s="353"/>
      <c r="C219" s="350" t="s">
        <v>591</v>
      </c>
      <c r="D219" s="351"/>
      <c r="E219" s="354" t="s">
        <v>276</v>
      </c>
      <c r="F219" s="355"/>
      <c r="G219" s="360" t="s">
        <v>177</v>
      </c>
      <c r="H219" s="361"/>
      <c r="I219" s="361"/>
      <c r="J219" s="362" t="s">
        <v>627</v>
      </c>
      <c r="K219" s="363"/>
      <c r="L219" s="363"/>
      <c r="M219" s="363"/>
      <c r="N219" s="363"/>
      <c r="O219" s="363"/>
      <c r="P219" s="363"/>
      <c r="Q219" s="363"/>
      <c r="R219" s="363"/>
      <c r="S219" s="363"/>
      <c r="T219" s="364"/>
      <c r="U219" s="365" t="s">
        <v>627</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2">
      <c r="A220" s="371"/>
      <c r="B220" s="353"/>
      <c r="C220" s="352"/>
      <c r="D220" s="353"/>
      <c r="E220" s="356"/>
      <c r="F220" s="357"/>
      <c r="G220" s="360" t="s">
        <v>592</v>
      </c>
      <c r="H220" s="361"/>
      <c r="I220" s="361"/>
      <c r="J220" s="361"/>
      <c r="K220" s="361"/>
      <c r="L220" s="361"/>
      <c r="M220" s="361"/>
      <c r="N220" s="361"/>
      <c r="O220" s="361"/>
      <c r="P220" s="361"/>
      <c r="Q220" s="361"/>
      <c r="R220" s="361"/>
      <c r="S220" s="361"/>
      <c r="T220" s="361"/>
      <c r="U220" s="367" t="s">
        <v>627</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5">
      <c r="A221" s="371"/>
      <c r="B221" s="353"/>
      <c r="C221" s="352"/>
      <c r="D221" s="353"/>
      <c r="E221" s="358"/>
      <c r="F221" s="359"/>
      <c r="G221" s="360" t="s">
        <v>584</v>
      </c>
      <c r="H221" s="361"/>
      <c r="I221" s="361"/>
      <c r="J221" s="361"/>
      <c r="K221" s="361"/>
      <c r="L221" s="361"/>
      <c r="M221" s="361"/>
      <c r="N221" s="361"/>
      <c r="O221" s="361"/>
      <c r="P221" s="361"/>
      <c r="Q221" s="361"/>
      <c r="R221" s="361"/>
      <c r="S221" s="361"/>
      <c r="T221" s="361"/>
      <c r="U221" s="368" t="s">
        <v>627</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2">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2">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30" customHeight="1" x14ac:dyDescent="0.2">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604</v>
      </c>
      <c r="AE224" s="332"/>
      <c r="AF224" s="332"/>
      <c r="AG224" s="333" t="s">
        <v>622</v>
      </c>
      <c r="AH224" s="334"/>
      <c r="AI224" s="334"/>
      <c r="AJ224" s="334"/>
      <c r="AK224" s="334"/>
      <c r="AL224" s="334"/>
      <c r="AM224" s="334"/>
      <c r="AN224" s="334"/>
      <c r="AO224" s="334"/>
      <c r="AP224" s="334"/>
      <c r="AQ224" s="334"/>
      <c r="AR224" s="334"/>
      <c r="AS224" s="334"/>
      <c r="AT224" s="334"/>
      <c r="AU224" s="334"/>
      <c r="AV224" s="334"/>
      <c r="AW224" s="334"/>
      <c r="AX224" s="335"/>
    </row>
    <row r="225" spans="1:50" ht="30" customHeight="1" x14ac:dyDescent="0.2">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604</v>
      </c>
      <c r="AE225" s="220"/>
      <c r="AF225" s="220"/>
      <c r="AG225" s="269" t="s">
        <v>623</v>
      </c>
      <c r="AH225" s="270"/>
      <c r="AI225" s="270"/>
      <c r="AJ225" s="270"/>
      <c r="AK225" s="270"/>
      <c r="AL225" s="270"/>
      <c r="AM225" s="270"/>
      <c r="AN225" s="270"/>
      <c r="AO225" s="270"/>
      <c r="AP225" s="270"/>
      <c r="AQ225" s="270"/>
      <c r="AR225" s="270"/>
      <c r="AS225" s="270"/>
      <c r="AT225" s="270"/>
      <c r="AU225" s="270"/>
      <c r="AV225" s="270"/>
      <c r="AW225" s="270"/>
      <c r="AX225" s="271"/>
    </row>
    <row r="226" spans="1:50" ht="30" customHeight="1" x14ac:dyDescent="0.2">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604</v>
      </c>
      <c r="AE226" s="282"/>
      <c r="AF226" s="282"/>
      <c r="AG226" s="239" t="s">
        <v>624</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2">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620</v>
      </c>
      <c r="AE227" s="234"/>
      <c r="AF227" s="234"/>
      <c r="AG227" s="236" t="s">
        <v>281</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2">
      <c r="A228" s="251"/>
      <c r="B228" s="303"/>
      <c r="C228" s="307"/>
      <c r="D228" s="308"/>
      <c r="E228" s="311" t="s">
        <v>258</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621</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2">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621</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30" customHeight="1" x14ac:dyDescent="0.2">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620</v>
      </c>
      <c r="AE230" s="259"/>
      <c r="AF230" s="259"/>
      <c r="AG230" s="261"/>
      <c r="AH230" s="262"/>
      <c r="AI230" s="262"/>
      <c r="AJ230" s="262"/>
      <c r="AK230" s="262"/>
      <c r="AL230" s="262"/>
      <c r="AM230" s="262"/>
      <c r="AN230" s="262"/>
      <c r="AO230" s="262"/>
      <c r="AP230" s="262"/>
      <c r="AQ230" s="262"/>
      <c r="AR230" s="262"/>
      <c r="AS230" s="262"/>
      <c r="AT230" s="262"/>
      <c r="AU230" s="262"/>
      <c r="AV230" s="262"/>
      <c r="AW230" s="262"/>
      <c r="AX230" s="263"/>
    </row>
    <row r="231" spans="1:50" ht="30" customHeight="1" x14ac:dyDescent="0.2">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625</v>
      </c>
      <c r="AE231" s="220"/>
      <c r="AF231" s="220"/>
      <c r="AG231" s="269" t="s">
        <v>626</v>
      </c>
      <c r="AH231" s="270"/>
      <c r="AI231" s="270"/>
      <c r="AJ231" s="270"/>
      <c r="AK231" s="270"/>
      <c r="AL231" s="270"/>
      <c r="AM231" s="270"/>
      <c r="AN231" s="270"/>
      <c r="AO231" s="270"/>
      <c r="AP231" s="270"/>
      <c r="AQ231" s="270"/>
      <c r="AR231" s="270"/>
      <c r="AS231" s="270"/>
      <c r="AT231" s="270"/>
      <c r="AU231" s="270"/>
      <c r="AV231" s="270"/>
      <c r="AW231" s="270"/>
      <c r="AX231" s="271"/>
    </row>
    <row r="232" spans="1:50" ht="30" customHeight="1" x14ac:dyDescent="0.2">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620</v>
      </c>
      <c r="AE232" s="220"/>
      <c r="AF232" s="220"/>
      <c r="AG232" s="269"/>
      <c r="AH232" s="270"/>
      <c r="AI232" s="270"/>
      <c r="AJ232" s="270"/>
      <c r="AK232" s="270"/>
      <c r="AL232" s="270"/>
      <c r="AM232" s="270"/>
      <c r="AN232" s="270"/>
      <c r="AO232" s="270"/>
      <c r="AP232" s="270"/>
      <c r="AQ232" s="270"/>
      <c r="AR232" s="270"/>
      <c r="AS232" s="270"/>
      <c r="AT232" s="270"/>
      <c r="AU232" s="270"/>
      <c r="AV232" s="270"/>
      <c r="AW232" s="270"/>
      <c r="AX232" s="271"/>
    </row>
    <row r="233" spans="1:50" ht="46.25" customHeight="1" x14ac:dyDescent="0.2">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604</v>
      </c>
      <c r="AE233" s="220"/>
      <c r="AF233" s="220"/>
      <c r="AG233" s="269" t="s">
        <v>639</v>
      </c>
      <c r="AH233" s="270"/>
      <c r="AI233" s="270"/>
      <c r="AJ233" s="270"/>
      <c r="AK233" s="270"/>
      <c r="AL233" s="270"/>
      <c r="AM233" s="270"/>
      <c r="AN233" s="270"/>
      <c r="AO233" s="270"/>
      <c r="AP233" s="270"/>
      <c r="AQ233" s="270"/>
      <c r="AR233" s="270"/>
      <c r="AS233" s="270"/>
      <c r="AT233" s="270"/>
      <c r="AU233" s="270"/>
      <c r="AV233" s="270"/>
      <c r="AW233" s="270"/>
      <c r="AX233" s="271"/>
    </row>
    <row r="234" spans="1:50" ht="30" customHeight="1" x14ac:dyDescent="0.2">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620</v>
      </c>
      <c r="AE234" s="282"/>
      <c r="AF234" s="282"/>
      <c r="AG234" s="283"/>
      <c r="AH234" s="284"/>
      <c r="AI234" s="284"/>
      <c r="AJ234" s="284"/>
      <c r="AK234" s="284"/>
      <c r="AL234" s="284"/>
      <c r="AM234" s="284"/>
      <c r="AN234" s="284"/>
      <c r="AO234" s="284"/>
      <c r="AP234" s="284"/>
      <c r="AQ234" s="284"/>
      <c r="AR234" s="284"/>
      <c r="AS234" s="284"/>
      <c r="AT234" s="284"/>
      <c r="AU234" s="284"/>
      <c r="AV234" s="284"/>
      <c r="AW234" s="284"/>
      <c r="AX234" s="285"/>
    </row>
    <row r="235" spans="1:50" ht="30" customHeight="1" x14ac:dyDescent="0.2">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620</v>
      </c>
      <c r="AE235" s="220"/>
      <c r="AF235" s="291"/>
      <c r="AG235" s="269"/>
      <c r="AH235" s="270"/>
      <c r="AI235" s="270"/>
      <c r="AJ235" s="270"/>
      <c r="AK235" s="270"/>
      <c r="AL235" s="270"/>
      <c r="AM235" s="270"/>
      <c r="AN235" s="270"/>
      <c r="AO235" s="270"/>
      <c r="AP235" s="270"/>
      <c r="AQ235" s="270"/>
      <c r="AR235" s="270"/>
      <c r="AS235" s="270"/>
      <c r="AT235" s="270"/>
      <c r="AU235" s="270"/>
      <c r="AV235" s="270"/>
      <c r="AW235" s="270"/>
      <c r="AX235" s="271"/>
    </row>
    <row r="236" spans="1:50" ht="31.25" customHeight="1" x14ac:dyDescent="0.2">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604</v>
      </c>
      <c r="AE236" s="345"/>
      <c r="AF236" s="346"/>
      <c r="AG236" s="347" t="s">
        <v>640</v>
      </c>
      <c r="AH236" s="348"/>
      <c r="AI236" s="348"/>
      <c r="AJ236" s="348"/>
      <c r="AK236" s="348"/>
      <c r="AL236" s="348"/>
      <c r="AM236" s="348"/>
      <c r="AN236" s="348"/>
      <c r="AO236" s="348"/>
      <c r="AP236" s="348"/>
      <c r="AQ236" s="348"/>
      <c r="AR236" s="348"/>
      <c r="AS236" s="348"/>
      <c r="AT236" s="348"/>
      <c r="AU236" s="348"/>
      <c r="AV236" s="348"/>
      <c r="AW236" s="348"/>
      <c r="AX236" s="349"/>
    </row>
    <row r="237" spans="1:50" ht="48.65" customHeight="1" x14ac:dyDescent="0.2">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604</v>
      </c>
      <c r="AE237" s="259"/>
      <c r="AF237" s="260"/>
      <c r="AG237" s="261" t="s">
        <v>642</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2">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604</v>
      </c>
      <c r="AE238" s="268"/>
      <c r="AF238" s="268"/>
      <c r="AG238" s="269" t="s">
        <v>643</v>
      </c>
      <c r="AH238" s="270"/>
      <c r="AI238" s="270"/>
      <c r="AJ238" s="270"/>
      <c r="AK238" s="270"/>
      <c r="AL238" s="270"/>
      <c r="AM238" s="270"/>
      <c r="AN238" s="270"/>
      <c r="AO238" s="270"/>
      <c r="AP238" s="270"/>
      <c r="AQ238" s="270"/>
      <c r="AR238" s="270"/>
      <c r="AS238" s="270"/>
      <c r="AT238" s="270"/>
      <c r="AU238" s="270"/>
      <c r="AV238" s="270"/>
      <c r="AW238" s="270"/>
      <c r="AX238" s="271"/>
    </row>
    <row r="239" spans="1:50" ht="31.25" customHeight="1" x14ac:dyDescent="0.2">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641</v>
      </c>
      <c r="AE239" s="220"/>
      <c r="AF239" s="220"/>
      <c r="AG239" s="269" t="s">
        <v>644</v>
      </c>
      <c r="AH239" s="270"/>
      <c r="AI239" s="270"/>
      <c r="AJ239" s="270"/>
      <c r="AK239" s="270"/>
      <c r="AL239" s="270"/>
      <c r="AM239" s="270"/>
      <c r="AN239" s="270"/>
      <c r="AO239" s="270"/>
      <c r="AP239" s="270"/>
      <c r="AQ239" s="270"/>
      <c r="AR239" s="270"/>
      <c r="AS239" s="270"/>
      <c r="AT239" s="270"/>
      <c r="AU239" s="270"/>
      <c r="AV239" s="270"/>
      <c r="AW239" s="270"/>
      <c r="AX239" s="271"/>
    </row>
    <row r="240" spans="1:50" ht="31.25" customHeight="1" x14ac:dyDescent="0.2">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604</v>
      </c>
      <c r="AE240" s="220"/>
      <c r="AF240" s="220"/>
      <c r="AG240" s="221" t="s">
        <v>645</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thickBot="1" x14ac:dyDescent="0.2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620</v>
      </c>
      <c r="AE241" s="234"/>
      <c r="AF241" s="235"/>
      <c r="AG241" s="236" t="s">
        <v>281</v>
      </c>
      <c r="AH241" s="237"/>
      <c r="AI241" s="237"/>
      <c r="AJ241" s="237"/>
      <c r="AK241" s="237"/>
      <c r="AL241" s="237"/>
      <c r="AM241" s="237"/>
      <c r="AN241" s="237"/>
      <c r="AO241" s="237"/>
      <c r="AP241" s="237"/>
      <c r="AQ241" s="237"/>
      <c r="AR241" s="237"/>
      <c r="AS241" s="237"/>
      <c r="AT241" s="237"/>
      <c r="AU241" s="237"/>
      <c r="AV241" s="237"/>
      <c r="AW241" s="237"/>
      <c r="AX241" s="238"/>
    </row>
    <row r="242" spans="1:52" ht="19.649999999999999" hidden="1" customHeight="1" x14ac:dyDescent="0.2">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hidden="1" customHeight="1" thickBot="1" x14ac:dyDescent="0.2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hidden="1" customHeight="1" x14ac:dyDescent="0.2">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2">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2">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hidden="1" customHeight="1" thickBot="1" x14ac:dyDescent="0.25">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2">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5">
      <c r="A249" s="208"/>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2">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2">
      <c r="A251" s="214" t="s">
        <v>274</v>
      </c>
      <c r="B251" s="215"/>
      <c r="C251" s="215"/>
      <c r="D251" s="216"/>
      <c r="E251" s="191" t="s">
        <v>653</v>
      </c>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2">
      <c r="A252" s="120" t="s">
        <v>273</v>
      </c>
      <c r="B252" s="120"/>
      <c r="C252" s="120"/>
      <c r="D252" s="120"/>
      <c r="E252" s="191" t="s">
        <v>653</v>
      </c>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2">
      <c r="A253" s="120" t="s">
        <v>272</v>
      </c>
      <c r="B253" s="120"/>
      <c r="C253" s="120"/>
      <c r="D253" s="120"/>
      <c r="E253" s="191" t="s">
        <v>653</v>
      </c>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2">
      <c r="A254" s="120" t="s">
        <v>271</v>
      </c>
      <c r="B254" s="120"/>
      <c r="C254" s="120"/>
      <c r="D254" s="120"/>
      <c r="E254" s="191" t="s">
        <v>654</v>
      </c>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2">
      <c r="A255" s="120" t="s">
        <v>270</v>
      </c>
      <c r="B255" s="120"/>
      <c r="C255" s="120"/>
      <c r="D255" s="120"/>
      <c r="E255" s="191" t="s">
        <v>655</v>
      </c>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2">
      <c r="A256" s="120" t="s">
        <v>269</v>
      </c>
      <c r="B256" s="120"/>
      <c r="C256" s="120"/>
      <c r="D256" s="120"/>
      <c r="E256" s="191" t="s">
        <v>656</v>
      </c>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2">
      <c r="A257" s="120" t="s">
        <v>268</v>
      </c>
      <c r="B257" s="120"/>
      <c r="C257" s="120"/>
      <c r="D257" s="120"/>
      <c r="E257" s="191" t="s">
        <v>657</v>
      </c>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2">
      <c r="A258" s="120" t="s">
        <v>267</v>
      </c>
      <c r="B258" s="120"/>
      <c r="C258" s="120"/>
      <c r="D258" s="120"/>
      <c r="E258" s="191" t="s">
        <v>658</v>
      </c>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2">
      <c r="A259" s="120" t="s">
        <v>413</v>
      </c>
      <c r="B259" s="120"/>
      <c r="C259" s="120"/>
      <c r="D259" s="120"/>
      <c r="E259" s="190" t="s">
        <v>659</v>
      </c>
      <c r="F259" s="171"/>
      <c r="G259" s="171"/>
      <c r="H259" s="77" t="str">
        <f>IF(E259="","","-")</f>
        <v>-</v>
      </c>
      <c r="I259" s="171"/>
      <c r="J259" s="171"/>
      <c r="K259" s="77" t="str">
        <f>IF(I259="","","-")</f>
        <v/>
      </c>
      <c r="L259" s="173">
        <v>78</v>
      </c>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2">
      <c r="A260" s="120" t="s">
        <v>589</v>
      </c>
      <c r="B260" s="120"/>
      <c r="C260" s="120"/>
      <c r="D260" s="120"/>
      <c r="E260" s="190" t="s">
        <v>659</v>
      </c>
      <c r="F260" s="171"/>
      <c r="G260" s="171"/>
      <c r="H260" s="77"/>
      <c r="I260" s="171"/>
      <c r="J260" s="171"/>
      <c r="K260" s="77"/>
      <c r="L260" s="173">
        <v>78</v>
      </c>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2">
      <c r="A261" s="120" t="s">
        <v>381</v>
      </c>
      <c r="B261" s="120"/>
      <c r="C261" s="120"/>
      <c r="D261" s="120"/>
      <c r="E261" s="186">
        <v>2021</v>
      </c>
      <c r="F261" s="172"/>
      <c r="G261" s="171" t="s">
        <v>635</v>
      </c>
      <c r="H261" s="171"/>
      <c r="I261" s="171"/>
      <c r="J261" s="172">
        <v>20</v>
      </c>
      <c r="K261" s="172"/>
      <c r="L261" s="173">
        <v>69</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4" customHeight="1" x14ac:dyDescent="0.2">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4" customHeight="1" x14ac:dyDescent="0.2">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4" customHeight="1" x14ac:dyDescent="0.2">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4" customHeight="1" x14ac:dyDescent="0.2">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2">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4" customHeight="1" x14ac:dyDescent="0.2">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4" customHeight="1" x14ac:dyDescent="0.2">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2">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4" customHeight="1" x14ac:dyDescent="0.2">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4" customHeight="1" x14ac:dyDescent="0.2">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4" customHeight="1" x14ac:dyDescent="0.2">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4" customHeight="1" x14ac:dyDescent="0.2">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4" customHeight="1" x14ac:dyDescent="0.2">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2">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2">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2">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2">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5" customHeight="1" thickBot="1" x14ac:dyDescent="0.2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2">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2">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2">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2">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2">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2">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2">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5">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180" t="s">
        <v>263</v>
      </c>
      <c r="B301" s="181"/>
      <c r="C301" s="181"/>
      <c r="D301" s="181"/>
      <c r="E301" s="181"/>
      <c r="F301" s="182"/>
      <c r="G301" s="159" t="s">
        <v>660</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2">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2">
      <c r="A303" s="183"/>
      <c r="B303" s="184"/>
      <c r="C303" s="184"/>
      <c r="D303" s="184"/>
      <c r="E303" s="184"/>
      <c r="F303" s="185"/>
      <c r="G303" s="149" t="s">
        <v>646</v>
      </c>
      <c r="H303" s="150"/>
      <c r="I303" s="150"/>
      <c r="J303" s="150"/>
      <c r="K303" s="151"/>
      <c r="L303" s="152" t="s">
        <v>647</v>
      </c>
      <c r="M303" s="153"/>
      <c r="N303" s="153"/>
      <c r="O303" s="153"/>
      <c r="P303" s="153"/>
      <c r="Q303" s="153"/>
      <c r="R303" s="153"/>
      <c r="S303" s="153"/>
      <c r="T303" s="153"/>
      <c r="U303" s="153"/>
      <c r="V303" s="153"/>
      <c r="W303" s="153"/>
      <c r="X303" s="154"/>
      <c r="Y303" s="155">
        <v>1000</v>
      </c>
      <c r="Z303" s="156"/>
      <c r="AA303" s="156"/>
      <c r="AB303" s="157"/>
      <c r="AC303" s="149"/>
      <c r="AD303" s="150"/>
      <c r="AE303" s="150"/>
      <c r="AF303" s="150"/>
      <c r="AG303" s="151"/>
      <c r="AH303" s="152"/>
      <c r="AI303" s="153"/>
      <c r="AJ303" s="153"/>
      <c r="AK303" s="153"/>
      <c r="AL303" s="153"/>
      <c r="AM303" s="153"/>
      <c r="AN303" s="153"/>
      <c r="AO303" s="153"/>
      <c r="AP303" s="153"/>
      <c r="AQ303" s="153"/>
      <c r="AR303" s="153"/>
      <c r="AS303" s="153"/>
      <c r="AT303" s="154"/>
      <c r="AU303" s="155"/>
      <c r="AV303" s="156"/>
      <c r="AW303" s="156"/>
      <c r="AX303" s="158"/>
    </row>
    <row r="304" spans="1:50" ht="24.75" hidden="1" customHeight="1" x14ac:dyDescent="0.2">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2">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2">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2">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2">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2">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2">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2">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customHeight="1" x14ac:dyDescent="0.2">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x14ac:dyDescent="0.2">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1000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2">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2">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2">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2">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2">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2">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2">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2">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2">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2">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2">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2">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5">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2">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2">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2">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2">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2">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2">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2">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2">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2">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2">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2">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2">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5">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2">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2">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2">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2">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2">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2">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2">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2">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2">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2">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2">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2">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2">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5">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2">
      <c r="A359" s="95">
        <v>1</v>
      </c>
      <c r="B359" s="95">
        <v>1</v>
      </c>
      <c r="C359" s="115" t="s">
        <v>648</v>
      </c>
      <c r="D359" s="114"/>
      <c r="E359" s="114"/>
      <c r="F359" s="114"/>
      <c r="G359" s="114"/>
      <c r="H359" s="114"/>
      <c r="I359" s="114"/>
      <c r="J359" s="98" t="s">
        <v>281</v>
      </c>
      <c r="K359" s="99"/>
      <c r="L359" s="99"/>
      <c r="M359" s="99"/>
      <c r="N359" s="99"/>
      <c r="O359" s="99"/>
      <c r="P359" s="116" t="s">
        <v>649</v>
      </c>
      <c r="Q359" s="100"/>
      <c r="R359" s="100"/>
      <c r="S359" s="100"/>
      <c r="T359" s="100"/>
      <c r="U359" s="100"/>
      <c r="V359" s="100"/>
      <c r="W359" s="100"/>
      <c r="X359" s="100"/>
      <c r="Y359" s="101">
        <v>1000</v>
      </c>
      <c r="Z359" s="102"/>
      <c r="AA359" s="102"/>
      <c r="AB359" s="103"/>
      <c r="AC359" s="84" t="s">
        <v>71</v>
      </c>
      <c r="AD359" s="85"/>
      <c r="AE359" s="85"/>
      <c r="AF359" s="85"/>
      <c r="AG359" s="85"/>
      <c r="AH359" s="117" t="s">
        <v>281</v>
      </c>
      <c r="AI359" s="118"/>
      <c r="AJ359" s="118"/>
      <c r="AK359" s="118"/>
      <c r="AL359" s="88" t="s">
        <v>281</v>
      </c>
      <c r="AM359" s="89"/>
      <c r="AN359" s="89"/>
      <c r="AO359" s="90"/>
      <c r="AP359" s="91" t="s">
        <v>281</v>
      </c>
      <c r="AQ359" s="91"/>
      <c r="AR359" s="91"/>
      <c r="AS359" s="91"/>
      <c r="AT359" s="91"/>
      <c r="AU359" s="91"/>
      <c r="AV359" s="91"/>
      <c r="AW359" s="91"/>
      <c r="AX359" s="91"/>
    </row>
    <row r="360" spans="1:51" ht="30" hidden="1" customHeight="1" x14ac:dyDescent="0.2">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2">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2">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2">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2">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2">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2">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2">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2">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2">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2">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2">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2">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2">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2">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2">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2">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2">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2">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2">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2">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2">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2">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2">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2">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2">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2">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2">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2">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2">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2">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2">
      <c r="A392" s="95">
        <v>1</v>
      </c>
      <c r="B392" s="95">
        <v>1</v>
      </c>
      <c r="C392" s="114"/>
      <c r="D392" s="114"/>
      <c r="E392" s="114"/>
      <c r="F392" s="114"/>
      <c r="G392" s="114"/>
      <c r="H392" s="114"/>
      <c r="I392" s="114"/>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2">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2">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2">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2">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2">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2">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2">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2">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2">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2">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2">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2">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2">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2">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2">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2">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2">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2">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2">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2">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2">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2">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2">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2">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2">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2">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2">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2">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2">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2">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2">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2">
      <c r="A425" s="95">
        <v>1</v>
      </c>
      <c r="B425" s="95">
        <v>1</v>
      </c>
      <c r="C425" s="114"/>
      <c r="D425" s="114"/>
      <c r="E425" s="114"/>
      <c r="F425" s="114"/>
      <c r="G425" s="114"/>
      <c r="H425" s="114"/>
      <c r="I425" s="114"/>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2">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2">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2">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2">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2">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2">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2">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2">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2">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2">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2">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2">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2">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2">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2">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2">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2">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2">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2">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2">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2">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2">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2">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2">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2">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2">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2">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2">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2">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2">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2">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2">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2">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2">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2">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2">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2">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2">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2">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2">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2">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2">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2">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2">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2">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2">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2">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2">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2">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2">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2">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2">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2">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2">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2">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2">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2">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2">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2">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2">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2">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2">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2">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2">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2">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2">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2">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2">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2">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2">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2">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2">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2">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2">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2">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2">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2">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2">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2">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2">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2">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2">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2">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2">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2">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2">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2">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2">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2">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2">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2">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2">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2">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2">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2">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2">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2">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2">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2">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2">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2">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2">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2">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2">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2">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2">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2">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2">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2">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2">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2">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2">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2">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2">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2">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2">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2">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2">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2">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2">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2">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2">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2">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2">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2">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2">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2">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2">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2">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2">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2">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2">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2">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2">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2">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2">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2">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2">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2">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2">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2">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2">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2">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2">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2">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2">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2">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2">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2">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2">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2">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2">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2">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2">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2">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2">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2">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2">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2">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2">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2">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2">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2">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2">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2">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2">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2">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2">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2">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2">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2">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2">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2">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2">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2">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2">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2">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2">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2">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2">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2">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2">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2">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2">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2">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2">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2">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2">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2">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customHeight="1" x14ac:dyDescent="0.2">
      <c r="A620" s="109" t="s">
        <v>575</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228</v>
      </c>
      <c r="AM620" s="113"/>
      <c r="AN620" s="113"/>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hidden="1" customHeight="1" x14ac:dyDescent="0.2">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2">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2">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2">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2">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2">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2">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2">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2">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2">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2">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2">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2">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2">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2">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2">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2">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2">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2">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2">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2">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2">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2">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2">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2">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2">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2">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2">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2">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2">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7" max="16383" man="1"/>
    <brk id="221" max="16383" man="1"/>
    <brk id="2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6" zoomScale="130" zoomScaleNormal="130" workbookViewId="0">
      <selection activeCell="Q8" sqref="Q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2">
      <c r="A2" s="14" t="s">
        <v>76</v>
      </c>
      <c r="B2" s="15"/>
      <c r="C2" s="13" t="str">
        <f>IF(B2="","",A2)</f>
        <v/>
      </c>
      <c r="D2" s="13" t="str">
        <f>IF(C2="","",IF(D1&lt;&gt;"",CONCATENATE(D1,"、",C2),C2))</f>
        <v/>
      </c>
      <c r="F2" s="12" t="s">
        <v>63</v>
      </c>
      <c r="G2" s="17"/>
      <c r="H2" s="13" t="str">
        <f>IF(G2="","",F2)</f>
        <v/>
      </c>
      <c r="I2" s="13" t="str">
        <f>IF(H2="","",IF(I1&lt;&gt;"",CONCATENATE(I1,"、",H2),H2))</f>
        <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
      </c>
      <c r="K4" s="14" t="s">
        <v>95</v>
      </c>
      <c r="L4" s="15"/>
      <c r="M4" s="13" t="str">
        <f t="shared" si="2"/>
        <v/>
      </c>
      <c r="N4" s="13" t="str">
        <f t="shared" ref="N4:N11" si="6">IF(M4="",N3,IF(N3&lt;&gt;"",CONCATENATE(N3,"、",M4),M4))</f>
        <v/>
      </c>
      <c r="O4" s="13"/>
      <c r="P4" s="12" t="s">
        <v>67</v>
      </c>
      <c r="Q4" s="17"/>
      <c r="R4" s="13" t="str">
        <f t="shared" si="3"/>
        <v/>
      </c>
      <c r="S4" s="13" t="str">
        <f t="shared" si="4"/>
        <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2">
      <c r="A5" s="14" t="s">
        <v>79</v>
      </c>
      <c r="B5" s="15"/>
      <c r="C5" s="13" t="str">
        <f t="shared" si="0"/>
        <v/>
      </c>
      <c r="D5" s="13" t="str">
        <f>IF(C5="",D4,IF(D4&lt;&gt;"",CONCATENATE(D4,"、",C5),C5))</f>
        <v/>
      </c>
      <c r="F5" s="18" t="s">
        <v>104</v>
      </c>
      <c r="G5" s="17"/>
      <c r="H5" s="13" t="str">
        <f t="shared" si="1"/>
        <v/>
      </c>
      <c r="I5" s="13" t="str">
        <f t="shared" si="5"/>
        <v/>
      </c>
      <c r="K5" s="14" t="s">
        <v>96</v>
      </c>
      <c r="L5" s="15"/>
      <c r="M5" s="13" t="str">
        <f t="shared" si="2"/>
        <v/>
      </c>
      <c r="N5" s="13" t="str">
        <f t="shared" si="6"/>
        <v/>
      </c>
      <c r="O5" s="13"/>
      <c r="P5" s="12" t="s">
        <v>68</v>
      </c>
      <c r="Q5" s="17"/>
      <c r="R5" s="13" t="str">
        <f t="shared" si="3"/>
        <v/>
      </c>
      <c r="S5" s="13" t="str">
        <f t="shared" si="4"/>
        <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2">
      <c r="A6" s="14" t="s">
        <v>80</v>
      </c>
      <c r="B6" s="15"/>
      <c r="C6" s="13" t="str">
        <f t="shared" si="0"/>
        <v/>
      </c>
      <c r="D6" s="13" t="str">
        <f t="shared" ref="D6:D21" si="8">IF(C6="",D5,IF(D5&lt;&gt;"",CONCATENATE(D5,"、",C6),C6))</f>
        <v/>
      </c>
      <c r="F6" s="18" t="s">
        <v>105</v>
      </c>
      <c r="G6" s="17"/>
      <c r="H6" s="13" t="str">
        <f t="shared" si="1"/>
        <v/>
      </c>
      <c r="I6" s="13" t="str">
        <f t="shared" si="5"/>
        <v/>
      </c>
      <c r="K6" s="14" t="s">
        <v>97</v>
      </c>
      <c r="L6" s="15"/>
      <c r="M6" s="13" t="str">
        <f t="shared" si="2"/>
        <v/>
      </c>
      <c r="N6" s="13" t="str">
        <f t="shared" si="6"/>
        <v/>
      </c>
      <c r="O6" s="13"/>
      <c r="P6" s="12" t="s">
        <v>69</v>
      </c>
      <c r="Q6" s="17"/>
      <c r="R6" s="13" t="str">
        <f t="shared" si="3"/>
        <v/>
      </c>
      <c r="S6" s="13" t="str">
        <f t="shared" si="4"/>
        <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2">
      <c r="A7" s="14" t="s">
        <v>81</v>
      </c>
      <c r="B7" s="15"/>
      <c r="C7" s="13" t="str">
        <f t="shared" si="0"/>
        <v/>
      </c>
      <c r="D7" s="13" t="str">
        <f t="shared" si="8"/>
        <v/>
      </c>
      <c r="F7" s="18" t="s">
        <v>196</v>
      </c>
      <c r="G7" s="17"/>
      <c r="H7" s="13" t="str">
        <f t="shared" si="1"/>
        <v/>
      </c>
      <c r="I7" s="13" t="str">
        <f t="shared" si="5"/>
        <v/>
      </c>
      <c r="K7" s="14" t="s">
        <v>98</v>
      </c>
      <c r="L7" s="15"/>
      <c r="M7" s="13" t="str">
        <f t="shared" si="2"/>
        <v/>
      </c>
      <c r="N7" s="13" t="str">
        <f t="shared" si="6"/>
        <v/>
      </c>
      <c r="O7" s="13"/>
      <c r="P7" s="12" t="s">
        <v>70</v>
      </c>
      <c r="Q7" s="17"/>
      <c r="R7" s="13" t="str">
        <f t="shared" si="3"/>
        <v/>
      </c>
      <c r="S7" s="13" t="str">
        <f t="shared" si="4"/>
        <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2">
      <c r="A8" s="14" t="s">
        <v>82</v>
      </c>
      <c r="B8" s="15"/>
      <c r="C8" s="13" t="str">
        <f t="shared" si="0"/>
        <v/>
      </c>
      <c r="D8" s="13" t="str">
        <f t="shared" si="8"/>
        <v/>
      </c>
      <c r="F8" s="18" t="s">
        <v>106</v>
      </c>
      <c r="G8" s="17"/>
      <c r="H8" s="13" t="str">
        <f t="shared" si="1"/>
        <v/>
      </c>
      <c r="I8" s="13" t="str">
        <f t="shared" si="5"/>
        <v/>
      </c>
      <c r="K8" s="14" t="s">
        <v>99</v>
      </c>
      <c r="L8" s="15"/>
      <c r="M8" s="13" t="str">
        <f t="shared" si="2"/>
        <v/>
      </c>
      <c r="N8" s="13" t="str">
        <f t="shared" si="6"/>
        <v/>
      </c>
      <c r="O8" s="13"/>
      <c r="P8" s="12" t="s">
        <v>71</v>
      </c>
      <c r="Q8" s="17" t="s">
        <v>604</v>
      </c>
      <c r="R8" s="13" t="str">
        <f t="shared" si="3"/>
        <v>その他</v>
      </c>
      <c r="S8" s="13" t="str">
        <f t="shared" si="4"/>
        <v>その他</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2">
      <c r="A9" s="14" t="s">
        <v>83</v>
      </c>
      <c r="B9" s="15"/>
      <c r="C9" s="13" t="str">
        <f t="shared" si="0"/>
        <v/>
      </c>
      <c r="D9" s="13" t="str">
        <f t="shared" si="8"/>
        <v/>
      </c>
      <c r="F9" s="18" t="s">
        <v>197</v>
      </c>
      <c r="G9" s="17"/>
      <c r="H9" s="13" t="str">
        <f t="shared" si="1"/>
        <v/>
      </c>
      <c r="I9" s="13" t="str">
        <f t="shared" si="5"/>
        <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2">
      <c r="A10" s="14" t="s">
        <v>220</v>
      </c>
      <c r="B10" s="15"/>
      <c r="C10" s="13" t="str">
        <f t="shared" si="0"/>
        <v/>
      </c>
      <c r="D10" s="13" t="str">
        <f t="shared" si="8"/>
        <v/>
      </c>
      <c r="F10" s="18" t="s">
        <v>107</v>
      </c>
      <c r="G10" s="17" t="s">
        <v>604</v>
      </c>
      <c r="H10" s="13" t="str">
        <f t="shared" si="1"/>
        <v>エネルギー対策特別会計エネルギー需給勘定</v>
      </c>
      <c r="I10" s="13" t="str">
        <f t="shared" si="5"/>
        <v>エネルギー対策特別会計エネルギー需給勘定</v>
      </c>
      <c r="K10" s="14" t="s">
        <v>223</v>
      </c>
      <c r="L10" s="15"/>
      <c r="M10" s="13" t="str">
        <f t="shared" si="2"/>
        <v/>
      </c>
      <c r="N10" s="13" t="str">
        <f t="shared" si="6"/>
        <v/>
      </c>
      <c r="O10" s="13"/>
      <c r="P10" s="13" t="str">
        <f>S8</f>
        <v>その他</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2">
      <c r="A11" s="14" t="s">
        <v>84</v>
      </c>
      <c r="B11" s="15"/>
      <c r="C11" s="13" t="str">
        <f t="shared" si="0"/>
        <v/>
      </c>
      <c r="D11" s="13" t="str">
        <f t="shared" si="8"/>
        <v/>
      </c>
      <c r="F11" s="18" t="s">
        <v>108</v>
      </c>
      <c r="G11" s="17"/>
      <c r="H11" s="13" t="str">
        <f t="shared" si="1"/>
        <v/>
      </c>
      <c r="I11" s="13" t="str">
        <f t="shared" si="5"/>
        <v>エネルギー対策特別会計エネルギー需給勘定</v>
      </c>
      <c r="K11" s="14" t="s">
        <v>101</v>
      </c>
      <c r="L11" s="15" t="s">
        <v>604</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2">
      <c r="A12" s="14" t="s">
        <v>85</v>
      </c>
      <c r="B12" s="15"/>
      <c r="C12" s="13" t="str">
        <f t="shared" ref="C12:C23" si="9">IF(B12="","",A12)</f>
        <v/>
      </c>
      <c r="D12" s="13" t="str">
        <f t="shared" si="8"/>
        <v/>
      </c>
      <c r="F12" s="18" t="s">
        <v>109</v>
      </c>
      <c r="G12" s="17"/>
      <c r="H12" s="13" t="str">
        <f t="shared" si="1"/>
        <v/>
      </c>
      <c r="I12" s="13" t="str">
        <f t="shared" si="5"/>
        <v>エネルギー対策特別会計エネルギー需給勘定</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2">
      <c r="A13" s="14" t="s">
        <v>86</v>
      </c>
      <c r="B13" s="15"/>
      <c r="C13" s="13" t="str">
        <f t="shared" si="9"/>
        <v/>
      </c>
      <c r="D13" s="13" t="str">
        <f t="shared" si="8"/>
        <v/>
      </c>
      <c r="F13" s="18" t="s">
        <v>110</v>
      </c>
      <c r="G13" s="17"/>
      <c r="H13" s="13" t="str">
        <f t="shared" si="1"/>
        <v/>
      </c>
      <c r="I13" s="13" t="str">
        <f t="shared" si="5"/>
        <v>エネルギー対策特別会計エネルギー需給勘定</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2">
      <c r="A14" s="14" t="s">
        <v>87</v>
      </c>
      <c r="B14" s="15"/>
      <c r="C14" s="13" t="str">
        <f t="shared" si="9"/>
        <v/>
      </c>
      <c r="D14" s="13" t="str">
        <f t="shared" si="8"/>
        <v/>
      </c>
      <c r="F14" s="18" t="s">
        <v>111</v>
      </c>
      <c r="G14" s="17"/>
      <c r="H14" s="13" t="str">
        <f t="shared" si="1"/>
        <v/>
      </c>
      <c r="I14" s="13" t="str">
        <f t="shared" si="5"/>
        <v>エネルギー対策特別会計エネルギー需給勘定</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2">
      <c r="A15" s="14" t="s">
        <v>88</v>
      </c>
      <c r="B15" s="15"/>
      <c r="C15" s="13" t="str">
        <f t="shared" si="9"/>
        <v/>
      </c>
      <c r="D15" s="13" t="str">
        <f t="shared" si="8"/>
        <v/>
      </c>
      <c r="F15" s="18" t="s">
        <v>112</v>
      </c>
      <c r="G15" s="17"/>
      <c r="H15" s="13" t="str">
        <f t="shared" si="1"/>
        <v/>
      </c>
      <c r="I15" s="13" t="str">
        <f t="shared" si="5"/>
        <v>エネルギー対策特別会計エネルギー需給勘定</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2">
      <c r="A16" s="14" t="s">
        <v>89</v>
      </c>
      <c r="B16" s="15" t="s">
        <v>604</v>
      </c>
      <c r="C16" s="13" t="str">
        <f t="shared" si="9"/>
        <v>地球温暖化対策</v>
      </c>
      <c r="D16" s="13" t="str">
        <f t="shared" si="8"/>
        <v>地球温暖化対策</v>
      </c>
      <c r="F16" s="18" t="s">
        <v>113</v>
      </c>
      <c r="G16" s="17"/>
      <c r="H16" s="13" t="str">
        <f t="shared" si="1"/>
        <v/>
      </c>
      <c r="I16" s="13" t="str">
        <f t="shared" si="5"/>
        <v>エネルギー対策特別会計エネルギー需給勘定</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2">
      <c r="A17" s="14" t="s">
        <v>90</v>
      </c>
      <c r="B17" s="15"/>
      <c r="C17" s="13" t="str">
        <f t="shared" si="9"/>
        <v/>
      </c>
      <c r="D17" s="13" t="str">
        <f t="shared" si="8"/>
        <v>地球温暖化対策</v>
      </c>
      <c r="F17" s="18" t="s">
        <v>114</v>
      </c>
      <c r="G17" s="17"/>
      <c r="H17" s="13" t="str">
        <f t="shared" si="1"/>
        <v/>
      </c>
      <c r="I17" s="13" t="str">
        <f t="shared" si="5"/>
        <v>エネルギー対策特別会計エネルギー需給勘定</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2">
      <c r="A18" s="14" t="s">
        <v>91</v>
      </c>
      <c r="B18" s="15"/>
      <c r="C18" s="13" t="str">
        <f t="shared" si="9"/>
        <v/>
      </c>
      <c r="D18" s="13" t="str">
        <f t="shared" si="8"/>
        <v>地球温暖化対策</v>
      </c>
      <c r="F18" s="18" t="s">
        <v>115</v>
      </c>
      <c r="G18" s="17"/>
      <c r="H18" s="13" t="str">
        <f t="shared" si="1"/>
        <v/>
      </c>
      <c r="I18" s="13" t="str">
        <f t="shared" si="5"/>
        <v>エネルギー対策特別会計エネルギー需給勘定</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2">
      <c r="A19" s="14" t="s">
        <v>207</v>
      </c>
      <c r="B19" s="15"/>
      <c r="C19" s="13" t="str">
        <f t="shared" si="9"/>
        <v/>
      </c>
      <c r="D19" s="13" t="str">
        <f t="shared" si="8"/>
        <v>地球温暖化対策</v>
      </c>
      <c r="F19" s="18" t="s">
        <v>116</v>
      </c>
      <c r="G19" s="17"/>
      <c r="H19" s="13" t="str">
        <f t="shared" si="1"/>
        <v/>
      </c>
      <c r="I19" s="13" t="str">
        <f t="shared" si="5"/>
        <v>エネルギー対策特別会計エネルギー需給勘定</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2">
      <c r="A20" s="14" t="s">
        <v>208</v>
      </c>
      <c r="B20" s="15"/>
      <c r="C20" s="13" t="str">
        <f t="shared" si="9"/>
        <v/>
      </c>
      <c r="D20" s="13" t="str">
        <f t="shared" si="8"/>
        <v>地球温暖化対策</v>
      </c>
      <c r="F20" s="18" t="s">
        <v>206</v>
      </c>
      <c r="G20" s="17"/>
      <c r="H20" s="13" t="str">
        <f t="shared" si="1"/>
        <v/>
      </c>
      <c r="I20" s="13" t="str">
        <f t="shared" si="5"/>
        <v>エネルギー対策特別会計エネルギー需給勘定</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2">
      <c r="A21" s="14" t="s">
        <v>209</v>
      </c>
      <c r="B21" s="15"/>
      <c r="C21" s="13" t="str">
        <f t="shared" si="9"/>
        <v/>
      </c>
      <c r="D21" s="13" t="str">
        <f t="shared" si="8"/>
        <v>地球温暖化対策</v>
      </c>
      <c r="F21" s="18" t="s">
        <v>117</v>
      </c>
      <c r="G21" s="17"/>
      <c r="H21" s="13" t="str">
        <f t="shared" si="1"/>
        <v/>
      </c>
      <c r="I21" s="13" t="str">
        <f t="shared" si="5"/>
        <v>エネルギー対策特別会計エネルギー需給勘定</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2">
      <c r="A22" s="14" t="s">
        <v>210</v>
      </c>
      <c r="B22" s="15"/>
      <c r="C22" s="13" t="str">
        <f t="shared" si="9"/>
        <v/>
      </c>
      <c r="D22" s="13" t="str">
        <f>IF(C22="",D21,IF(D21&lt;&gt;"",CONCATENATE(D21,"、",C22),C22))</f>
        <v>地球温暖化対策</v>
      </c>
      <c r="F22" s="18" t="s">
        <v>118</v>
      </c>
      <c r="G22" s="17"/>
      <c r="H22" s="13" t="str">
        <f t="shared" si="1"/>
        <v/>
      </c>
      <c r="I22" s="13" t="str">
        <f t="shared" si="5"/>
        <v>エネルギー対策特別会計エネルギー需給勘定</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地球温暖化対策</v>
      </c>
      <c r="F23" s="18" t="s">
        <v>119</v>
      </c>
      <c r="G23" s="17"/>
      <c r="H23" s="13" t="str">
        <f t="shared" si="1"/>
        <v/>
      </c>
      <c r="I23" s="13" t="str">
        <f t="shared" si="5"/>
        <v>エネルギー対策特別会計エネルギー需給勘定</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エネルギー対策特別会計エネルギー需給勘定</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2">
      <c r="A25" s="68"/>
      <c r="B25" s="67"/>
      <c r="F25" s="18" t="s">
        <v>120</v>
      </c>
      <c r="G25" s="17"/>
      <c r="H25" s="13" t="str">
        <f t="shared" si="1"/>
        <v/>
      </c>
      <c r="I25" s="13" t="str">
        <f t="shared" si="5"/>
        <v>エネルギー対策特別会計エネルギー需給勘定</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121</v>
      </c>
      <c r="G26" s="17"/>
      <c r="H26" s="13" t="str">
        <f t="shared" si="1"/>
        <v/>
      </c>
      <c r="I26" s="13" t="str">
        <f t="shared" si="5"/>
        <v>エネルギー対策特別会計エネルギー需給勘定</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地球温暖化対策</v>
      </c>
      <c r="B27" s="13"/>
      <c r="F27" s="18" t="s">
        <v>122</v>
      </c>
      <c r="G27" s="17"/>
      <c r="H27" s="13" t="str">
        <f t="shared" si="1"/>
        <v/>
      </c>
      <c r="I27" s="13" t="str">
        <f t="shared" si="5"/>
        <v>エネルギー対策特別会計エネルギー需給勘定</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123</v>
      </c>
      <c r="G28" s="17"/>
      <c r="H28" s="13" t="str">
        <f t="shared" si="1"/>
        <v/>
      </c>
      <c r="I28" s="13" t="str">
        <f t="shared" si="5"/>
        <v>エネルギー対策特別会計エネルギー需給勘定</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2">
      <c r="A29" s="13"/>
      <c r="B29" s="13"/>
      <c r="F29" s="18" t="s">
        <v>198</v>
      </c>
      <c r="G29" s="17"/>
      <c r="H29" s="13" t="str">
        <f t="shared" si="1"/>
        <v/>
      </c>
      <c r="I29" s="13" t="str">
        <f t="shared" si="5"/>
        <v>エネルギー対策特別会計エネルギー需給勘定</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199</v>
      </c>
      <c r="G30" s="17"/>
      <c r="H30" s="13" t="str">
        <f t="shared" si="1"/>
        <v/>
      </c>
      <c r="I30" s="13" t="str">
        <f t="shared" si="5"/>
        <v>エネルギー対策特別会計エネルギー需給勘定</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200</v>
      </c>
      <c r="G31" s="17"/>
      <c r="H31" s="13" t="str">
        <f t="shared" si="1"/>
        <v/>
      </c>
      <c r="I31" s="13" t="str">
        <f t="shared" si="5"/>
        <v>エネルギー対策特別会計エネルギー需給勘定</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201</v>
      </c>
      <c r="G32" s="17"/>
      <c r="H32" s="13" t="str">
        <f t="shared" si="1"/>
        <v/>
      </c>
      <c r="I32" s="13" t="str">
        <f t="shared" si="5"/>
        <v>エネルギー対策特別会計エネルギー需給勘定</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2">
      <c r="A33" s="13"/>
      <c r="B33" s="13"/>
      <c r="F33" s="18" t="s">
        <v>202</v>
      </c>
      <c r="G33" s="17"/>
      <c r="H33" s="13" t="str">
        <f t="shared" si="1"/>
        <v/>
      </c>
      <c r="I33" s="13" t="str">
        <f t="shared" si="5"/>
        <v>エネルギー対策特別会計エネルギー需給勘定</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203</v>
      </c>
      <c r="G34" s="17"/>
      <c r="H34" s="13" t="str">
        <f t="shared" si="1"/>
        <v/>
      </c>
      <c r="I34" s="13" t="str">
        <f t="shared" si="5"/>
        <v>エネルギー対策特別会計エネルギー需給勘定</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204</v>
      </c>
      <c r="G35" s="17"/>
      <c r="H35" s="13" t="str">
        <f t="shared" si="1"/>
        <v/>
      </c>
      <c r="I35" s="13" t="str">
        <f t="shared" si="5"/>
        <v>エネルギー対策特別会計エネルギー需給勘定</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205</v>
      </c>
      <c r="G36" s="17"/>
      <c r="H36" s="13" t="str">
        <f t="shared" si="1"/>
        <v/>
      </c>
      <c r="I36" s="13" t="str">
        <f t="shared" si="5"/>
        <v>エネルギー対策特別会計エネルギー需給勘定</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156</v>
      </c>
      <c r="Y45" s="32" t="s">
        <v>330</v>
      </c>
      <c r="Z45" s="32" t="s">
        <v>458</v>
      </c>
      <c r="AF45" s="30"/>
      <c r="AK45" s="42" t="str">
        <f t="shared" si="7"/>
        <v>r</v>
      </c>
    </row>
    <row r="46" spans="1:37" x14ac:dyDescent="0.2">
      <c r="A46" s="13"/>
      <c r="B46" s="13"/>
      <c r="F46" s="13"/>
      <c r="G46" s="19"/>
      <c r="K46" s="13"/>
      <c r="L46" s="13"/>
      <c r="O46" s="13"/>
      <c r="P46" s="13"/>
      <c r="Q46" s="19"/>
      <c r="T46" s="13"/>
      <c r="U46" s="78" t="s">
        <v>594</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62</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597</v>
      </c>
      <c r="Z100" s="32" t="s">
        <v>513</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