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359DC423-A142-4EC4-9B03-5B02D125EDF2}"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9" i="11" s="1"/>
  <c r="AY372" i="11"/>
  <c r="AY371" i="11"/>
  <c r="AY370" i="11"/>
  <c r="AY369" i="11"/>
  <c r="AY368" i="11"/>
  <c r="AY367" i="11"/>
  <c r="AY334" i="11"/>
  <c r="AY339" i="11" s="1"/>
  <c r="AY341" i="11"/>
  <c r="AY338" i="11"/>
  <c r="AY337" i="11"/>
  <c r="AY321" i="11"/>
  <c r="AY328" i="11" s="1"/>
  <c r="AY340" i="11" l="1"/>
  <c r="AY336" i="11"/>
  <c r="AY329" i="11"/>
  <c r="AY323" i="11"/>
  <c r="AY331" i="11"/>
  <c r="AY332" i="11"/>
  <c r="AY322" i="11"/>
  <c r="AY330" i="11"/>
  <c r="AY324" i="11"/>
  <c r="AY325" i="11"/>
  <c r="AY333" i="11"/>
  <c r="AY326" i="11"/>
  <c r="AY69" i="11"/>
  <c r="AY327" i="11"/>
  <c r="AY398" i="11"/>
  <c r="AY397" i="11"/>
  <c r="AY66" i="11"/>
  <c r="AY75" i="11"/>
  <c r="AY73" i="11"/>
  <c r="AY77" i="11"/>
  <c r="AY74" i="11"/>
  <c r="AY72" i="11"/>
  <c r="AY335" i="11"/>
  <c r="AY214" i="11"/>
  <c r="AY213" i="11"/>
  <c r="AY208" i="11"/>
  <c r="AY211" i="11" s="1"/>
  <c r="AY204" i="11"/>
  <c r="AY201" i="1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6" i="11" s="1"/>
  <c r="AY119" i="11"/>
  <c r="AY112" i="11"/>
  <c r="AY118" i="11" s="1"/>
  <c r="AY99" i="11"/>
  <c r="AY100" i="11" s="1"/>
  <c r="AY98" i="11"/>
  <c r="AY102" i="11"/>
  <c r="AY104" i="11" s="1"/>
  <c r="AY155" i="11" l="1"/>
  <c r="AY212" i="11"/>
  <c r="AY205" i="11"/>
  <c r="AY164" i="11"/>
  <c r="AY206" i="11"/>
  <c r="AY151" i="11"/>
  <c r="AY207" i="11"/>
  <c r="AY153" i="11"/>
  <c r="AY163" i="11"/>
  <c r="AY101" i="11"/>
  <c r="AY154" i="11"/>
  <c r="AY209" i="11"/>
  <c r="AY134" i="11"/>
  <c r="AY193" i="11"/>
  <c r="AY121" i="11"/>
  <c r="AY141" i="11"/>
  <c r="AY175" i="11"/>
  <c r="AY115" i="11"/>
  <c r="AY123" i="11"/>
  <c r="AY131" i="11"/>
  <c r="AY143" i="11"/>
  <c r="AY137" i="11"/>
  <c r="AY177" i="11"/>
  <c r="AY128" i="11"/>
  <c r="AY140" i="11"/>
  <c r="AY174" i="11"/>
  <c r="AY113" i="11"/>
  <c r="AY129" i="11"/>
  <c r="AY142" i="11"/>
  <c r="AY198" i="11"/>
  <c r="AY116" i="11"/>
  <c r="AY124" i="11"/>
  <c r="AY144" i="11"/>
  <c r="AY178" i="11"/>
  <c r="AY114" i="11"/>
  <c r="AY176" i="11"/>
  <c r="AY202" i="11"/>
  <c r="AY210" i="11"/>
  <c r="AY120" i="11"/>
  <c r="AY117" i="11"/>
  <c r="AY125" i="11"/>
  <c r="AY152"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7" i="11"/>
  <c r="AY96" i="11"/>
  <c r="AY93" i="11"/>
  <c r="AY95" i="11" s="1"/>
  <c r="AY88" i="11"/>
  <c r="AY92" i="11" s="1"/>
  <c r="AY83" i="11"/>
  <c r="AY82" i="11"/>
  <c r="AY81" i="11"/>
  <c r="AY80" i="11"/>
  <c r="AY78" i="11"/>
  <c r="AY87" i="11" s="1"/>
  <c r="AY44" i="11"/>
  <c r="AY52" i="11" s="1"/>
  <c r="AY49" i="11" l="1"/>
  <c r="AY84" i="11"/>
  <c r="AY85" i="11"/>
  <c r="AY63" i="11"/>
  <c r="AY89" i="11"/>
  <c r="AY91" i="11"/>
  <c r="AY94" i="11"/>
  <c r="AY90"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<sst xmlns="http://schemas.openxmlformats.org/spreadsheetml/2006/main" count="1380" uniqueCount="709">
  <si>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</si>
  <si>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</si>
  <si>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</si>
  <si>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</si>
  <si>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</si>
  <si>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</si>
  <si>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</si>
  <si>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</si>
  <si>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</si>
  <si>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</si>
  <si>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</si>
  <si>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</si>
  <si>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</si>
  <si>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</si>
  <si>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</si>
  <si>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</si>
  <si>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</si>
  <si>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</si>
  <si>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</si>
  <si>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</si>
  <si>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</si>
  <si>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</si>
  <si>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</si>
  <si>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</si>
  <si>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</si>
  <si>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</si>
  <si>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</si>
  <si>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</si>
  <si>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</si>
  <si>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</si>
  <si>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</si>
  <si>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</si>
  <si>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</si>
  <si>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</si>
  <si>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</si>
  <si>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</si>
  <si>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</si>
  <si>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</si>
  <si>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</si>
  <si>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</si>
  <si>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</si>
  <si>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</si>
  <si>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</si>
  <si>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</si>
  <si>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</si>
  <si>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</si>
  <si>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</si>
  <si>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</si>
  <si>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</si>
  <si>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</si>
  <si>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</si>
  <si>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</si>
  <si>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</si>
  <si>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</si>
  <si>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</si>
  <si>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</si>
  <si>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</si>
  <si>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</si>
  <si>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</si>
  <si>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</si>
  <si>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</si>
  <si>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</si>
  <si>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</si>
  <si>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</si>
  <si>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</si>
  <si>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</si>
  <si>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</si>
  <si>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</si>
  <si>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</si>
  <si>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</si>
  <si>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</si>
  <si>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</si>
  <si>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</si>
  <si>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</si>
  <si>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</si>
  <si>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</si>
  <si>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</si>
  <si>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</si>
  <si>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</si>
  <si>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</si>
  <si>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</si>
  <si>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</si>
  <si>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</si>
  <si>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</si>
  <si>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</si>
  <si>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</si>
  <si>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</si>
  <si>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</si>
  <si>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</si>
  <si>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</si>
  <si>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</si>
  <si>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</si>
  <si>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</si>
  <si>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</si>
  <si>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</si>
  <si>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</si>
  <si>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</si>
  <si>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</si>
  <si>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</si>
  <si>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</si>
  <si>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</si>
  <si>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</si>
  <si>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</si>
  <si>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</si>
  <si>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</si>
  <si>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</si>
  <si>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</si>
  <si>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</si>
  <si>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</si>
  <si>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</si>
  <si>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</si>
  <si>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</si>
  <si>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</si>
  <si>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</si>
  <si>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</si>
  <si>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</si>
  <si>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</si>
  <si>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</si>
  <si>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</si>
  <si>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</si>
  <si>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</si>
  <si>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</si>
  <si>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</si>
  <si>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</si>
  <si>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</si>
  <si>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</si>
  <si>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</si>
  <si>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</si>
  <si>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</si>
  <si>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</si>
  <si>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</si>
  <si>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</si>
  <si>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</si>
  <si>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</si>
  <si>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</si>
  <si>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</si>
  <si>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</si>
  <si>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</si>
  <si>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</si>
  <si>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</si>
  <si>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</si>
  <si>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</si>
  <si>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</si>
  <si>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</si>
  <si>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</si>
  <si>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</si>
  <si>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</si>
  <si>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</si>
  <si>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</si>
  <si>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</si>
  <si>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</si>
  <si>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</si>
  <si>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</si>
  <si>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</si>
  <si>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</si>
  <si>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</si>
  <si>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</si>
  <si>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</si>
  <si>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</si>
  <si>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</si>
  <si>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</si>
  <si>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</si>
  <si>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</si>
  <si>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</si>
  <si>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</si>
  <si>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</si>
  <si>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</si>
  <si>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</si>
  <si>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</si>
  <si>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</si>
  <si>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</si>
  <si>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</si>
  <si>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</si>
  <si>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</si>
  <si>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</si>
  <si>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</si>
  <si>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</si>
  <si>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</si>
  <si>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</si>
  <si>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</si>
  <si>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</si>
  <si>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</si>
  <si>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</si>
  <si>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</si>
  <si>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</si>
  <si>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</si>
  <si>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</si>
  <si>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</si>
  <si>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</si>
  <si>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</si>
  <si>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</si>
  <si>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</si>
  <si>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</si>
  <si>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</si>
  <si>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</si>
  <si>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</si>
  <si>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</si>
  <si>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</si>
  <si>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</si>
  <si>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</si>
  <si>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</si>
  <si>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</si>
  <si>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</si>
  <si>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</si>
  <si>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</si>
  <si>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</si>
  <si>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</si>
  <si>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</si>
  <si>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</si>
  <si>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</si>
  <si>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</si>
  <si>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</si>
  <si>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</si>
  <si>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</si>
  <si>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</si>
  <si>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</si>
  <si>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</si>
  <si>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</si>
  <si>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</si>
  <si>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</si>
  <si>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</si>
  <si>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</si>
  <si>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</si>
  <si>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</si>
  <si>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</si>
  <si>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</si>
  <si>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</si>
  <si>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</si>
  <si>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</si>
  <si>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</si>
  <si>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</si>
  <si>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</si>
  <si>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</si>
  <si>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</si>
  <si>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</si>
  <si>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</si>
  <si>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</si>
  <si>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</si>
  <si>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</si>
  <si>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</si>
  <si>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</si>
  <si>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</si>
  <si>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</si>
  <si>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</si>
  <si>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</si>
  <si>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</si>
  <si>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</si>
  <si>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</si>
  <si>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</si>
  <si>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</si>
  <si>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</si>
  <si>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</si>
  <si>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</si>
  <si>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</si>
  <si>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</si>
  <si>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</si>
  <si>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</si>
  <si>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</si>
  <si>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</si>
  <si>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</si>
  <si>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</si>
  <si>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</si>
  <si>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</si>
  <si>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</si>
  <si>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</si>
  <si>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</si>
  <si>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</si>
  <si>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</si>
  <si>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</si>
  <si>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</si>
  <si>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</si>
  <si>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</si>
  <si>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</si>
  <si>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</si>
  <si>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</si>
  <si>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</si>
  <si>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</si>
  <si>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</si>
  <si>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</si>
  <si>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</si>
  <si>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</si>
  <si>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</si>
  <si>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</si>
  <si>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</si>
  <si>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</si>
  <si>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</si>
  <si>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</si>
  <si>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</si>
  <si>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</si>
  <si>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</si>
  <si>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</si>
  <si>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</si>
  <si>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</si>
  <si>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</si>
  <si>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</si>
  <si>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</si>
  <si>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</si>
  <si>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</si>
  <si>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</si>
  <si>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</si>
  <si>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</si>
  <si>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</si>
  <si>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</si>
  <si>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</si>
  <si>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</si>
  <si>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</si>
  <si>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</si>
  <si>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</si>
  <si>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</si>
  <si>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</si>
  <si>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</si>
  <si>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</si>
  <si>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</si>
  <si>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</si>
  <si>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</si>
  <si>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</si>
  <si>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</si>
  <si>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</si>
  <si>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</si>
  <si>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</si>
  <si>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</si>
  <si>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</si>
  <si>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</si>
  <si>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</si>
  <si>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</si>
  <si>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</si>
  <si>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</si>
  <si>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</si>
  <si>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</si>
  <si>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</si>
  <si>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</si>
  <si>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</si>
  <si>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</si>
  <si>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</si>
  <si>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</si>
  <si>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</si>
  <si>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</si>
  <si>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</si>
  <si>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</si>
  <si>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</si>
  <si>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</si>
  <si>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</si>
  <si>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</si>
  <si>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</si>
  <si>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</si>
  <si>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</si>
  <si>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</si>
  <si>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</si>
  <si>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</si>
  <si>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</si>
  <si>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</si>
  <si>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</si>
  <si>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</si>
  <si>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</si>
  <si>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</si>
  <si>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</si>
  <si>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</si>
  <si>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</si>
  <si>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</si>
  <si>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</si>
  <si>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</si>
  <si>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</si>
  <si>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</si>
  <si>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</si>
  <si>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</si>
  <si>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</si>
  <si>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</si>
  <si>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</si>
  <si>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</si>
  <si>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</si>
  <si>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</si>
  <si>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</si>
  <si>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</si>
  <si>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</si>
  <si>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</si>
  <si>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</si>
  <si>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</si>
  <si>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</si>
  <si>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</si>
  <si>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</si>
  <si>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</si>
  <si>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</si>
  <si>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</si>
  <si>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</si>
  <si>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</si>
  <si>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</si>
  <si>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</si>
  <si>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</si>
  <si>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</si>
  <si>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</si>
  <si>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</si>
  <si>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</si>
  <si>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</si>
  <si>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</si>
  <si>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</si>
  <si>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</si>
  <si>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</si>
  <si>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</si>
  <si>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</si>
  <si>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</si>
  <si>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</si>
  <si>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</si>
  <si>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</si>
  <si>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</si>
  <si>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</si>
  <si>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</si>
  <si>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</si>
  <si>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</si>
  <si>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</si>
  <si>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</si>
  <si>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</si>
  <si>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</si>
  <si>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</si>
  <si>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</si>
  <si>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</si>
  <si>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</si>
  <si>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</si>
  <si>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</si>
  <si>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</si>
  <si>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</si>
  <si>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</si>
  <si>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</si>
  <si>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</si>
  <si>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</si>
  <si>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</si>
  <si>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</si>
  <si>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</si>
  <si>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</si>
  <si>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</si>
  <si>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</si>
  <si>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</si>
  <si>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</si>
  <si>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</si>
  <si>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</si>
  <si>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</si>
  <si>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</si>
  <si>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</si>
  <si>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</si>
  <si>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</si>
  <si>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</si>
  <si>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</si>
  <si>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</si>
  <si>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</si>
  <si>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</si>
  <si>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</si>
  <si>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</si>
  <si>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</si>
  <si>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</si>
  <si>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</si>
  <si>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</si>
  <si>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</si>
  <si>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</si>
  <si>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</si>
  <si>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</si>
  <si>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</si>
  <si>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</si>
  <si>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</si>
  <si>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</si>
  <si>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</si>
  <si>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</si>
  <si>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</si>
  <si>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</si>
  <si>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</si>
  <si>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</si>
  <si>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</si>
  <si>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</si>
  <si>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</si>
  <si>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</si>
  <si>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</si>
  <si>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</si>
  <si>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</si>
  <si>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</si>
  <si>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</si>
  <si>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</si>
  <si>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</si>
  <si>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</si>
  <si>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</si>
  <si>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</si>
  <si>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</si>
  <si>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</si>
  <si>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</si>
  <si>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</si>
  <si>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</si>
  <si>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</si>
  <si>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</si>
  <si>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</si>
  <si>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</si>
  <si>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</si>
  <si>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</si>
  <si>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</si>
  <si>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</si>
  <si>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</si>
  <si>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</si>
  <si>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</si>
  <si>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</si>
  <si>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</si>
  <si>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</si>
  <si>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</si>
  <si>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</si>
  <si>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</si>
  <si>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</si>
  <si>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</si>
  <si>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</si>
  <si>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</si>
  <si>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</si>
  <si>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</si>
  <si>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</si>
  <si>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</si>
  <si>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</si>
  <si>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</si>
  <si>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</si>
  <si>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</si>
  <si>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</si>
  <si>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</si>
  <si>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</si>
  <si>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</si>
  <si>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</si>
  <si>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</si>
  <si>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</si>
  <si>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</si>
  <si>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</si>
  <si>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</si>
  <si>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</si>
  <si>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</si>
  <si>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</si>
  <si>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</si>
  <si>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</si>
  <si>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</si>
  <si>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</si>
  <si>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</si>
  <si>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</si>
  <si>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</si>
  <si>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</si>
  <si>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</si>
  <si>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</si>
  <si>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</si>
  <si>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</si>
  <si>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</si>
  <si>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</si>
  <si>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</si>
  <si>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</si>
  <si>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</si>
  <si>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</si>
  <si>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</si>
  <si>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</si>
  <si>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</si>
  <si>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</si>
  <si>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</si>
  <si>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</si>
  <si>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</si>
  <si>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</si>
  <si>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</si>
  <si>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</si>
  <si>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</si>
  <si>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</si>
  <si>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</si>
  <si>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</si>
  <si>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</si>
  <si>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</si>
  <si>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</si>
  <si>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</si>
  <si>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</si>
  <si>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</si>
  <si>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</si>
  <si>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</si>
  <si>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</si>
  <si>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</si>
  <si>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</si>
  <si>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</si>
  <si>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</si>
  <si>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</si>
  <si>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</si>
  <si>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</si>
  <si>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</si>
  <si>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</si>
  <si>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</si>
  <si>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</si>
  <si>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</si>
  <si>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</si>
  <si>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</si>
  <si>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</si>
  <si>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</si>
  <si>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</si>
  <si>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</si>
  <si>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</si>
  <si>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</si>
  <si>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</si>
  <si>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</si>
  <si>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</si>
  <si>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</si>
  <si>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</si>
  <si>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</si>
  <si>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</si>
  <si>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</si>
  <si>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</si>
  <si>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</si>
  <si>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</si>
  <si>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</si>
  <si>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</si>
  <si>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</si>
  <si>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</si>
  <si>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</si>
  <si>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</si>
  <si>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</si>
  <si>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</si>
  <si>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</si>
  <si>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</si>
  <si>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イタイイタイ病及び慢性カドミウム中毒に関する総合的研究</t>
  </si>
  <si>
    <t>環境保健部</t>
  </si>
  <si>
    <t>室長　黒羽　真吾</t>
  </si>
  <si>
    <t>平成13年度</t>
  </si>
  <si>
    <t>終了予定なし</t>
  </si>
  <si>
    <t>環境保健企画管理課保健業務室</t>
  </si>
  <si>
    <t>-</t>
  </si>
  <si>
    <t>公害調査等委託費</t>
  </si>
  <si>
    <t>質の高い研究による知見の充実を進めるため、外部委員による研究評価点数を成果目標とする。</t>
  </si>
  <si>
    <t>外部委員による研究内容の評価点数(５点満点)</t>
  </si>
  <si>
    <t>点</t>
  </si>
  <si>
    <t>●●</t>
    <phoneticPr fontId="5"/>
  </si>
  <si>
    <t>採択課題数</t>
  </si>
  <si>
    <t>件</t>
  </si>
  <si>
    <t>１課題当たりの研究費(再委託費) X／Y 　                                    　　　　　　　　　　　　　　　　　　　　　　　　　　　　　　　　　　　　　　　　　　　　　　　　　　　　　　　　　　  X＝再委託費　　　　　　　　　　　　　　　　　　　　　　　　　　　　　　　　　　　　　　Y＝採択課題数　　　　　　　　　　　　　</t>
    <phoneticPr fontId="5"/>
  </si>
  <si>
    <t>千円</t>
  </si>
  <si>
    <t>　円　/件</t>
    <phoneticPr fontId="5"/>
  </si>
  <si>
    <t>26,736,655/9</t>
  </si>
  <si>
    <t>25,910,164/9</t>
  </si>
  <si>
    <t>／　</t>
    <phoneticPr fontId="5"/>
  </si>
  <si>
    <t>　　/</t>
    <phoneticPr fontId="5"/>
  </si>
  <si>
    <t>／　　　　　　　　　　　　　　</t>
    <phoneticPr fontId="5"/>
  </si>
  <si>
    <t>228</t>
  </si>
  <si>
    <t>237</t>
  </si>
  <si>
    <t>271</t>
  </si>
  <si>
    <t>268</t>
  </si>
  <si>
    <t>306</t>
  </si>
  <si>
    <t>286</t>
  </si>
  <si>
    <t>301</t>
  </si>
  <si>
    <t>0302</t>
  </si>
  <si>
    <t>○</t>
  </si>
  <si>
    <t>-</t>
    <phoneticPr fontId="5"/>
  </si>
  <si>
    <t>-</t>
    <phoneticPr fontId="5"/>
  </si>
  <si>
    <t>-</t>
    <phoneticPr fontId="5"/>
  </si>
  <si>
    <t>26,599,033/9</t>
    <phoneticPr fontId="5"/>
  </si>
  <si>
    <t>件</t>
    <rPh sb="0" eb="1">
      <t>ケン</t>
    </rPh>
    <phoneticPr fontId="5"/>
  </si>
  <si>
    <t>採択課題数</t>
    <phoneticPr fontId="5"/>
  </si>
  <si>
    <t>7.環境保健対策の推進、9.環境政策の基盤整備</t>
    <phoneticPr fontId="5"/>
  </si>
  <si>
    <t>公害健康被害であるイタイイタイ病の解明は不可欠である。</t>
    <phoneticPr fontId="5"/>
  </si>
  <si>
    <t>自治体や民間では研究対象とされないため、国が実施する必要がある。</t>
    <phoneticPr fontId="5"/>
  </si>
  <si>
    <t>公害健康被害の解明は必要不可欠で優先性の高い事業である。</t>
    <phoneticPr fontId="5"/>
  </si>
  <si>
    <t>随意契約となった各研究業務については、当初3年間の研究業務として公募し、外部評価の委員会の評価を踏まえ選定、当該期間で研究業務を継続しているため結果として随意契約となったものである。</t>
    <phoneticPr fontId="5"/>
  </si>
  <si>
    <t>無</t>
  </si>
  <si>
    <t>有</t>
  </si>
  <si>
    <t>‐</t>
  </si>
  <si>
    <t>-</t>
    <phoneticPr fontId="5"/>
  </si>
  <si>
    <t>コストも含めて外部委員による評価を行っている。</t>
    <phoneticPr fontId="5"/>
  </si>
  <si>
    <t>必要最低限の支出となっている。</t>
    <phoneticPr fontId="5"/>
  </si>
  <si>
    <t>一般競争入札により委託先を選定し、また研究課題の決定には外部評価の委員会を組織して、効率的な実施に努めている。</t>
    <phoneticPr fontId="5"/>
  </si>
  <si>
    <t>カドミウムによる健康被害について基礎的研究と臨床的研究をバランスよく実施し、着実に知見を得ている。</t>
    <phoneticPr fontId="5"/>
  </si>
  <si>
    <t>カドミウムとイタイイタイ病について課題を的確に設定した研究を行っており、また、研究内容を外部委員に評価してもらうことにより、より効率的に研究を進めている。</t>
    <phoneticPr fontId="5"/>
  </si>
  <si>
    <t>平成30年度までは6課題、令和元年度からは9課題で研究を進めており、見込みに見合った実績を得ている。</t>
    <phoneticPr fontId="5"/>
  </si>
  <si>
    <t>カドミウムによる健康影響・その自然史解明につながっている。</t>
    <phoneticPr fontId="5"/>
  </si>
  <si>
    <t>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</si>
  <si>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引き続き外部委員による評価をうけ、その結果を踏まえ研究を実施する。</t>
    <phoneticPr fontId="5"/>
  </si>
  <si>
    <t>A.（株）オーエムシー</t>
    <phoneticPr fontId="5"/>
  </si>
  <si>
    <t>人件費</t>
    <rPh sb="0" eb="3">
      <t>ジンケンヒ</t>
    </rPh>
    <phoneticPr fontId="5"/>
  </si>
  <si>
    <t>再委託費</t>
    <rPh sb="0" eb="3">
      <t>サイイタク</t>
    </rPh>
    <rPh sb="3" eb="4">
      <t>ヒ</t>
    </rPh>
    <phoneticPr fontId="5"/>
  </si>
  <si>
    <t>一般管理費</t>
    <rPh sb="0" eb="2">
      <t>イッパン</t>
    </rPh>
    <rPh sb="2" eb="5">
      <t>カンリヒ</t>
    </rPh>
    <phoneticPr fontId="5"/>
  </si>
  <si>
    <t>消費税</t>
    <rPh sb="0" eb="3">
      <t>ショウヒゼイ</t>
    </rPh>
    <phoneticPr fontId="5"/>
  </si>
  <si>
    <t>その他</t>
    <rPh sb="2" eb="3">
      <t>タ</t>
    </rPh>
    <phoneticPr fontId="5"/>
  </si>
  <si>
    <t>9研究班　研究費</t>
    <rPh sb="1" eb="4">
      <t>ケンキュウハン</t>
    </rPh>
    <rPh sb="5" eb="8">
      <t>ケンキュウヒ</t>
    </rPh>
    <phoneticPr fontId="5"/>
  </si>
  <si>
    <t>報酬</t>
    <rPh sb="0" eb="2">
      <t>ホウシュウ</t>
    </rPh>
    <phoneticPr fontId="5"/>
  </si>
  <si>
    <t>（（人件費＋業務費）－研究費）×１５％</t>
    <rPh sb="2" eb="5">
      <t>ジンケンヒ</t>
    </rPh>
    <rPh sb="6" eb="9">
      <t>ギョウムヒ</t>
    </rPh>
    <rPh sb="11" eb="14">
      <t>ケンキュウヒ</t>
    </rPh>
    <phoneticPr fontId="5"/>
  </si>
  <si>
    <t>印刷製本費、雑役務費</t>
    <rPh sb="0" eb="2">
      <t>インサツ</t>
    </rPh>
    <rPh sb="2" eb="5">
      <t>セイホンヒ</t>
    </rPh>
    <rPh sb="6" eb="7">
      <t>ザツ</t>
    </rPh>
    <rPh sb="7" eb="9">
      <t>エキム</t>
    </rPh>
    <rPh sb="9" eb="10">
      <t>ヒ</t>
    </rPh>
    <phoneticPr fontId="5"/>
  </si>
  <si>
    <t>B.北里大学</t>
    <phoneticPr fontId="5"/>
  </si>
  <si>
    <t>賃金</t>
    <rPh sb="0" eb="2">
      <t>チンギン</t>
    </rPh>
    <phoneticPr fontId="5"/>
  </si>
  <si>
    <t>旅費</t>
    <rPh sb="0" eb="2">
      <t>リョヒ</t>
    </rPh>
    <phoneticPr fontId="5"/>
  </si>
  <si>
    <t>消耗品費</t>
    <rPh sb="0" eb="3">
      <t>ショウモウヒン</t>
    </rPh>
    <rPh sb="3" eb="4">
      <t>ヒ</t>
    </rPh>
    <phoneticPr fontId="5"/>
  </si>
  <si>
    <t>研究全体に係る事務、研究費の配分、執行状況の確認等事務</t>
    <phoneticPr fontId="5"/>
  </si>
  <si>
    <t>－</t>
    <phoneticPr fontId="5"/>
  </si>
  <si>
    <t>北里大学</t>
    <rPh sb="0" eb="4">
      <t>キタザトダイガク</t>
    </rPh>
    <phoneticPr fontId="5"/>
  </si>
  <si>
    <t>荻野病院</t>
    <rPh sb="0" eb="2">
      <t>オギノ</t>
    </rPh>
    <rPh sb="2" eb="4">
      <t>ビョウイン</t>
    </rPh>
    <phoneticPr fontId="5"/>
  </si>
  <si>
    <t>東京女子医科大学</t>
    <rPh sb="0" eb="2">
      <t>トウキョウ</t>
    </rPh>
    <rPh sb="2" eb="4">
      <t>ジョシ</t>
    </rPh>
    <rPh sb="4" eb="8">
      <t>イカダイガク</t>
    </rPh>
    <phoneticPr fontId="5"/>
  </si>
  <si>
    <t>-</t>
    <phoneticPr fontId="5"/>
  </si>
  <si>
    <t>-</t>
    <phoneticPr fontId="5"/>
  </si>
  <si>
    <t>-</t>
    <phoneticPr fontId="5"/>
  </si>
  <si>
    <t>-</t>
    <phoneticPr fontId="5"/>
  </si>
  <si>
    <t>-</t>
    <phoneticPr fontId="5"/>
  </si>
  <si>
    <t>諸謝金、印刷製本費、借料及び損料、雑役務費</t>
    <rPh sb="0" eb="2">
      <t>ショシャ</t>
    </rPh>
    <rPh sb="2" eb="3">
      <t>キン</t>
    </rPh>
    <rPh sb="4" eb="6">
      <t>インサツ</t>
    </rPh>
    <rPh sb="6" eb="9">
      <t>セイホンヒ</t>
    </rPh>
    <rPh sb="10" eb="12">
      <t>シャクリョウ</t>
    </rPh>
    <rPh sb="12" eb="13">
      <t>オヨ</t>
    </rPh>
    <rPh sb="14" eb="16">
      <t>ソンリョウ</t>
    </rPh>
    <rPh sb="17" eb="18">
      <t>ザツ</t>
    </rPh>
    <rPh sb="18" eb="20">
      <t>エキム</t>
    </rPh>
    <rPh sb="20" eb="21">
      <t>ヒ</t>
    </rPh>
    <phoneticPr fontId="5"/>
  </si>
  <si>
    <t>研究者旅費</t>
    <rPh sb="0" eb="3">
      <t>ケンキュウシャ</t>
    </rPh>
    <rPh sb="3" eb="5">
      <t>リョヒ</t>
    </rPh>
    <phoneticPr fontId="5"/>
  </si>
  <si>
    <t>管理費</t>
    <rPh sb="0" eb="3">
      <t>カンリヒ</t>
    </rPh>
    <phoneticPr fontId="5"/>
  </si>
  <si>
    <t>文房具等</t>
    <rPh sb="0" eb="3">
      <t>ブンボウグ</t>
    </rPh>
    <rPh sb="3" eb="4">
      <t>トウ</t>
    </rPh>
    <phoneticPr fontId="5"/>
  </si>
  <si>
    <t>「イタイイタイ病患者やカドミウム汚染地域を対象とした臨床・疫学研究」及び「カドミウムの毒性・耐性、吸収・輸送メカニズムの解明に関する基礎研究」の２つの領域において、研究内容に応じて研究班を設置し、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している。</t>
    <phoneticPr fontId="5"/>
  </si>
  <si>
    <t>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本業務は、イタイイタイ病及び慢性カドミウム中毒等に関する総合的な研究を行い、カドミウムによる健康影響とその自然史を解明するための各種知見を得て、今後のイタイイタイ病対策に資することを目的とする。</t>
    <phoneticPr fontId="5"/>
  </si>
  <si>
    <t>イタイイタイ病等に関する研究を行う研究者に対して、当該研究に要する研究費を支援する。</t>
    <rPh sb="6" eb="7">
      <t>ビョウ</t>
    </rPh>
    <rPh sb="7" eb="8">
      <t>ナド</t>
    </rPh>
    <rPh sb="9" eb="10">
      <t>カン</t>
    </rPh>
    <rPh sb="12" eb="14">
      <t>ケンキュウ</t>
    </rPh>
    <rPh sb="15" eb="16">
      <t>オコナ</t>
    </rPh>
    <rPh sb="17" eb="19">
      <t>ケンキュウ</t>
    </rPh>
    <rPh sb="19" eb="20">
      <t>シャ</t>
    </rPh>
    <rPh sb="21" eb="22">
      <t>タイ</t>
    </rPh>
    <rPh sb="25" eb="27">
      <t>トウガイ</t>
    </rPh>
    <rPh sb="27" eb="29">
      <t>ケンキュウ</t>
    </rPh>
    <rPh sb="30" eb="31">
      <t>ヨウ</t>
    </rPh>
    <rPh sb="33" eb="36">
      <t>ケンキュウヒ</t>
    </rPh>
    <rPh sb="37" eb="39">
      <t>シエン</t>
    </rPh>
    <phoneticPr fontId="5"/>
  </si>
  <si>
    <t>研究費への応募が行われる</t>
    <rPh sb="0" eb="3">
      <t>ケンキュウヒ</t>
    </rPh>
    <rPh sb="5" eb="7">
      <t>オウボ</t>
    </rPh>
    <rPh sb="8" eb="9">
      <t>オコナ</t>
    </rPh>
    <phoneticPr fontId="5"/>
  </si>
  <si>
    <t>中間成果報告書及び成果発表に基づく評価結果</t>
    <phoneticPr fontId="5"/>
  </si>
  <si>
    <t>-</t>
    <phoneticPr fontId="5"/>
  </si>
  <si>
    <t>研究の遂行</t>
    <rPh sb="0" eb="2">
      <t>ケンキュウ</t>
    </rPh>
    <rPh sb="3" eb="5">
      <t>スイコウ</t>
    </rPh>
    <phoneticPr fontId="5"/>
  </si>
  <si>
    <t>https://www.env.go.jp/guide/seisaku/index.html</t>
    <phoneticPr fontId="5"/>
  </si>
  <si>
    <t>イタイイタイ病及び慢性カドミウム中毒に関する総合的研究</t>
    <phoneticPr fontId="5"/>
  </si>
  <si>
    <t>外部有識者点検対象外</t>
    <phoneticPr fontId="5"/>
  </si>
  <si>
    <t>株式会社オーエムシー</t>
    <phoneticPr fontId="5"/>
  </si>
  <si>
    <t>学校法人昭和大学</t>
    <phoneticPr fontId="5"/>
  </si>
  <si>
    <t>学校法人愛知学院</t>
    <phoneticPr fontId="5"/>
  </si>
  <si>
    <t>国立大学法人富山大学</t>
    <phoneticPr fontId="5"/>
  </si>
  <si>
    <t>学校法人東邦大学</t>
    <phoneticPr fontId="5"/>
  </si>
  <si>
    <t>国立大学法人弘前大学</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</si>
  <si>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t>
    <phoneticPr fontId="5"/>
  </si>
  <si>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t>
    <phoneticPr fontId="5"/>
  </si>
  <si>
    <t>27,000,000/7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</si>
</sst>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23</xdr:col>
      <xdr:colOff>33618</xdr:colOff>
      <xdr:row>270</xdr:row>
      <xdr:rowOff>0</xdr:rowOff>
    </xdr:from>
    <xdr:to>
      <xdr:col>35</xdr:col>
      <xdr:colOff>75359</xdr:colOff>
      <xdr:row>272</xdr:row>
      <xdr:rowOff>314091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72853" y="89344500"/>
          <a:ext cx="2462212" cy="10088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３１．２百万</a:t>
          </a:r>
        </a:p>
      </xdr:txBody>
    </xdr:sp>
    <xdr:clientData/>
  </xdr:twoCellAnchor>
  <xdr:oneCellAnchor>
    <xdr:from>
      <xdr:col>20</xdr:col>
      <xdr:colOff>33617</xdr:colOff>
      <xdr:row>273</xdr:row>
      <xdr:rowOff>100853</xdr:rowOff>
    </xdr:from>
    <xdr:ext cx="3619500" cy="29775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67735" y="90487500"/>
          <a:ext cx="36195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twoCellAnchor>
    <xdr:from>
      <xdr:col>21</xdr:col>
      <xdr:colOff>112058</xdr:colOff>
      <xdr:row>273</xdr:row>
      <xdr:rowOff>22412</xdr:rowOff>
    </xdr:from>
    <xdr:to>
      <xdr:col>37</xdr:col>
      <xdr:colOff>21664</xdr:colOff>
      <xdr:row>274</xdr:row>
      <xdr:rowOff>60794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347882" y="90409059"/>
          <a:ext cx="3136900" cy="385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28014</xdr:colOff>
      <xdr:row>274</xdr:row>
      <xdr:rowOff>51227</xdr:rowOff>
    </xdr:from>
    <xdr:to>
      <xdr:col>29</xdr:col>
      <xdr:colOff>33617</xdr:colOff>
      <xdr:row>276</xdr:row>
      <xdr:rowOff>11206</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3" idx="2"/>
        </xdr:cNvCxnSpPr>
      </xdr:nvCxnSpPr>
      <xdr:spPr>
        <a:xfrm>
          <a:off x="5877485" y="90785256"/>
          <a:ext cx="5603" cy="6547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20</xdr:col>
      <xdr:colOff>190500</xdr:colOff>
      <xdr:row>276</xdr:row>
      <xdr:rowOff>22412</xdr:rowOff>
    </xdr:from>
    <xdr:to>
      <xdr:col>37</xdr:col>
      <xdr:colOff>100111</xdr:colOff>
      <xdr:row>276</xdr:row>
      <xdr:rowOff>266273</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4224618" y="91451206"/>
          <a:ext cx="3334801" cy="243861"/>
        </a:xfrm>
        <a:prstGeom prst="rect">
          <a:avLst/>
        </a:prstGeom>
      </xdr:spPr>
    </xdr:pic>
    <xdr:clientData/>
  </xdr:twoCellAnchor>
  <xdr:twoCellAnchor>
    <xdr:from>
      <xdr:col>20</xdr:col>
      <xdr:colOff>179294</xdr:colOff>
      <xdr:row>277</xdr:row>
      <xdr:rowOff>246530</xdr:rowOff>
    </xdr:from>
    <xdr:to>
      <xdr:col>38</xdr:col>
      <xdr:colOff>38707</xdr:colOff>
      <xdr:row>280</xdr:row>
      <xdr:rowOff>82269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13412" y="92022706"/>
          <a:ext cx="3490119" cy="8778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a:t>A</a:t>
          </a:r>
          <a:r>
            <a:rPr kumimoji="1" lang="ja-JP" altLang="en-US" sz="1800"/>
            <a:t>．株式会社オーエムシー</a:t>
          </a:r>
          <a:endParaRPr kumimoji="1" lang="en-US" altLang="ja-JP" sz="1800"/>
        </a:p>
        <a:p>
          <a:pPr algn="ctr"/>
          <a:r>
            <a:rPr kumimoji="1" lang="ja-JP" altLang="en-US" sz="1800"/>
            <a:t>３０．７百万</a:t>
          </a:r>
        </a:p>
      </xdr:txBody>
    </xdr:sp>
    <xdr:clientData/>
  </xdr:twoCellAnchor>
  <xdr:twoCellAnchor>
    <xdr:from>
      <xdr:col>19</xdr:col>
      <xdr:colOff>156883</xdr:colOff>
      <xdr:row>281</xdr:row>
      <xdr:rowOff>44823</xdr:rowOff>
    </xdr:from>
    <xdr:to>
      <xdr:col>38</xdr:col>
      <xdr:colOff>190828</xdr:colOff>
      <xdr:row>283</xdr:row>
      <xdr:rowOff>104120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3989295" y="93210529"/>
          <a:ext cx="3866357" cy="754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ja-JP" sz="1100">
              <a:solidFill>
                <a:schemeClr val="dk1"/>
              </a:solidFill>
              <a:latin typeface="+mn-lt"/>
              <a:ea typeface="+mn-ea"/>
              <a:cs typeface="+mn-cs"/>
            </a:rPr>
            <a:t>研究全体に係る事務、研究費の配分、</a:t>
          </a:r>
          <a:r>
            <a:rPr kumimoji="1" lang="ja-JP" altLang="en-US" sz="1100">
              <a:solidFill>
                <a:schemeClr val="dk1"/>
              </a:solidFill>
              <a:latin typeface="+mn-lt"/>
              <a:ea typeface="+mn-ea"/>
              <a:cs typeface="+mn-cs"/>
            </a:rPr>
            <a:t>執行</a:t>
          </a:r>
          <a:r>
            <a:rPr kumimoji="1" lang="ja-JP" altLang="ja-JP" sz="1100">
              <a:solidFill>
                <a:schemeClr val="dk1"/>
              </a:solidFill>
              <a:latin typeface="+mn-lt"/>
              <a:ea typeface="+mn-ea"/>
              <a:cs typeface="+mn-cs"/>
            </a:rPr>
            <a:t>状況の確認</a:t>
          </a:r>
          <a:endParaRPr kumimoji="1" lang="ja-JP" altLang="en-US" sz="1100"/>
        </a:p>
      </xdr:txBody>
    </xdr:sp>
    <xdr:clientData/>
  </xdr:twoCellAnchor>
  <xdr:twoCellAnchor>
    <xdr:from>
      <xdr:col>20</xdr:col>
      <xdr:colOff>22412</xdr:colOff>
      <xdr:row>280</xdr:row>
      <xdr:rowOff>257735</xdr:rowOff>
    </xdr:from>
    <xdr:to>
      <xdr:col>38</xdr:col>
      <xdr:colOff>150908</xdr:colOff>
      <xdr:row>282</xdr:row>
      <xdr:rowOff>34088</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4056530" y="93076059"/>
          <a:ext cx="3759202" cy="471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78441</xdr:colOff>
      <xdr:row>282</xdr:row>
      <xdr:rowOff>44824</xdr:rowOff>
    </xdr:from>
    <xdr:to>
      <xdr:col>29</xdr:col>
      <xdr:colOff>78441</xdr:colOff>
      <xdr:row>284</xdr:row>
      <xdr:rowOff>44823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927912" y="93557912"/>
          <a:ext cx="0" cy="694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44824</xdr:colOff>
      <xdr:row>284</xdr:row>
      <xdr:rowOff>100853</xdr:rowOff>
    </xdr:from>
    <xdr:to>
      <xdr:col>33</xdr:col>
      <xdr:colOff>95661</xdr:colOff>
      <xdr:row>285</xdr:row>
      <xdr:rowOff>36047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5087471" y="94308706"/>
          <a:ext cx="1664484" cy="282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公募）</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23</xdr:col>
      <xdr:colOff>44824</xdr:colOff>
      <xdr:row>285</xdr:row>
      <xdr:rowOff>145677</xdr:rowOff>
    </xdr:from>
    <xdr:to>
      <xdr:col>35</xdr:col>
      <xdr:colOff>117976</xdr:colOff>
      <xdr:row>286</xdr:row>
      <xdr:rowOff>463244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684059" y="94700912"/>
          <a:ext cx="2493623" cy="989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600">
              <a:solidFill>
                <a:schemeClr val="dk1"/>
              </a:solidFill>
              <a:effectLst/>
              <a:latin typeface="+mn-lt"/>
              <a:ea typeface="+mn-ea"/>
              <a:cs typeface="+mn-cs"/>
            </a:rPr>
            <a:t>Ｂ</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大学・病院等（</a:t>
          </a:r>
          <a:r>
            <a:rPr kumimoji="1" lang="ja-JP" altLang="en-US" sz="1600">
              <a:solidFill>
                <a:schemeClr val="dk1"/>
              </a:solidFill>
              <a:effectLst/>
              <a:latin typeface="+mn-lt"/>
              <a:ea typeface="+mn-ea"/>
              <a:cs typeface="+mn-cs"/>
            </a:rPr>
            <a:t>９</a:t>
          </a:r>
          <a:r>
            <a:rPr kumimoji="1" lang="ja-JP" altLang="ja-JP" sz="1600">
              <a:solidFill>
                <a:schemeClr val="dk1"/>
              </a:solidFill>
              <a:effectLst/>
              <a:latin typeface="+mn-lt"/>
              <a:ea typeface="+mn-ea"/>
              <a:cs typeface="+mn-cs"/>
            </a:rPr>
            <a:t>機関）</a:t>
          </a:r>
          <a:endParaRPr lang="ja-JP" altLang="ja-JP" sz="1600">
            <a:effectLst/>
          </a:endParaRPr>
        </a:p>
        <a:p>
          <a:pPr algn="ctr"/>
          <a:r>
            <a:rPr kumimoji="1" lang="ja-JP" altLang="en-US" sz="1600">
              <a:solidFill>
                <a:schemeClr val="dk1"/>
              </a:solidFill>
              <a:effectLst/>
              <a:latin typeface="+mn-lt"/>
              <a:ea typeface="+mn-ea"/>
              <a:cs typeface="+mn-cs"/>
            </a:rPr>
            <a:t>　２６．６</a:t>
          </a:r>
          <a:r>
            <a:rPr kumimoji="1" lang="ja-JP" altLang="ja-JP" sz="1600">
              <a:solidFill>
                <a:schemeClr val="dk1"/>
              </a:solidFill>
              <a:effectLst/>
              <a:latin typeface="+mn-lt"/>
              <a:ea typeface="+mn-ea"/>
              <a:cs typeface="+mn-cs"/>
            </a:rPr>
            <a:t>百万円</a:t>
          </a:r>
          <a:endParaRPr lang="ja-JP" altLang="ja-JP" sz="1600">
            <a:effectLst/>
          </a:endParaRPr>
        </a:p>
      </xdr:txBody>
    </xdr:sp>
    <xdr:clientData/>
  </xdr:twoCellAnchor>
  <xdr:twoCellAnchor>
    <xdr:from>
      <xdr:col>21</xdr:col>
      <xdr:colOff>89647</xdr:colOff>
      <xdr:row>287</xdr:row>
      <xdr:rowOff>0</xdr:rowOff>
    </xdr:from>
    <xdr:to>
      <xdr:col>37</xdr:col>
      <xdr:colOff>90868</xdr:colOff>
      <xdr:row>287</xdr:row>
      <xdr:rowOff>236352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4325471" y="95899941"/>
          <a:ext cx="3228515" cy="2363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研究の遂行</a:t>
          </a:r>
          <a:endParaRPr kumimoji="1" lang="en-US" altLang="ja-JP" sz="1100">
            <a:solidFill>
              <a:schemeClr val="dk1"/>
            </a:solidFill>
            <a:latin typeface="+mn-lt"/>
            <a:ea typeface="+mn-ea"/>
            <a:cs typeface="+mn-cs"/>
          </a:endParaRPr>
        </a:p>
        <a:p>
          <a:pPr algn="ctr"/>
          <a:endParaRPr kumimoji="1" lang="ja-JP" altLang="en-US" sz="1100"/>
        </a:p>
      </xdr:txBody>
    </xdr:sp>
    <xdr:clientData/>
  </xdr:twoCellAnchor>
  <xdr:twoCellAnchor>
    <xdr:from>
      <xdr:col>25</xdr:col>
      <xdr:colOff>33619</xdr:colOff>
      <xdr:row>286</xdr:row>
      <xdr:rowOff>627529</xdr:rowOff>
    </xdr:from>
    <xdr:to>
      <xdr:col>33</xdr:col>
      <xdr:colOff>52375</xdr:colOff>
      <xdr:row>287</xdr:row>
      <xdr:rowOff>322071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flipV="1">
          <a:off x="5076266" y="95855117"/>
          <a:ext cx="1632403" cy="366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topLeftCell="A400" zoomScale="75" zoomScaleNormal="75" zoomScaleSheetLayoutView="75" zoomScalePageLayoutView="85" workbookViewId="0">
      <selection activeCell="G30" sqref="G30:AX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604</v>
      </c>
      <c r="AK2" s="835"/>
      <c r="AL2" s="835"/>
      <c r="AM2" s="835"/>
      <c r="AN2" s="75" t="s">
        <v>283</v>
      </c>
      <c r="AO2" s="835">
        <v>21</v>
      </c>
      <c r="AP2" s="835"/>
      <c r="AQ2" s="835"/>
      <c r="AR2" s="76" t="s">
        <v>283</v>
      </c>
      <c r="AS2" s="836">
        <v>297</v>
      </c>
      <c r="AT2" s="836"/>
      <c r="AU2" s="836"/>
      <c r="AV2" s="75" t="str">
        <f>IF(AW2="","","-")</f>
        <v/>
      </c>
      <c r="AW2" s="837"/>
      <c r="AX2" s="837"/>
    </row>
    <row r="3" spans="1:50" ht="21" customHeight="1" thickBot="1" x14ac:dyDescent="0.25">
      <c r="A3" s="838" t="s">
        <v>594</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610</v>
      </c>
      <c r="H5" s="826"/>
      <c r="I5" s="826"/>
      <c r="J5" s="826"/>
      <c r="K5" s="826"/>
      <c r="L5" s="826"/>
      <c r="M5" s="827" t="s">
        <v>61</v>
      </c>
      <c r="N5" s="828"/>
      <c r="O5" s="828"/>
      <c r="P5" s="828"/>
      <c r="Q5" s="828"/>
      <c r="R5" s="829"/>
      <c r="S5" s="830" t="s">
        <v>611</v>
      </c>
      <c r="T5" s="826"/>
      <c r="U5" s="826"/>
      <c r="V5" s="826"/>
      <c r="W5" s="826"/>
      <c r="X5" s="831"/>
      <c r="Y5" s="832" t="s">
        <v>3</v>
      </c>
      <c r="Z5" s="833"/>
      <c r="AA5" s="833"/>
      <c r="AB5" s="833"/>
      <c r="AC5" s="833"/>
      <c r="AD5" s="834"/>
      <c r="AE5" s="855" t="s">
        <v>612</v>
      </c>
      <c r="AF5" s="855"/>
      <c r="AG5" s="855"/>
      <c r="AH5" s="855"/>
      <c r="AI5" s="855"/>
      <c r="AJ5" s="855"/>
      <c r="AK5" s="855"/>
      <c r="AL5" s="855"/>
      <c r="AM5" s="855"/>
      <c r="AN5" s="855"/>
      <c r="AO5" s="855"/>
      <c r="AP5" s="856"/>
      <c r="AQ5" s="857" t="s">
        <v>609</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613</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691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8.5" customHeight="1" x14ac:dyDescent="0.2">
      <c r="A10" s="758" t="s">
        <v>27</v>
      </c>
      <c r="B10" s="759"/>
      <c r="C10" s="759"/>
      <c r="D10" s="759"/>
      <c r="E10" s="759"/>
      <c r="F10" s="759"/>
      <c r="G10" s="760" t="s">
        <v>690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35</v>
      </c>
      <c r="Q13" s="699"/>
      <c r="R13" s="699"/>
      <c r="S13" s="699"/>
      <c r="T13" s="699"/>
      <c r="U13" s="699"/>
      <c r="V13" s="700"/>
      <c r="W13" s="698">
        <v>36</v>
      </c>
      <c r="X13" s="699"/>
      <c r="Y13" s="699"/>
      <c r="Z13" s="699"/>
      <c r="AA13" s="699"/>
      <c r="AB13" s="699"/>
      <c r="AC13" s="700"/>
      <c r="AD13" s="698">
        <v>36</v>
      </c>
      <c r="AE13" s="699"/>
      <c r="AF13" s="699"/>
      <c r="AG13" s="699"/>
      <c r="AH13" s="699"/>
      <c r="AI13" s="699"/>
      <c r="AJ13" s="700"/>
      <c r="AK13" s="698">
        <v>36</v>
      </c>
      <c r="AL13" s="699"/>
      <c r="AM13" s="699"/>
      <c r="AN13" s="699"/>
      <c r="AO13" s="699"/>
      <c r="AP13" s="699"/>
      <c r="AQ13" s="700"/>
      <c r="AR13" s="735">
        <v>36</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638</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638</v>
      </c>
      <c r="AL15" s="699"/>
      <c r="AM15" s="699"/>
      <c r="AN15" s="699"/>
      <c r="AO15" s="699"/>
      <c r="AP15" s="699"/>
      <c r="AQ15" s="700"/>
      <c r="AR15" s="698"/>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639</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640</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35</v>
      </c>
      <c r="Q18" s="779"/>
      <c r="R18" s="779"/>
      <c r="S18" s="779"/>
      <c r="T18" s="779"/>
      <c r="U18" s="779"/>
      <c r="V18" s="780"/>
      <c r="W18" s="778">
        <f>SUM(W13:AC17)</f>
        <v>36</v>
      </c>
      <c r="X18" s="779"/>
      <c r="Y18" s="779"/>
      <c r="Z18" s="779"/>
      <c r="AA18" s="779"/>
      <c r="AB18" s="779"/>
      <c r="AC18" s="780"/>
      <c r="AD18" s="778">
        <f>SUM(AD13:AJ17)</f>
        <v>36</v>
      </c>
      <c r="AE18" s="779"/>
      <c r="AF18" s="779"/>
      <c r="AG18" s="779"/>
      <c r="AH18" s="779"/>
      <c r="AI18" s="779"/>
      <c r="AJ18" s="780"/>
      <c r="AK18" s="778">
        <f>SUM(AK13:AQ17)</f>
        <v>36</v>
      </c>
      <c r="AL18" s="779"/>
      <c r="AM18" s="779"/>
      <c r="AN18" s="779"/>
      <c r="AO18" s="779"/>
      <c r="AP18" s="779"/>
      <c r="AQ18" s="780"/>
      <c r="AR18" s="778">
        <f>SUM(AR13:AX17)</f>
        <v>36</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31</v>
      </c>
      <c r="Q19" s="699"/>
      <c r="R19" s="699"/>
      <c r="S19" s="699"/>
      <c r="T19" s="699"/>
      <c r="U19" s="699"/>
      <c r="V19" s="700"/>
      <c r="W19" s="698">
        <v>31</v>
      </c>
      <c r="X19" s="699"/>
      <c r="Y19" s="699"/>
      <c r="Z19" s="699"/>
      <c r="AA19" s="699"/>
      <c r="AB19" s="699"/>
      <c r="AC19" s="700"/>
      <c r="AD19" s="698">
        <v>31</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0.88571428571428568</v>
      </c>
      <c r="Q20" s="746"/>
      <c r="R20" s="746"/>
      <c r="S20" s="746"/>
      <c r="T20" s="746"/>
      <c r="U20" s="746"/>
      <c r="V20" s="746"/>
      <c r="W20" s="746">
        <f>IF(W18=0, "-", SUM(W19)/W18)</f>
        <v>0.86111111111111116</v>
      </c>
      <c r="X20" s="746"/>
      <c r="Y20" s="746"/>
      <c r="Z20" s="746"/>
      <c r="AA20" s="746"/>
      <c r="AB20" s="746"/>
      <c r="AC20" s="746"/>
      <c r="AD20" s="746">
        <f>IF(AD18=0, "-", SUM(AD19)/AD18)</f>
        <v>0.86111111111111116</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0.88571428571428568</v>
      </c>
      <c r="Q21" s="746"/>
      <c r="R21" s="746"/>
      <c r="S21" s="746"/>
      <c r="T21" s="746"/>
      <c r="U21" s="746"/>
      <c r="V21" s="746"/>
      <c r="W21" s="746">
        <f>IF(W19=0, "-", SUM(W19)/SUM(W13,W14))</f>
        <v>0.86111111111111116</v>
      </c>
      <c r="X21" s="746"/>
      <c r="Y21" s="746"/>
      <c r="Z21" s="746"/>
      <c r="AA21" s="746"/>
      <c r="AB21" s="746"/>
      <c r="AC21" s="746"/>
      <c r="AD21" s="746">
        <f>IF(AD19=0, "-", SUM(AD19)/SUM(AD13,AD14))</f>
        <v>0.86111111111111116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589</v>
      </c>
      <c r="B22" s="705"/>
      <c r="C22" s="705"/>
      <c r="D22" s="705"/>
      <c r="E22" s="705"/>
      <c r="F22" s="706"/>
      <c r="G22" s="710" t="s">
        <v>229</v>
      </c>
      <c r="H22" s="550"/>
      <c r="I22" s="550"/>
      <c r="J22" s="550"/>
      <c r="K22" s="550"/>
      <c r="L22" s="550"/>
      <c r="M22" s="550"/>
      <c r="N22" s="550"/>
      <c r="O22" s="551"/>
      <c r="P22" s="711" t="s">
        <v>587</v>
      </c>
      <c r="Q22" s="550"/>
      <c r="R22" s="550"/>
      <c r="S22" s="550"/>
      <c r="T22" s="550"/>
      <c r="U22" s="550"/>
      <c r="V22" s="551"/>
      <c r="W22" s="711" t="s">
        <v>588</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614</v>
      </c>
      <c r="H23" s="733"/>
      <c r="I23" s="733"/>
      <c r="J23" s="733"/>
      <c r="K23" s="733"/>
      <c r="L23" s="733"/>
      <c r="M23" s="733"/>
      <c r="N23" s="733"/>
      <c r="O23" s="734"/>
      <c r="P23" s="735">
        <v>36</v>
      </c>
      <c r="Q23" s="736"/>
      <c r="R23" s="736"/>
      <c r="S23" s="736"/>
      <c r="T23" s="736"/>
      <c r="U23" s="736"/>
      <c r="V23" s="737"/>
      <c r="W23" s="735">
        <v>36</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36</v>
      </c>
      <c r="Q29" s="721"/>
      <c r="R29" s="721"/>
      <c r="S29" s="721"/>
      <c r="T29" s="721"/>
      <c r="U29" s="721"/>
      <c r="V29" s="722"/>
      <c r="W29" s="723">
        <f>AR13</f>
        <v>36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578</v>
      </c>
      <c r="B30" s="727"/>
      <c r="C30" s="727"/>
      <c r="D30" s="727"/>
      <c r="E30" s="727"/>
      <c r="F30" s="728"/>
      <c r="G30" s="729" t="s">
        <v>692</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590</v>
      </c>
      <c r="AV31" s="624"/>
      <c r="AW31" s="624"/>
      <c r="AX31" s="633"/>
    </row>
    <row r="32" spans="1:50" ht="23.25" customHeight="1" x14ac:dyDescent="0.2">
      <c r="A32" s="648"/>
      <c r="B32" s="153"/>
      <c r="C32" s="153"/>
      <c r="D32" s="153"/>
      <c r="E32" s="153"/>
      <c r="F32" s="154"/>
      <c r="G32" s="730" t="s">
        <v>693</v>
      </c>
      <c r="H32" s="635"/>
      <c r="I32" s="635"/>
      <c r="J32" s="635"/>
      <c r="K32" s="635"/>
      <c r="L32" s="635"/>
      <c r="M32" s="635"/>
      <c r="N32" s="635"/>
      <c r="O32" s="635"/>
      <c r="P32" s="385" t="s">
        <v>643</v>
      </c>
      <c r="Q32" s="639"/>
      <c r="R32" s="639"/>
      <c r="S32" s="639"/>
      <c r="T32" s="639"/>
      <c r="U32" s="639"/>
      <c r="V32" s="639"/>
      <c r="W32" s="639"/>
      <c r="X32" s="640"/>
      <c r="Y32" s="644" t="s">
        <v>51</v>
      </c>
      <c r="Z32" s="645"/>
      <c r="AA32" s="646"/>
      <c r="AB32" s="148" t="s">
        <v>642</v>
      </c>
      <c r="AC32" s="647"/>
      <c r="AD32" s="647"/>
      <c r="AE32" s="616">
        <v>9</v>
      </c>
      <c r="AF32" s="616"/>
      <c r="AG32" s="616"/>
      <c r="AH32" s="616"/>
      <c r="AI32" s="616">
        <v>9</v>
      </c>
      <c r="AJ32" s="616"/>
      <c r="AK32" s="616"/>
      <c r="AL32" s="616"/>
      <c r="AM32" s="616">
        <v>9</v>
      </c>
      <c r="AN32" s="616"/>
      <c r="AO32" s="616"/>
      <c r="AP32" s="616"/>
      <c r="AQ32" s="662">
        <v>7</v>
      </c>
      <c r="AR32" s="616"/>
      <c r="AS32" s="616"/>
      <c r="AT32" s="616"/>
      <c r="AU32" s="93" t="s">
        <v>638</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642</v>
      </c>
      <c r="AC33" s="647"/>
      <c r="AD33" s="647"/>
      <c r="AE33" s="616">
        <v>9</v>
      </c>
      <c r="AF33" s="616"/>
      <c r="AG33" s="616"/>
      <c r="AH33" s="616"/>
      <c r="AI33" s="616">
        <v>9</v>
      </c>
      <c r="AJ33" s="616"/>
      <c r="AK33" s="616"/>
      <c r="AL33" s="616"/>
      <c r="AM33" s="616">
        <v>9</v>
      </c>
      <c r="AN33" s="616"/>
      <c r="AO33" s="616"/>
      <c r="AP33" s="616"/>
      <c r="AQ33" s="616">
        <v>9</v>
      </c>
      <c r="AR33" s="616"/>
      <c r="AS33" s="616"/>
      <c r="AT33" s="616"/>
      <c r="AU33" s="93">
        <v>7</v>
      </c>
      <c r="AV33" s="618"/>
      <c r="AW33" s="618"/>
      <c r="AX33" s="619"/>
    </row>
    <row r="34" spans="1:51" ht="23.25" customHeight="1" x14ac:dyDescent="0.2">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591</v>
      </c>
      <c r="AR34" s="628"/>
      <c r="AS34" s="628"/>
      <c r="AT34" s="628"/>
      <c r="AU34" s="628"/>
      <c r="AV34" s="628"/>
      <c r="AW34" s="628"/>
      <c r="AX34" s="629"/>
    </row>
    <row r="35" spans="1:51" ht="23.25" customHeight="1" x14ac:dyDescent="0.2">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580</v>
      </c>
      <c r="Z35" s="657"/>
      <c r="AA35" s="658"/>
      <c r="AB35" s="659" t="s">
        <v>622</v>
      </c>
      <c r="AC35" s="660"/>
      <c r="AD35" s="661"/>
      <c r="AE35" s="662">
        <v>2970</v>
      </c>
      <c r="AF35" s="662"/>
      <c r="AG35" s="662"/>
      <c r="AH35" s="662"/>
      <c r="AI35" s="662">
        <v>2878</v>
      </c>
      <c r="AJ35" s="662"/>
      <c r="AK35" s="662"/>
      <c r="AL35" s="662"/>
      <c r="AM35" s="662">
        <v>2955</v>
      </c>
      <c r="AN35" s="662"/>
      <c r="AO35" s="662"/>
      <c r="AP35" s="662"/>
      <c r="AQ35" s="93">
        <v>3857</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582</v>
      </c>
      <c r="Z36" s="649"/>
      <c r="AA36" s="650"/>
      <c r="AB36" s="612" t="s">
        <v>623</v>
      </c>
      <c r="AC36" s="613"/>
      <c r="AD36" s="614"/>
      <c r="AE36" s="615" t="s">
        <v>624</v>
      </c>
      <c r="AF36" s="615"/>
      <c r="AG36" s="615"/>
      <c r="AH36" s="615"/>
      <c r="AI36" s="615" t="s">
        <v>625</v>
      </c>
      <c r="AJ36" s="615"/>
      <c r="AK36" s="615"/>
      <c r="AL36" s="615"/>
      <c r="AM36" s="615" t="s">
        <v>641</v>
      </c>
      <c r="AN36" s="615"/>
      <c r="AO36" s="615"/>
      <c r="AP36" s="615"/>
      <c r="AQ36" s="615" t="s">
        <v>708</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3</v>
      </c>
      <c r="AR38" s="508"/>
      <c r="AS38" s="127" t="s">
        <v>175</v>
      </c>
      <c r="AT38" s="128"/>
      <c r="AU38" s="126" t="s">
        <v>613</v>
      </c>
      <c r="AV38" s="126"/>
      <c r="AW38" s="108" t="s">
        <v>166</v>
      </c>
      <c r="AX38" s="129"/>
    </row>
    <row r="39" spans="1:51" ht="23.25" customHeight="1" x14ac:dyDescent="0.2">
      <c r="A39" s="674"/>
      <c r="B39" s="672"/>
      <c r="C39" s="672"/>
      <c r="D39" s="672"/>
      <c r="E39" s="672"/>
      <c r="F39" s="673"/>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3.4</v>
      </c>
      <c r="AF39" s="87"/>
      <c r="AG39" s="87"/>
      <c r="AH39" s="87"/>
      <c r="AI39" s="93">
        <v>3.4</v>
      </c>
      <c r="AJ39" s="87"/>
      <c r="AK39" s="87"/>
      <c r="AL39" s="87"/>
      <c r="AM39" s="93">
        <v>3.4</v>
      </c>
      <c r="AN39" s="87"/>
      <c r="AO39" s="87"/>
      <c r="AP39" s="87"/>
      <c r="AQ39" s="94" t="s">
        <v>613</v>
      </c>
      <c r="AR39" s="95"/>
      <c r="AS39" s="95"/>
      <c r="AT39" s="96"/>
      <c r="AU39" s="87" t="s">
        <v>613</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4</v>
      </c>
      <c r="AF40" s="87"/>
      <c r="AG40" s="87"/>
      <c r="AH40" s="87"/>
      <c r="AI40" s="93">
        <v>4</v>
      </c>
      <c r="AJ40" s="87"/>
      <c r="AK40" s="87"/>
      <c r="AL40" s="87"/>
      <c r="AM40" s="93">
        <v>4</v>
      </c>
      <c r="AN40" s="87"/>
      <c r="AO40" s="87"/>
      <c r="AP40" s="87"/>
      <c r="AQ40" s="94">
        <v>4</v>
      </c>
      <c r="AR40" s="95"/>
      <c r="AS40" s="95"/>
      <c r="AT40" s="96"/>
      <c r="AU40" s="87" t="s">
        <v>613</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85</v>
      </c>
      <c r="AF41" s="87"/>
      <c r="AG41" s="87"/>
      <c r="AH41" s="87"/>
      <c r="AI41" s="93">
        <v>85</v>
      </c>
      <c r="AJ41" s="87"/>
      <c r="AK41" s="87"/>
      <c r="AL41" s="87"/>
      <c r="AM41" s="93">
        <v>85</v>
      </c>
      <c r="AN41" s="87"/>
      <c r="AO41" s="87"/>
      <c r="AP41" s="87"/>
      <c r="AQ41" s="94" t="s">
        <v>613</v>
      </c>
      <c r="AR41" s="95"/>
      <c r="AS41" s="95"/>
      <c r="AT41" s="96"/>
      <c r="AU41" s="87" t="s">
        <v>613</v>
      </c>
      <c r="AV41" s="87"/>
      <c r="AW41" s="87"/>
      <c r="AX41" s="88"/>
    </row>
    <row r="42" spans="1:51" ht="23.25" customHeight="1" x14ac:dyDescent="0.2">
      <c r="A42" s="187" t="s">
        <v>260</v>
      </c>
      <c r="B42" s="150"/>
      <c r="C42" s="150"/>
      <c r="D42" s="150"/>
      <c r="E42" s="150"/>
      <c r="F42" s="151"/>
      <c r="G42" s="189" t="s">
        <v>694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590</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591</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626</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582</v>
      </c>
      <c r="Z70" s="649"/>
      <c r="AA70" s="650"/>
      <c r="AB70" s="612" t="s">
        <v>627</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590</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591</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628</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582</v>
      </c>
      <c r="Z104" s="649"/>
      <c r="AA104" s="650"/>
      <c r="AB104" s="612" t="s">
        <v>627</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590</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591</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628</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582</v>
      </c>
      <c r="Z138" s="649"/>
      <c r="AA138" s="650"/>
      <c r="AB138" s="612" t="s">
        <v>627</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590</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t="s">
        <v>619</v>
      </c>
      <c r="Q168" s="639"/>
      <c r="R168" s="639"/>
      <c r="S168" s="639"/>
      <c r="T168" s="639"/>
      <c r="U168" s="639"/>
      <c r="V168" s="639"/>
      <c r="W168" s="639"/>
      <c r="X168" s="640"/>
      <c r="Y168" s="644" t="s">
        <v>51</v>
      </c>
      <c r="Z168" s="645"/>
      <c r="AA168" s="646"/>
      <c r="AB168" s="647" t="s">
        <v>620</v>
      </c>
      <c r="AC168" s="647"/>
      <c r="AD168" s="647"/>
      <c r="AE168" s="616">
        <v>9</v>
      </c>
      <c r="AF168" s="616"/>
      <c r="AG168" s="616"/>
      <c r="AH168" s="616"/>
      <c r="AI168" s="616">
        <v>9</v>
      </c>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t="s">
        <v>620</v>
      </c>
      <c r="AC169" s="647"/>
      <c r="AD169" s="647"/>
      <c r="AE169" s="616">
        <v>9</v>
      </c>
      <c r="AF169" s="616"/>
      <c r="AG169" s="616"/>
      <c r="AH169" s="616"/>
      <c r="AI169" s="616">
        <v>9</v>
      </c>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591</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628</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582</v>
      </c>
      <c r="Z172" s="649"/>
      <c r="AA172" s="650"/>
      <c r="AB172" s="612" t="s">
        <v>627</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618</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282</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644</v>
      </c>
      <c r="H216" s="131"/>
      <c r="I216" s="131"/>
      <c r="J216" s="131"/>
      <c r="K216" s="131"/>
      <c r="L216" s="131"/>
      <c r="M216" s="131"/>
      <c r="N216" s="131"/>
      <c r="O216" s="131"/>
      <c r="P216" s="131"/>
      <c r="Q216" s="131"/>
      <c r="R216" s="131"/>
      <c r="S216" s="131"/>
      <c r="T216" s="131"/>
      <c r="U216" s="131"/>
      <c r="V216" s="132"/>
      <c r="W216" s="482" t="s">
        <v>583</v>
      </c>
      <c r="X216" s="483"/>
      <c r="Y216" s="483"/>
      <c r="Z216" s="483"/>
      <c r="AA216" s="484"/>
      <c r="AB216" s="485" t="s">
        <v>697</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584</v>
      </c>
      <c r="X217" s="489"/>
      <c r="Y217" s="489"/>
      <c r="Z217" s="489"/>
      <c r="AA217" s="490"/>
      <c r="AB217" s="485" t="s">
        <v>698</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596</v>
      </c>
      <c r="D218" s="492"/>
      <c r="E218" s="149" t="s">
        <v>278</v>
      </c>
      <c r="F218" s="151"/>
      <c r="G218" s="472" t="s">
        <v>181</v>
      </c>
      <c r="H218" s="473"/>
      <c r="I218" s="473"/>
      <c r="J218" s="493" t="s">
        <v>613</v>
      </c>
      <c r="K218" s="494"/>
      <c r="L218" s="494"/>
      <c r="M218" s="494"/>
      <c r="N218" s="494"/>
      <c r="O218" s="494"/>
      <c r="P218" s="494"/>
      <c r="Q218" s="494"/>
      <c r="R218" s="494"/>
      <c r="S218" s="494"/>
      <c r="T218" s="495"/>
      <c r="U218" s="470" t="s">
        <v>695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597</v>
      </c>
      <c r="H219" s="473"/>
      <c r="I219" s="473"/>
      <c r="J219" s="473"/>
      <c r="K219" s="473"/>
      <c r="L219" s="473"/>
      <c r="M219" s="473"/>
      <c r="N219" s="473"/>
      <c r="O219" s="473"/>
      <c r="P219" s="473"/>
      <c r="Q219" s="473"/>
      <c r="R219" s="473"/>
      <c r="S219" s="473"/>
      <c r="T219" s="473"/>
      <c r="U219" s="469" t="s">
        <v>695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584</v>
      </c>
      <c r="H220" s="473"/>
      <c r="I220" s="473"/>
      <c r="J220" s="473"/>
      <c r="K220" s="473"/>
      <c r="L220" s="473"/>
      <c r="M220" s="473"/>
      <c r="N220" s="473"/>
      <c r="O220" s="473"/>
      <c r="P220" s="473"/>
      <c r="Q220" s="473"/>
      <c r="R220" s="473"/>
      <c r="S220" s="473"/>
      <c r="T220" s="473"/>
      <c r="U220" s="809" t="s">
        <v>695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637</v>
      </c>
      <c r="AE223" s="452"/>
      <c r="AF223" s="452"/>
      <c r="AG223" s="453" t="s">
        <v>645</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637</v>
      </c>
      <c r="AE224" s="365"/>
      <c r="AF224" s="365"/>
      <c r="AG224" s="359" t="s">
        <v>646</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637</v>
      </c>
      <c r="AE225" s="402"/>
      <c r="AF225" s="402"/>
      <c r="AG225" s="387" t="s">
        <v>647</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637</v>
      </c>
      <c r="AE226" s="383"/>
      <c r="AF226" s="383"/>
      <c r="AG226" s="385" t="s">
        <v>648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650</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651</v>
      </c>
      <c r="AE229" s="349"/>
      <c r="AF229" s="349"/>
      <c r="AG229" s="351" t="s">
        <v>652</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637</v>
      </c>
      <c r="AE230" s="365"/>
      <c r="AF230" s="365"/>
      <c r="AG230" s="359" t="s">
        <v>653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651</v>
      </c>
      <c r="AE231" s="365"/>
      <c r="AF231" s="365"/>
      <c r="AG231" s="359" t="s">
        <v>639</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637</v>
      </c>
      <c r="AE232" s="365"/>
      <c r="AF232" s="365"/>
      <c r="AG232" s="359" t="s">
        <v>654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651</v>
      </c>
      <c r="AE233" s="402"/>
      <c r="AF233" s="402"/>
      <c r="AG233" s="403" t="s">
        <v>639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651</v>
      </c>
      <c r="AE234" s="365"/>
      <c r="AF234" s="434"/>
      <c r="AG234" s="359" t="s">
        <v>652</v>
      </c>
      <c r="AH234" s="360"/>
      <c r="AI234" s="360"/>
      <c r="AJ234" s="360"/>
      <c r="AK234" s="360"/>
      <c r="AL234" s="360"/>
      <c r="AM234" s="360"/>
      <c r="AN234" s="360"/>
      <c r="AO234" s="360"/>
      <c r="AP234" s="360"/>
      <c r="AQ234" s="360"/>
      <c r="AR234" s="360"/>
      <c r="AS234" s="360"/>
      <c r="AT234" s="360"/>
      <c r="AU234" s="360"/>
      <c r="AV234" s="360"/>
      <c r="AW234" s="360"/>
      <c r="AX234" s="361"/>
    </row>
    <row r="235" spans="1:50" ht="42.7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637</v>
      </c>
      <c r="AE235" s="395"/>
      <c r="AF235" s="396"/>
      <c r="AG235" s="397" t="s">
        <v>655</v>
      </c>
      <c r="AH235" s="398"/>
      <c r="AI235" s="398"/>
      <c r="AJ235" s="398"/>
      <c r="AK235" s="398"/>
      <c r="AL235" s="398"/>
      <c r="AM235" s="398"/>
      <c r="AN235" s="398"/>
      <c r="AO235" s="398"/>
      <c r="AP235" s="398"/>
      <c r="AQ235" s="398"/>
      <c r="AR235" s="398"/>
      <c r="AS235" s="398"/>
      <c r="AT235" s="398"/>
      <c r="AU235" s="398"/>
      <c r="AV235" s="398"/>
      <c r="AW235" s="398"/>
      <c r="AX235" s="399"/>
    </row>
    <row r="236" spans="1:50" ht="33"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637</v>
      </c>
      <c r="AE236" s="349"/>
      <c r="AF236" s="350"/>
      <c r="AG236" s="351" t="s">
        <v>656</v>
      </c>
      <c r="AH236" s="352"/>
      <c r="AI236" s="352"/>
      <c r="AJ236" s="352"/>
      <c r="AK236" s="352"/>
      <c r="AL236" s="352"/>
      <c r="AM236" s="352"/>
      <c r="AN236" s="352"/>
      <c r="AO236" s="352"/>
      <c r="AP236" s="352"/>
      <c r="AQ236" s="352"/>
      <c r="AR236" s="352"/>
      <c r="AS236" s="352"/>
      <c r="AT236" s="352"/>
      <c r="AU236" s="352"/>
      <c r="AV236" s="352"/>
      <c r="AW236" s="352"/>
      <c r="AX236" s="353"/>
    </row>
    <row r="237" spans="1:50" ht="59.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637</v>
      </c>
      <c r="AE237" s="358"/>
      <c r="AF237" s="358"/>
      <c r="AG237" s="359" t="s">
        <v>657</v>
      </c>
      <c r="AH237" s="360"/>
      <c r="AI237" s="360"/>
      <c r="AJ237" s="360"/>
      <c r="AK237" s="360"/>
      <c r="AL237" s="360"/>
      <c r="AM237" s="360"/>
      <c r="AN237" s="360"/>
      <c r="AO237" s="360"/>
      <c r="AP237" s="360"/>
      <c r="AQ237" s="360"/>
      <c r="AR237" s="360"/>
      <c r="AS237" s="360"/>
      <c r="AT237" s="360"/>
      <c r="AU237" s="360"/>
      <c r="AV237" s="360"/>
      <c r="AW237" s="360"/>
      <c r="AX237" s="361"/>
    </row>
    <row r="238" spans="1:50" ht="36.75"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637</v>
      </c>
      <c r="AE238" s="365"/>
      <c r="AF238" s="365"/>
      <c r="AG238" s="359" t="s">
        <v>658</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637</v>
      </c>
      <c r="AE239" s="365"/>
      <c r="AF239" s="365"/>
      <c r="AG239" s="389" t="s">
        <v>659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651</v>
      </c>
      <c r="AE240" s="383"/>
      <c r="AF240" s="384"/>
      <c r="AG240" s="385" t="s">
        <v>639</v>
      </c>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x14ac:dyDescent="0.2">
      <c r="A241" s="375"/>
      <c r="B241" s="376"/>
      <c r="C241" s="888" t="s">
        <v>0</v>
      </c>
      <c r="D241" s="889"/>
      <c r="E241" s="889"/>
      <c r="F241" s="889"/>
      <c r="G241" s="889"/>
      <c r="H241" s="889"/>
      <c r="I241" s="889"/>
      <c r="J241" s="889"/>
      <c r="K241" s="889"/>
      <c r="L241" s="889"/>
      <c r="M241" s="889"/>
      <c r="N241" s="889"/>
      <c r="O241" s="885" t="s">
        <v>602</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c r="D242" s="873"/>
      <c r="E242" s="368"/>
      <c r="F242" s="368"/>
      <c r="G242" s="368"/>
      <c r="H242" s="369"/>
      <c r="I242" s="369"/>
      <c r="J242" s="874"/>
      <c r="K242" s="874"/>
      <c r="L242" s="874"/>
      <c r="M242" s="369"/>
      <c r="N242" s="875"/>
      <c r="O242" s="876" t="s">
        <v>613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79" t="s">
        <v>613</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79" t="s">
        <v>613</v>
      </c>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79" t="s">
        <v>613</v>
      </c>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0"/>
      <c r="N246" s="871"/>
      <c r="O246" s="882" t="s">
        <v>613</v>
      </c>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660</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661</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699</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132</v>
      </c>
      <c r="B252" s="324"/>
      <c r="C252" s="324"/>
      <c r="D252" s="324"/>
      <c r="E252" s="325"/>
      <c r="F252" s="899" t="s">
        <v>706</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132</v>
      </c>
      <c r="B254" s="324"/>
      <c r="C254" s="324"/>
      <c r="D254" s="324"/>
      <c r="E254" s="325"/>
      <c r="F254" s="326" t="s">
        <v>707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276</v>
      </c>
      <c r="B258" s="90"/>
      <c r="C258" s="90"/>
      <c r="D258" s="91"/>
      <c r="E258" s="319" t="s">
        <v>629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275</v>
      </c>
      <c r="B259" s="256"/>
      <c r="C259" s="256"/>
      <c r="D259" s="256"/>
      <c r="E259" s="319" t="s">
        <v>630</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274</v>
      </c>
      <c r="B260" s="256"/>
      <c r="C260" s="256"/>
      <c r="D260" s="256"/>
      <c r="E260" s="319" t="s">
        <v>631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273</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272</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271</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270</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269</v>
      </c>
      <c r="B265" s="256"/>
      <c r="C265" s="256"/>
      <c r="D265" s="256"/>
      <c r="E265" s="319" t="s">
        <v>636</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415</v>
      </c>
      <c r="B266" s="256"/>
      <c r="C266" s="256"/>
      <c r="D266" s="256"/>
      <c r="E266" s="100" t="s">
        <v>605</v>
      </c>
      <c r="F266" s="86"/>
      <c r="G266" s="86"/>
      <c r="H266" s="77" t="str">
        <f>IF(E266="","","-")</f>
        <v>-</v>
      </c>
      <c r="I266" s="86"/>
      <c r="J266" s="86"/>
      <c r="K266" s="77" t="str">
        <f>IF(I266="","","-")</f>
        <v/>
      </c>
      <c r="L266" s="101">
        <v>295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593</v>
      </c>
      <c r="B267" s="256"/>
      <c r="C267" s="256"/>
      <c r="D267" s="256"/>
      <c r="E267" s="100" t="s">
        <v>605</v>
      </c>
      <c r="F267" s="86"/>
      <c r="G267" s="86"/>
      <c r="H267" s="77"/>
      <c r="I267" s="86"/>
      <c r="J267" s="86"/>
      <c r="K267" s="77"/>
      <c r="L267" s="101">
        <v>296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383</v>
      </c>
      <c r="B268" s="256"/>
      <c r="C268" s="256"/>
      <c r="D268" s="256"/>
      <c r="E268" s="84">
        <v>2021</v>
      </c>
      <c r="F268" s="85"/>
      <c r="G268" s="86" t="s">
        <v>604</v>
      </c>
      <c r="H268" s="86"/>
      <c r="I268" s="86"/>
      <c r="J268" s="85">
        <v>20</v>
      </c>
      <c r="K268" s="85"/>
      <c r="L268" s="101">
        <v>311</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4" customHeight="1" x14ac:dyDescent="0.2">
      <c r="A269" s="307" t="s">
        <v>263</v>
      </c>
      <c r="B269" s="308"/>
      <c r="C269" s="308"/>
      <c r="D269" s="308"/>
      <c r="E269" s="308"/>
      <c r="F269" s="309"/>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265</v>
      </c>
      <c r="B308" s="314"/>
      <c r="C308" s="314"/>
      <c r="D308" s="314"/>
      <c r="E308" s="314"/>
      <c r="F308" s="315"/>
      <c r="G308" s="294" t="s">
        <v>662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664</v>
      </c>
      <c r="H310" s="285"/>
      <c r="I310" s="285"/>
      <c r="J310" s="285"/>
      <c r="K310" s="286"/>
      <c r="L310" s="287" t="s">
        <v>668</v>
      </c>
      <c r="M310" s="288"/>
      <c r="N310" s="288"/>
      <c r="O310" s="288"/>
      <c r="P310" s="288"/>
      <c r="Q310" s="288"/>
      <c r="R310" s="288"/>
      <c r="S310" s="288"/>
      <c r="T310" s="288"/>
      <c r="U310" s="288"/>
      <c r="V310" s="288"/>
      <c r="W310" s="288"/>
      <c r="X310" s="289"/>
      <c r="Y310" s="290">
        <v>26.6</v>
      </c>
      <c r="Z310" s="291"/>
      <c r="AA310" s="291"/>
      <c r="AB310" s="292"/>
      <c r="AC310" s="284" t="s">
        <v>673</v>
      </c>
      <c r="AD310" s="285"/>
      <c r="AE310" s="285"/>
      <c r="AF310" s="285"/>
      <c r="AG310" s="286"/>
      <c r="AH310" s="287" t="s">
        <v>669</v>
      </c>
      <c r="AI310" s="288"/>
      <c r="AJ310" s="288"/>
      <c r="AK310" s="288"/>
      <c r="AL310" s="288"/>
      <c r="AM310" s="288"/>
      <c r="AN310" s="288"/>
      <c r="AO310" s="288"/>
      <c r="AP310" s="288"/>
      <c r="AQ310" s="288"/>
      <c r="AR310" s="288"/>
      <c r="AS310" s="288"/>
      <c r="AT310" s="289"/>
      <c r="AU310" s="290">
        <v>1.7</v>
      </c>
      <c r="AV310" s="291"/>
      <c r="AW310" s="291"/>
      <c r="AX310" s="293"/>
    </row>
    <row r="311" spans="1:50" ht="24.75" customHeight="1" x14ac:dyDescent="0.2">
      <c r="A311" s="316"/>
      <c r="B311" s="317"/>
      <c r="C311" s="317"/>
      <c r="D311" s="317"/>
      <c r="E311" s="317"/>
      <c r="F311" s="318"/>
      <c r="G311" s="274" t="s">
        <v>663</v>
      </c>
      <c r="H311" s="275"/>
      <c r="I311" s="275"/>
      <c r="J311" s="275"/>
      <c r="K311" s="276"/>
      <c r="L311" s="277" t="s">
        <v>669</v>
      </c>
      <c r="M311" s="278"/>
      <c r="N311" s="278"/>
      <c r="O311" s="278"/>
      <c r="P311" s="278"/>
      <c r="Q311" s="278"/>
      <c r="R311" s="278"/>
      <c r="S311" s="278"/>
      <c r="T311" s="278"/>
      <c r="U311" s="278"/>
      <c r="V311" s="278"/>
      <c r="W311" s="278"/>
      <c r="X311" s="279"/>
      <c r="Y311" s="280">
        <v>3</v>
      </c>
      <c r="Z311" s="281"/>
      <c r="AA311" s="281"/>
      <c r="AB311" s="282"/>
      <c r="AC311" s="274" t="s">
        <v>675</v>
      </c>
      <c r="AD311" s="275"/>
      <c r="AE311" s="275"/>
      <c r="AF311" s="275"/>
      <c r="AG311" s="276"/>
      <c r="AH311" s="277" t="s">
        <v>689</v>
      </c>
      <c r="AI311" s="278"/>
      <c r="AJ311" s="278"/>
      <c r="AK311" s="278"/>
      <c r="AL311" s="278"/>
      <c r="AM311" s="278"/>
      <c r="AN311" s="278"/>
      <c r="AO311" s="278"/>
      <c r="AP311" s="278"/>
      <c r="AQ311" s="278"/>
      <c r="AR311" s="278"/>
      <c r="AS311" s="278"/>
      <c r="AT311" s="279"/>
      <c r="AU311" s="280">
        <v>1.5</v>
      </c>
      <c r="AV311" s="281"/>
      <c r="AW311" s="281"/>
      <c r="AX311" s="283"/>
    </row>
    <row r="312" spans="1:50" ht="24.75" customHeight="1" x14ac:dyDescent="0.2">
      <c r="A312" s="316"/>
      <c r="B312" s="317"/>
      <c r="C312" s="317"/>
      <c r="D312" s="317"/>
      <c r="E312" s="317"/>
      <c r="F312" s="318"/>
      <c r="G312" s="274" t="s">
        <v>665</v>
      </c>
      <c r="H312" s="275"/>
      <c r="I312" s="275"/>
      <c r="J312" s="275"/>
      <c r="K312" s="276"/>
      <c r="L312" s="277" t="s">
        <v>670</v>
      </c>
      <c r="M312" s="278"/>
      <c r="N312" s="278"/>
      <c r="O312" s="278"/>
      <c r="P312" s="278"/>
      <c r="Q312" s="278"/>
      <c r="R312" s="278"/>
      <c r="S312" s="278"/>
      <c r="T312" s="278"/>
      <c r="U312" s="278"/>
      <c r="V312" s="278"/>
      <c r="W312" s="278"/>
      <c r="X312" s="279"/>
      <c r="Y312" s="280">
        <v>0.5</v>
      </c>
      <c r="Z312" s="281"/>
      <c r="AA312" s="281"/>
      <c r="AB312" s="282"/>
      <c r="AC312" s="274" t="s">
        <v>674</v>
      </c>
      <c r="AD312" s="275"/>
      <c r="AE312" s="275"/>
      <c r="AF312" s="275"/>
      <c r="AG312" s="276"/>
      <c r="AH312" s="277" t="s">
        <v>687</v>
      </c>
      <c r="AI312" s="278"/>
      <c r="AJ312" s="278"/>
      <c r="AK312" s="278"/>
      <c r="AL312" s="278"/>
      <c r="AM312" s="278"/>
      <c r="AN312" s="278"/>
      <c r="AO312" s="278"/>
      <c r="AP312" s="278"/>
      <c r="AQ312" s="278"/>
      <c r="AR312" s="278"/>
      <c r="AS312" s="278"/>
      <c r="AT312" s="279"/>
      <c r="AU312" s="280">
        <v>0.7</v>
      </c>
      <c r="AV312" s="281"/>
      <c r="AW312" s="281"/>
      <c r="AX312" s="283"/>
    </row>
    <row r="313" spans="1:50" ht="24.75" customHeight="1" x14ac:dyDescent="0.2">
      <c r="A313" s="316"/>
      <c r="B313" s="317"/>
      <c r="C313" s="317"/>
      <c r="D313" s="317"/>
      <c r="E313" s="317"/>
      <c r="F313" s="318"/>
      <c r="G313" s="274" t="s">
        <v>666</v>
      </c>
      <c r="H313" s="275"/>
      <c r="I313" s="275"/>
      <c r="J313" s="275"/>
      <c r="K313" s="276"/>
      <c r="L313" s="277" t="s">
        <v>666</v>
      </c>
      <c r="M313" s="278"/>
      <c r="N313" s="278"/>
      <c r="O313" s="278"/>
      <c r="P313" s="278"/>
      <c r="Q313" s="278"/>
      <c r="R313" s="278"/>
      <c r="S313" s="278"/>
      <c r="T313" s="278"/>
      <c r="U313" s="278"/>
      <c r="V313" s="278"/>
      <c r="W313" s="278"/>
      <c r="X313" s="279"/>
      <c r="Y313" s="280">
        <v>0.4</v>
      </c>
      <c r="Z313" s="281"/>
      <c r="AA313" s="281"/>
      <c r="AB313" s="282"/>
      <c r="AC313" s="274" t="s">
        <v>665</v>
      </c>
      <c r="AD313" s="275"/>
      <c r="AE313" s="275"/>
      <c r="AF313" s="275"/>
      <c r="AG313" s="276"/>
      <c r="AH313" s="277" t="s">
        <v>688</v>
      </c>
      <c r="AI313" s="278"/>
      <c r="AJ313" s="278"/>
      <c r="AK313" s="278"/>
      <c r="AL313" s="278"/>
      <c r="AM313" s="278"/>
      <c r="AN313" s="278"/>
      <c r="AO313" s="278"/>
      <c r="AP313" s="278"/>
      <c r="AQ313" s="278"/>
      <c r="AR313" s="278"/>
      <c r="AS313" s="278"/>
      <c r="AT313" s="279"/>
      <c r="AU313" s="280">
        <v>0.6</v>
      </c>
      <c r="AV313" s="281"/>
      <c r="AW313" s="281"/>
      <c r="AX313" s="283"/>
    </row>
    <row r="314" spans="1:50" ht="24.75" customHeight="1" x14ac:dyDescent="0.2">
      <c r="A314" s="316"/>
      <c r="B314" s="317"/>
      <c r="C314" s="317"/>
      <c r="D314" s="317"/>
      <c r="E314" s="317"/>
      <c r="F314" s="318"/>
      <c r="G314" s="274" t="s">
        <v>667</v>
      </c>
      <c r="H314" s="275"/>
      <c r="I314" s="275"/>
      <c r="J314" s="275"/>
      <c r="K314" s="276"/>
      <c r="L314" s="277" t="s">
        <v>671</v>
      </c>
      <c r="M314" s="278"/>
      <c r="N314" s="278"/>
      <c r="O314" s="278"/>
      <c r="P314" s="278"/>
      <c r="Q314" s="278"/>
      <c r="R314" s="278"/>
      <c r="S314" s="278"/>
      <c r="T314" s="278"/>
      <c r="U314" s="278"/>
      <c r="V314" s="278"/>
      <c r="W314" s="278"/>
      <c r="X314" s="279"/>
      <c r="Y314" s="280">
        <v>0.2</v>
      </c>
      <c r="Z314" s="281"/>
      <c r="AA314" s="281"/>
      <c r="AB314" s="282"/>
      <c r="AC314" s="274" t="s">
        <v>667</v>
      </c>
      <c r="AD314" s="275"/>
      <c r="AE314" s="275"/>
      <c r="AF314" s="275"/>
      <c r="AG314" s="276"/>
      <c r="AH314" s="277" t="s">
        <v>686</v>
      </c>
      <c r="AI314" s="278"/>
      <c r="AJ314" s="278"/>
      <c r="AK314" s="278"/>
      <c r="AL314" s="278"/>
      <c r="AM314" s="278"/>
      <c r="AN314" s="278"/>
      <c r="AO314" s="278"/>
      <c r="AP314" s="278"/>
      <c r="AQ314" s="278"/>
      <c r="AR314" s="278"/>
      <c r="AS314" s="278"/>
      <c r="AT314" s="279"/>
      <c r="AU314" s="280">
        <v>0.3</v>
      </c>
      <c r="AV314" s="281"/>
      <c r="AW314" s="281"/>
      <c r="AX314" s="283"/>
    </row>
    <row r="315" spans="1:50" ht="24.75"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30.7</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4.8</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2" customHeight="1" x14ac:dyDescent="0.2">
      <c r="A366" s="230">
        <v>1</v>
      </c>
      <c r="B366" s="230">
        <v>1</v>
      </c>
      <c r="C366" s="251" t="s">
        <v>700</v>
      </c>
      <c r="D366" s="250"/>
      <c r="E366" s="250"/>
      <c r="F366" s="250"/>
      <c r="G366" s="250"/>
      <c r="H366" s="250"/>
      <c r="I366" s="250"/>
      <c r="J366" s="233">
        <v>9011101039249</v>
      </c>
      <c r="K366" s="234"/>
      <c r="L366" s="234"/>
      <c r="M366" s="234"/>
      <c r="N366" s="234"/>
      <c r="O366" s="234"/>
      <c r="P366" s="252" t="s">
        <v>676</v>
      </c>
      <c r="Q366" s="235"/>
      <c r="R366" s="235"/>
      <c r="S366" s="235"/>
      <c r="T366" s="235"/>
      <c r="U366" s="235"/>
      <c r="V366" s="235"/>
      <c r="W366" s="235"/>
      <c r="X366" s="235"/>
      <c r="Y366" s="236">
        <v>30.7</v>
      </c>
      <c r="Z366" s="237"/>
      <c r="AA366" s="237"/>
      <c r="AB366" s="238"/>
      <c r="AC366" s="222" t="s">
        <v>252</v>
      </c>
      <c r="AD366" s="223"/>
      <c r="AE366" s="223"/>
      <c r="AF366" s="223"/>
      <c r="AG366" s="223"/>
      <c r="AH366" s="253">
        <v>2</v>
      </c>
      <c r="AI366" s="254"/>
      <c r="AJ366" s="254"/>
      <c r="AK366" s="254"/>
      <c r="AL366" s="226">
        <v>89.7</v>
      </c>
      <c r="AM366" s="227"/>
      <c r="AN366" s="227"/>
      <c r="AO366" s="228"/>
      <c r="AP366" s="229" t="s">
        <v>677</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75" customHeight="1" x14ac:dyDescent="0.2">
      <c r="A399" s="230">
        <v>1</v>
      </c>
      <c r="B399" s="230">
        <v>1</v>
      </c>
      <c r="C399" s="251" t="s">
        <v>678</v>
      </c>
      <c r="D399" s="250"/>
      <c r="E399" s="250"/>
      <c r="F399" s="250"/>
      <c r="G399" s="250"/>
      <c r="H399" s="250"/>
      <c r="I399" s="250"/>
      <c r="J399" s="233" t="s">
        <v>639</v>
      </c>
      <c r="K399" s="234"/>
      <c r="L399" s="234"/>
      <c r="M399" s="234"/>
      <c r="N399" s="234"/>
      <c r="O399" s="234"/>
      <c r="P399" s="252" t="s">
        <v>696</v>
      </c>
      <c r="Q399" s="235"/>
      <c r="R399" s="235"/>
      <c r="S399" s="235"/>
      <c r="T399" s="235"/>
      <c r="U399" s="235"/>
      <c r="V399" s="235"/>
      <c r="W399" s="235"/>
      <c r="X399" s="235"/>
      <c r="Y399" s="236">
        <v>4.8</v>
      </c>
      <c r="Z399" s="237"/>
      <c r="AA399" s="237"/>
      <c r="AB399" s="238"/>
      <c r="AC399" s="222" t="s">
        <v>257</v>
      </c>
      <c r="AD399" s="223"/>
      <c r="AE399" s="223"/>
      <c r="AF399" s="223"/>
      <c r="AG399" s="223"/>
      <c r="AH399" s="253" t="s">
        <v>639</v>
      </c>
      <c r="AI399" s="254"/>
      <c r="AJ399" s="254"/>
      <c r="AK399" s="254"/>
      <c r="AL399" s="226" t="s">
        <v>683</v>
      </c>
      <c r="AM399" s="227"/>
      <c r="AN399" s="227"/>
      <c r="AO399" s="228"/>
      <c r="AP399" s="229" t="s">
        <v>684</v>
      </c>
      <c r="AQ399" s="229"/>
      <c r="AR399" s="229"/>
      <c r="AS399" s="229"/>
      <c r="AT399" s="229"/>
      <c r="AU399" s="229"/>
      <c r="AV399" s="229"/>
      <c r="AW399" s="229"/>
      <c r="AX399" s="229"/>
      <c r="AY399">
        <f>$AY$396</f>
        <v>1</v>
      </c>
    </row>
    <row r="400" spans="1:51" ht="38.25" customHeight="1" x14ac:dyDescent="0.2">
      <c r="A400" s="230">
        <v>2</v>
      </c>
      <c r="B400" s="230">
        <v>1</v>
      </c>
      <c r="C400" s="251" t="s">
        <v>701</v>
      </c>
      <c r="D400" s="250"/>
      <c r="E400" s="250"/>
      <c r="F400" s="250"/>
      <c r="G400" s="250"/>
      <c r="H400" s="250"/>
      <c r="I400" s="250"/>
      <c r="J400" s="233">
        <v>8010705000410</v>
      </c>
      <c r="K400" s="234"/>
      <c r="L400" s="234"/>
      <c r="M400" s="234"/>
      <c r="N400" s="234"/>
      <c r="O400" s="234"/>
      <c r="P400" s="252" t="s">
        <v>696</v>
      </c>
      <c r="Q400" s="235"/>
      <c r="R400" s="235"/>
      <c r="S400" s="235"/>
      <c r="T400" s="235"/>
      <c r="U400" s="235"/>
      <c r="V400" s="235"/>
      <c r="W400" s="235"/>
      <c r="X400" s="235"/>
      <c r="Y400" s="236">
        <v>4.5</v>
      </c>
      <c r="Z400" s="237"/>
      <c r="AA400" s="237"/>
      <c r="AB400" s="238"/>
      <c r="AC400" s="222" t="s">
        <v>257</v>
      </c>
      <c r="AD400" s="223"/>
      <c r="AE400" s="223"/>
      <c r="AF400" s="223"/>
      <c r="AG400" s="223"/>
      <c r="AH400" s="253" t="s">
        <v>639</v>
      </c>
      <c r="AI400" s="254"/>
      <c r="AJ400" s="254"/>
      <c r="AK400" s="254"/>
      <c r="AL400" s="226" t="s">
        <v>639</v>
      </c>
      <c r="AM400" s="227"/>
      <c r="AN400" s="227"/>
      <c r="AO400" s="228"/>
      <c r="AP400" s="229" t="s">
        <v>685</v>
      </c>
      <c r="AQ400" s="229"/>
      <c r="AR400" s="229"/>
      <c r="AS400" s="229"/>
      <c r="AT400" s="229"/>
      <c r="AU400" s="229"/>
      <c r="AV400" s="229"/>
      <c r="AW400" s="229"/>
      <c r="AX400" s="229"/>
      <c r="AY400">
        <f>COUNTA($C$400)</f>
        <v>1</v>
      </c>
    </row>
    <row r="401" spans="1:51" ht="30" customHeight="1" x14ac:dyDescent="0.2">
      <c r="A401" s="230">
        <v>3</v>
      </c>
      <c r="B401" s="230">
        <v>1</v>
      </c>
      <c r="C401" s="251" t="s">
        <v>702</v>
      </c>
      <c r="D401" s="250"/>
      <c r="E401" s="250"/>
      <c r="F401" s="250"/>
      <c r="G401" s="250"/>
      <c r="H401" s="250"/>
      <c r="I401" s="250"/>
      <c r="J401" s="233">
        <v>1180005002122</v>
      </c>
      <c r="K401" s="234"/>
      <c r="L401" s="234"/>
      <c r="M401" s="234"/>
      <c r="N401" s="234"/>
      <c r="O401" s="234"/>
      <c r="P401" s="252" t="s">
        <v>696</v>
      </c>
      <c r="Q401" s="235"/>
      <c r="R401" s="235"/>
      <c r="S401" s="235"/>
      <c r="T401" s="235"/>
      <c r="U401" s="235"/>
      <c r="V401" s="235"/>
      <c r="W401" s="235"/>
      <c r="X401" s="235"/>
      <c r="Y401" s="236">
        <v>4</v>
      </c>
      <c r="Z401" s="237"/>
      <c r="AA401" s="237"/>
      <c r="AB401" s="238"/>
      <c r="AC401" s="222" t="s">
        <v>257</v>
      </c>
      <c r="AD401" s="223"/>
      <c r="AE401" s="223"/>
      <c r="AF401" s="223"/>
      <c r="AG401" s="223"/>
      <c r="AH401" s="224" t="s">
        <v>638</v>
      </c>
      <c r="AI401" s="225"/>
      <c r="AJ401" s="225"/>
      <c r="AK401" s="225"/>
      <c r="AL401" s="226" t="s">
        <v>639</v>
      </c>
      <c r="AM401" s="227"/>
      <c r="AN401" s="227"/>
      <c r="AO401" s="228"/>
      <c r="AP401" s="229" t="s">
        <v>639</v>
      </c>
      <c r="AQ401" s="229"/>
      <c r="AR401" s="229"/>
      <c r="AS401" s="229"/>
      <c r="AT401" s="229"/>
      <c r="AU401" s="229"/>
      <c r="AV401" s="229"/>
      <c r="AW401" s="229"/>
      <c r="AX401" s="229"/>
      <c r="AY401">
        <f>COUNTA($C$401)</f>
        <v>1</v>
      </c>
    </row>
    <row r="402" spans="1:51" ht="30" customHeight="1" x14ac:dyDescent="0.2">
      <c r="A402" s="230">
        <v>4</v>
      </c>
      <c r="B402" s="230">
        <v>1</v>
      </c>
      <c r="C402" s="251" t="s">
        <v>703</v>
      </c>
      <c r="D402" s="250"/>
      <c r="E402" s="250"/>
      <c r="F402" s="250"/>
      <c r="G402" s="250"/>
      <c r="H402" s="250"/>
      <c r="I402" s="250"/>
      <c r="J402" s="233">
        <v>4230005003054</v>
      </c>
      <c r="K402" s="234"/>
      <c r="L402" s="234"/>
      <c r="M402" s="234"/>
      <c r="N402" s="234"/>
      <c r="O402" s="234"/>
      <c r="P402" s="252" t="s">
        <v>696</v>
      </c>
      <c r="Q402" s="235"/>
      <c r="R402" s="235"/>
      <c r="S402" s="235"/>
      <c r="T402" s="235"/>
      <c r="U402" s="235"/>
      <c r="V402" s="235"/>
      <c r="W402" s="235"/>
      <c r="X402" s="235"/>
      <c r="Y402" s="236">
        <v>3.3</v>
      </c>
      <c r="Z402" s="237"/>
      <c r="AA402" s="237"/>
      <c r="AB402" s="238"/>
      <c r="AC402" s="222" t="s">
        <v>257</v>
      </c>
      <c r="AD402" s="223"/>
      <c r="AE402" s="223"/>
      <c r="AF402" s="223"/>
      <c r="AG402" s="223"/>
      <c r="AH402" s="224" t="s">
        <v>639</v>
      </c>
      <c r="AI402" s="225"/>
      <c r="AJ402" s="225"/>
      <c r="AK402" s="225"/>
      <c r="AL402" s="226" t="s">
        <v>639</v>
      </c>
      <c r="AM402" s="227"/>
      <c r="AN402" s="227"/>
      <c r="AO402" s="228"/>
      <c r="AP402" s="229" t="s">
        <v>652</v>
      </c>
      <c r="AQ402" s="229"/>
      <c r="AR402" s="229"/>
      <c r="AS402" s="229"/>
      <c r="AT402" s="229"/>
      <c r="AU402" s="229"/>
      <c r="AV402" s="229"/>
      <c r="AW402" s="229"/>
      <c r="AX402" s="229"/>
      <c r="AY402">
        <f>COUNTA($C$402)</f>
        <v>1</v>
      </c>
    </row>
    <row r="403" spans="1:51" ht="30" customHeight="1" x14ac:dyDescent="0.2">
      <c r="A403" s="230">
        <v>5</v>
      </c>
      <c r="B403" s="230">
        <v>1</v>
      </c>
      <c r="C403" s="251" t="s">
        <v>704</v>
      </c>
      <c r="D403" s="250"/>
      <c r="E403" s="250"/>
      <c r="F403" s="250"/>
      <c r="G403" s="250"/>
      <c r="H403" s="250"/>
      <c r="I403" s="250"/>
      <c r="J403" s="233">
        <v>4010805000735</v>
      </c>
      <c r="K403" s="234"/>
      <c r="L403" s="234"/>
      <c r="M403" s="234"/>
      <c r="N403" s="234"/>
      <c r="O403" s="234"/>
      <c r="P403" s="252" t="s">
        <v>696</v>
      </c>
      <c r="Q403" s="235"/>
      <c r="R403" s="235"/>
      <c r="S403" s="235"/>
      <c r="T403" s="235"/>
      <c r="U403" s="235"/>
      <c r="V403" s="235"/>
      <c r="W403" s="235"/>
      <c r="X403" s="235"/>
      <c r="Y403" s="236">
        <v>2.4</v>
      </c>
      <c r="Z403" s="237"/>
      <c r="AA403" s="237"/>
      <c r="AB403" s="238"/>
      <c r="AC403" s="222" t="s">
        <v>257</v>
      </c>
      <c r="AD403" s="223"/>
      <c r="AE403" s="223"/>
      <c r="AF403" s="223"/>
      <c r="AG403" s="223"/>
      <c r="AH403" s="224" t="s">
        <v>639</v>
      </c>
      <c r="AI403" s="225"/>
      <c r="AJ403" s="225"/>
      <c r="AK403" s="225"/>
      <c r="AL403" s="226" t="s">
        <v>639</v>
      </c>
      <c r="AM403" s="227"/>
      <c r="AN403" s="227"/>
      <c r="AO403" s="228"/>
      <c r="AP403" s="229" t="s">
        <v>639</v>
      </c>
      <c r="AQ403" s="229"/>
      <c r="AR403" s="229"/>
      <c r="AS403" s="229"/>
      <c r="AT403" s="229"/>
      <c r="AU403" s="229"/>
      <c r="AV403" s="229"/>
      <c r="AW403" s="229"/>
      <c r="AX403" s="229"/>
      <c r="AY403">
        <f>COUNTA($C$403)</f>
        <v>1</v>
      </c>
    </row>
    <row r="404" spans="1:51" ht="30" customHeight="1" x14ac:dyDescent="0.2">
      <c r="A404" s="230">
        <v>6</v>
      </c>
      <c r="B404" s="230">
        <v>1</v>
      </c>
      <c r="C404" s="251" t="s">
        <v>679</v>
      </c>
      <c r="D404" s="250"/>
      <c r="E404" s="250"/>
      <c r="F404" s="250"/>
      <c r="G404" s="250"/>
      <c r="H404" s="250"/>
      <c r="I404" s="250"/>
      <c r="J404" s="233" t="s">
        <v>681</v>
      </c>
      <c r="K404" s="234"/>
      <c r="L404" s="234"/>
      <c r="M404" s="234"/>
      <c r="N404" s="234"/>
      <c r="O404" s="234"/>
      <c r="P404" s="252" t="s">
        <v>696</v>
      </c>
      <c r="Q404" s="235"/>
      <c r="R404" s="235"/>
      <c r="S404" s="235"/>
      <c r="T404" s="235"/>
      <c r="U404" s="235"/>
      <c r="V404" s="235"/>
      <c r="W404" s="235"/>
      <c r="X404" s="235"/>
      <c r="Y404" s="236">
        <v>2.4</v>
      </c>
      <c r="Z404" s="237"/>
      <c r="AA404" s="237"/>
      <c r="AB404" s="238"/>
      <c r="AC404" s="222" t="s">
        <v>257</v>
      </c>
      <c r="AD404" s="223"/>
      <c r="AE404" s="223"/>
      <c r="AF404" s="223"/>
      <c r="AG404" s="223"/>
      <c r="AH404" s="224" t="s">
        <v>681</v>
      </c>
      <c r="AI404" s="225"/>
      <c r="AJ404" s="225"/>
      <c r="AK404" s="225"/>
      <c r="AL404" s="226" t="s">
        <v>639</v>
      </c>
      <c r="AM404" s="227"/>
      <c r="AN404" s="227"/>
      <c r="AO404" s="228"/>
      <c r="AP404" s="229" t="s">
        <v>652</v>
      </c>
      <c r="AQ404" s="229"/>
      <c r="AR404" s="229"/>
      <c r="AS404" s="229"/>
      <c r="AT404" s="229"/>
      <c r="AU404" s="229"/>
      <c r="AV404" s="229"/>
      <c r="AW404" s="229"/>
      <c r="AX404" s="229"/>
      <c r="AY404">
        <f>COUNTA($C$404)</f>
        <v>1</v>
      </c>
    </row>
    <row r="405" spans="1:51" ht="30" customHeight="1" x14ac:dyDescent="0.2">
      <c r="A405" s="230">
        <v>7</v>
      </c>
      <c r="B405" s="230">
        <v>1</v>
      </c>
      <c r="C405" s="251" t="s">
        <v>703</v>
      </c>
      <c r="D405" s="250"/>
      <c r="E405" s="250"/>
      <c r="F405" s="250"/>
      <c r="G405" s="250"/>
      <c r="H405" s="250"/>
      <c r="I405" s="250"/>
      <c r="J405" s="233">
        <v>4230005003054</v>
      </c>
      <c r="K405" s="234"/>
      <c r="L405" s="234"/>
      <c r="M405" s="234"/>
      <c r="N405" s="234"/>
      <c r="O405" s="234"/>
      <c r="P405" s="252" t="s">
        <v>696</v>
      </c>
      <c r="Q405" s="235"/>
      <c r="R405" s="235"/>
      <c r="S405" s="235"/>
      <c r="T405" s="235"/>
      <c r="U405" s="235"/>
      <c r="V405" s="235"/>
      <c r="W405" s="235"/>
      <c r="X405" s="235"/>
      <c r="Y405" s="236">
        <v>1.8</v>
      </c>
      <c r="Z405" s="237"/>
      <c r="AA405" s="237"/>
      <c r="AB405" s="238"/>
      <c r="AC405" s="222" t="s">
        <v>257</v>
      </c>
      <c r="AD405" s="223"/>
      <c r="AE405" s="223"/>
      <c r="AF405" s="223"/>
      <c r="AG405" s="223"/>
      <c r="AH405" s="224" t="s">
        <v>682</v>
      </c>
      <c r="AI405" s="225"/>
      <c r="AJ405" s="225"/>
      <c r="AK405" s="225"/>
      <c r="AL405" s="226" t="s">
        <v>639</v>
      </c>
      <c r="AM405" s="227"/>
      <c r="AN405" s="227"/>
      <c r="AO405" s="228"/>
      <c r="AP405" s="229" t="s">
        <v>639</v>
      </c>
      <c r="AQ405" s="229"/>
      <c r="AR405" s="229"/>
      <c r="AS405" s="229"/>
      <c r="AT405" s="229"/>
      <c r="AU405" s="229"/>
      <c r="AV405" s="229"/>
      <c r="AW405" s="229"/>
      <c r="AX405" s="229"/>
      <c r="AY405">
        <f>COUNTA($C$405)</f>
        <v>1</v>
      </c>
    </row>
    <row r="406" spans="1:51" ht="30" customHeight="1" x14ac:dyDescent="0.2">
      <c r="A406" s="230">
        <v>8</v>
      </c>
      <c r="B406" s="230">
        <v>1</v>
      </c>
      <c r="C406" s="251" t="s">
        <v>705</v>
      </c>
      <c r="D406" s="250"/>
      <c r="E406" s="250"/>
      <c r="F406" s="250"/>
      <c r="G406" s="250"/>
      <c r="H406" s="250"/>
      <c r="I406" s="250"/>
      <c r="J406" s="233">
        <v>4420005005394</v>
      </c>
      <c r="K406" s="234"/>
      <c r="L406" s="234"/>
      <c r="M406" s="234"/>
      <c r="N406" s="234"/>
      <c r="O406" s="234"/>
      <c r="P406" s="252" t="s">
        <v>696</v>
      </c>
      <c r="Q406" s="235"/>
      <c r="R406" s="235"/>
      <c r="S406" s="235"/>
      <c r="T406" s="235"/>
      <c r="U406" s="235"/>
      <c r="V406" s="235"/>
      <c r="W406" s="235"/>
      <c r="X406" s="235"/>
      <c r="Y406" s="236">
        <v>1.7</v>
      </c>
      <c r="Z406" s="237"/>
      <c r="AA406" s="237"/>
      <c r="AB406" s="238"/>
      <c r="AC406" s="222" t="s">
        <v>257</v>
      </c>
      <c r="AD406" s="223"/>
      <c r="AE406" s="223"/>
      <c r="AF406" s="223"/>
      <c r="AG406" s="223"/>
      <c r="AH406" s="224" t="s">
        <v>639</v>
      </c>
      <c r="AI406" s="225"/>
      <c r="AJ406" s="225"/>
      <c r="AK406" s="225"/>
      <c r="AL406" s="226" t="s">
        <v>639</v>
      </c>
      <c r="AM406" s="227"/>
      <c r="AN406" s="227"/>
      <c r="AO406" s="228"/>
      <c r="AP406" s="229" t="s">
        <v>639</v>
      </c>
      <c r="AQ406" s="229"/>
      <c r="AR406" s="229"/>
      <c r="AS406" s="229"/>
      <c r="AT406" s="229"/>
      <c r="AU406" s="229"/>
      <c r="AV406" s="229"/>
      <c r="AW406" s="229"/>
      <c r="AX406" s="229"/>
      <c r="AY406">
        <f>COUNTA($C$406)</f>
        <v>1</v>
      </c>
    </row>
    <row r="407" spans="1:51" ht="30" customHeight="1" x14ac:dyDescent="0.2">
      <c r="A407" s="230">
        <v>9</v>
      </c>
      <c r="B407" s="230">
        <v>1</v>
      </c>
      <c r="C407" s="251" t="s">
        <v>680</v>
      </c>
      <c r="D407" s="250"/>
      <c r="E407" s="250"/>
      <c r="F407" s="250"/>
      <c r="G407" s="250"/>
      <c r="H407" s="250"/>
      <c r="I407" s="250"/>
      <c r="J407" s="233" t="s">
        <v>652</v>
      </c>
      <c r="K407" s="234"/>
      <c r="L407" s="234"/>
      <c r="M407" s="234"/>
      <c r="N407" s="234"/>
      <c r="O407" s="234"/>
      <c r="P407" s="252" t="s">
        <v>696</v>
      </c>
      <c r="Q407" s="235"/>
      <c r="R407" s="235"/>
      <c r="S407" s="235"/>
      <c r="T407" s="235"/>
      <c r="U407" s="235"/>
      <c r="V407" s="235"/>
      <c r="W407" s="235"/>
      <c r="X407" s="235"/>
      <c r="Y407" s="236">
        <v>1.7</v>
      </c>
      <c r="Z407" s="237"/>
      <c r="AA407" s="237"/>
      <c r="AB407" s="238"/>
      <c r="AC407" s="222" t="s">
        <v>257</v>
      </c>
      <c r="AD407" s="223"/>
      <c r="AE407" s="223"/>
      <c r="AF407" s="223"/>
      <c r="AG407" s="223"/>
      <c r="AH407" s="224" t="s">
        <v>639</v>
      </c>
      <c r="AI407" s="225"/>
      <c r="AJ407" s="225"/>
      <c r="AK407" s="225"/>
      <c r="AL407" s="226" t="s">
        <v>638</v>
      </c>
      <c r="AM407" s="227"/>
      <c r="AN407" s="227"/>
      <c r="AO407" s="228"/>
      <c r="AP407" s="229" t="s">
        <v>638</v>
      </c>
      <c r="AQ407" s="229"/>
      <c r="AR407" s="229"/>
      <c r="AS407" s="229"/>
      <c r="AT407" s="229"/>
      <c r="AU407" s="229"/>
      <c r="AV407" s="229"/>
      <c r="AW407" s="229"/>
      <c r="AX407" s="229"/>
      <c r="AY407">
        <f>COUNTA($C$407)</f>
        <v>1</v>
      </c>
    </row>
    <row r="408" spans="1:51" ht="30" hidden="1" customHeight="1" x14ac:dyDescent="0.2">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W29:AC29">
    <cfRule type="expression" dxfId="575" priority="677">
      <formula>IF(RIGHT(TEXT(W29,"0.#"),1)=".",FALSE,TRUE)</formula>
    </cfRule>
    <cfRule type="expression" dxfId="574" priority="678">
      <formula>IF(RIGHT(TEXT(W29,"0.#"),1)=".",TRUE,FALSE)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9:V29">
    <cfRule type="expression" dxfId="1" priority="1">
      <formula>IF(RIGHT(TEXT(P29,"0.#"),1)=".",FALSE,TRUE)</formula>
    </cfRule>
    <cfRule type="expression" dxfId="0" priority="2">
      <formula>IF(RIGHT(TEXT(P29,"0.#"),1)=".",TRUE,FALSE)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16383" man="1"/>
    <brk id="248"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637</v>
      </c>
      <c r="M3" s="13" t="str">
        <f t="shared" ref="M3:M11" si="2">IF(L3="","",K3)</f>
        <v>文教及び科学振興</v>
      </c>
      <c r="N3" s="13" t="str">
        <f>IF(M3="",N2,IF(N2&lt;&gt;"",CONCATENATE(N2,"、",M3),M3))</f>
        <v>文教及び科学振興</v>
      </c>
      <c r="O3" s="13"/>
      <c r="P3" s="12" t="s">
        <v>70</v>
      </c>
      <c r="Q3" s="17" t="s">
        <v>637</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t="s">
        <v>637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