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9AC77731-CE69-4830-B128-4ACD76C77E8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38" i="11"/>
  <c r="AY324" i="11"/>
  <c r="AY332" i="11"/>
  <c r="AY398" i="11"/>
  <c r="AY333" i="11"/>
  <c r="AY340" i="11"/>
  <c r="AY326" i="11"/>
  <c r="AY336" i="11"/>
  <c r="AY328" i="11"/>
  <c r="AY329" i="11"/>
  <c r="AY323" i="11"/>
  <c r="AY331" i="11"/>
  <c r="AY325" i="11"/>
  <c r="AY327" i="11"/>
  <c r="AY337"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9" i="11" s="1"/>
  <c r="AY122" i="11"/>
  <c r="AY125" i="11" s="1"/>
  <c r="AY112" i="11"/>
  <c r="AY120" i="11" s="1"/>
  <c r="AY99" i="11"/>
  <c r="AY101" i="11" s="1"/>
  <c r="AY98" i="11"/>
  <c r="AY102" i="11"/>
  <c r="AY104" i="11" s="1"/>
  <c r="AY155" i="11" l="1"/>
  <c r="AY121" i="11"/>
  <c r="AY144" i="11"/>
  <c r="AY145" i="11"/>
  <c r="AY142" i="11"/>
  <c r="AY143" i="11"/>
  <c r="AY163" i="11"/>
  <c r="AY201" i="11"/>
  <c r="AY113" i="11"/>
  <c r="AY164" i="11"/>
  <c r="AY206" i="11"/>
  <c r="AY114" i="11"/>
  <c r="AY130" i="11"/>
  <c r="AY177" i="11"/>
  <c r="AY116" i="11"/>
  <c r="AY131" i="11"/>
  <c r="AY135" i="11"/>
  <c r="AY178" i="11"/>
  <c r="AY209" i="11"/>
  <c r="AY128" i="11"/>
  <c r="AY175" i="11"/>
  <c r="AY176" i="11"/>
  <c r="AY117" i="11"/>
  <c r="AY141" i="11"/>
  <c r="AY198" i="11"/>
  <c r="AY207" i="11"/>
  <c r="AY115" i="11"/>
  <c r="AY123" i="11"/>
  <c r="AY137" i="11"/>
  <c r="AY179" i="11"/>
  <c r="AY202" i="11"/>
  <c r="AY210" i="11"/>
  <c r="AY151" i="11"/>
  <c r="AY100" i="11"/>
  <c r="AY118" i="11"/>
  <c r="AY126" i="11"/>
  <c r="AY152" i="11"/>
  <c r="AY171" i="11"/>
  <c r="AY203" i="11"/>
  <c r="AY211" i="11"/>
  <c r="AY124" i="11"/>
  <c r="AY119" i="11"/>
  <c r="AY153"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55" i="11"/>
  <c r="AY97" i="11"/>
  <c r="AY80" i="11"/>
  <c r="AY82" i="11"/>
  <c r="AY83" i="11"/>
  <c r="AY96" i="11"/>
  <c r="AY81" i="11"/>
  <c r="AY89" i="11"/>
  <c r="AY91" i="11"/>
  <c r="AY49" i="11"/>
  <c r="AY84" i="11"/>
  <c r="AY92"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<sst xmlns="http://schemas.openxmlformats.org/spreadsheetml/2006/main" count="1327" uniqueCount="689">
  <si>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</si>
  <si>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</si>
  <si>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</si>
  <si>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</si>
  <si>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</si>
  <si>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</si>
  <si>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</si>
  <si>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</si>
  <si>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</si>
  <si>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</si>
  <si>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</si>
  <si>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</si>
  <si>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</si>
  <si>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</si>
  <si>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</si>
  <si>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</si>
  <si>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</si>
  <si>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</si>
  <si>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</si>
  <si>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</si>
  <si>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</si>
  <si>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</si>
  <si>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</si>
  <si>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</si>
  <si>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</si>
  <si>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</si>
  <si>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</si>
  <si>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</si>
  <si>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</si>
  <si>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</si>
  <si>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</si>
  <si>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</si>
  <si>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</si>
  <si>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</si>
  <si>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</si>
  <si>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</si>
  <si>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</si>
  <si>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</si>
  <si>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</si>
  <si>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</si>
  <si>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</si>
  <si>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</si>
  <si>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</si>
  <si>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</si>
  <si>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</si>
  <si>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</si>
  <si>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</si>
  <si>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</si>
  <si>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</si>
  <si>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</si>
  <si>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</si>
  <si>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</si>
  <si>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</si>
  <si>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</si>
  <si>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</si>
  <si>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</si>
  <si>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</si>
  <si>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</si>
  <si>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</si>
  <si>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</si>
  <si>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</si>
  <si>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</si>
  <si>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</si>
  <si>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</si>
  <si>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</si>
  <si>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</si>
  <si>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</si>
  <si>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</si>
  <si>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</si>
  <si>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</si>
  <si>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</si>
  <si>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</si>
  <si>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</si>
  <si>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</si>
  <si>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</si>
  <si>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</si>
  <si>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</si>
  <si>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</si>
  <si>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</si>
  <si>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</si>
  <si>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</si>
  <si>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</si>
  <si>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</si>
  <si>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</si>
  <si>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</si>
  <si>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</si>
  <si>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</si>
  <si>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</si>
  <si>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</si>
  <si>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</si>
  <si>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</si>
  <si>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</si>
  <si>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</si>
  <si>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</si>
  <si>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</si>
  <si>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</si>
  <si>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</si>
  <si>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</si>
  <si>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</si>
  <si>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</si>
  <si>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</si>
  <si>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</si>
  <si>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</si>
  <si>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</si>
  <si>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</si>
  <si>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</si>
  <si>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</si>
  <si>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</si>
  <si>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</si>
  <si>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</si>
  <si>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</si>
  <si>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</si>
  <si>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</si>
  <si>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</si>
  <si>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</si>
  <si>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</si>
  <si>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</si>
  <si>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</si>
  <si>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</si>
  <si>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</si>
  <si>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</si>
  <si>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</si>
  <si>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</si>
  <si>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</si>
  <si>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</si>
  <si>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</si>
  <si>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</si>
  <si>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</si>
  <si>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</si>
  <si>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</si>
  <si>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</si>
  <si>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</si>
  <si>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</si>
  <si>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</si>
  <si>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</si>
  <si>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</si>
  <si>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</si>
  <si>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</si>
  <si>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</si>
  <si>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</si>
  <si>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</si>
  <si>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</si>
  <si>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</si>
  <si>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</si>
  <si>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</si>
  <si>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</si>
  <si>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</si>
  <si>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</si>
  <si>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</si>
  <si>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</si>
  <si>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</si>
  <si>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</si>
  <si>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</si>
  <si>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</si>
  <si>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</si>
  <si>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</si>
  <si>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</si>
  <si>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</si>
  <si>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</si>
  <si>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</si>
  <si>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</si>
  <si>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</si>
  <si>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</si>
  <si>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</si>
  <si>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</si>
  <si>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</si>
  <si>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</si>
  <si>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</si>
  <si>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</si>
  <si>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</si>
  <si>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</si>
  <si>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</si>
  <si>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</si>
  <si>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</si>
  <si>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</si>
  <si>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</si>
  <si>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</si>
  <si>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</si>
  <si>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</si>
  <si>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</si>
  <si>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</si>
  <si>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</si>
  <si>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</si>
  <si>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</si>
  <si>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</si>
  <si>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</si>
  <si>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</si>
  <si>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</si>
  <si>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</si>
  <si>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</si>
  <si>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</si>
  <si>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</si>
  <si>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</si>
  <si>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</si>
  <si>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</si>
  <si>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</si>
  <si>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</si>
  <si>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</si>
  <si>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</si>
  <si>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</si>
  <si>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</si>
  <si>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</si>
  <si>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</si>
  <si>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</si>
  <si>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</si>
  <si>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</si>
  <si>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</si>
  <si>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</si>
  <si>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</si>
  <si>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</si>
  <si>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</si>
  <si>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</si>
  <si>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</si>
  <si>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</si>
  <si>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</si>
  <si>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</si>
  <si>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</si>
  <si>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</si>
  <si>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</si>
  <si>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</si>
  <si>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</si>
  <si>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</si>
  <si>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</si>
  <si>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</si>
  <si>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</si>
  <si>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</si>
  <si>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</si>
  <si>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</si>
  <si>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</si>
  <si>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</si>
  <si>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</si>
  <si>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</si>
  <si>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</si>
  <si>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</si>
  <si>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</si>
  <si>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</si>
  <si>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</si>
  <si>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</si>
  <si>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</si>
  <si>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</si>
  <si>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</si>
  <si>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</si>
  <si>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</si>
  <si>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</si>
  <si>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</si>
  <si>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</si>
  <si>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</si>
  <si>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</si>
  <si>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</si>
  <si>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</si>
  <si>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</si>
  <si>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</si>
  <si>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</si>
  <si>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</si>
  <si>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</si>
  <si>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</si>
  <si>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</si>
  <si>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</si>
  <si>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</si>
  <si>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</si>
  <si>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</si>
  <si>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</si>
  <si>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</si>
  <si>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</si>
  <si>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</si>
  <si>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</si>
  <si>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</si>
  <si>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</si>
  <si>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</si>
  <si>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</si>
  <si>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</si>
  <si>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</si>
  <si>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</si>
  <si>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</si>
  <si>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</si>
  <si>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</si>
  <si>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</si>
  <si>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</si>
  <si>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</si>
  <si>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</si>
  <si>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</si>
  <si>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</si>
  <si>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</si>
  <si>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</si>
  <si>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</si>
  <si>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</si>
  <si>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</si>
  <si>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</si>
  <si>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</si>
  <si>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</si>
  <si>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</si>
  <si>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</si>
  <si>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</si>
  <si>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</si>
  <si>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</si>
  <si>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</si>
  <si>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</si>
  <si>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</si>
  <si>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</si>
  <si>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</si>
  <si>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</si>
  <si>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</si>
  <si>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</si>
  <si>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</si>
  <si>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</si>
  <si>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</si>
  <si>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</si>
  <si>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</si>
  <si>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</si>
  <si>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</si>
  <si>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</si>
  <si>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</si>
  <si>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</si>
  <si>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</si>
  <si>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</si>
  <si>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</si>
  <si>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</si>
  <si>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</si>
  <si>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</si>
  <si>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</si>
  <si>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</si>
  <si>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</si>
  <si>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</si>
  <si>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</si>
  <si>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</si>
  <si>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</si>
  <si>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</si>
  <si>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</si>
  <si>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</si>
  <si>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</si>
  <si>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</si>
  <si>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</si>
  <si>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</si>
  <si>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</si>
  <si>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</si>
  <si>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</si>
  <si>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</si>
  <si>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</si>
  <si>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</si>
  <si>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</si>
  <si>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</si>
  <si>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</si>
  <si>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</si>
  <si>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</si>
  <si>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</si>
  <si>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</si>
  <si>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</si>
  <si>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</si>
  <si>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</si>
  <si>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</si>
  <si>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</si>
  <si>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</si>
  <si>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</si>
  <si>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</si>
  <si>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</si>
  <si>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</si>
  <si>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</si>
  <si>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</si>
  <si>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</si>
  <si>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</si>
  <si>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</si>
  <si>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</si>
  <si>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</si>
  <si>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</si>
  <si>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</si>
  <si>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</si>
  <si>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</si>
  <si>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</si>
  <si>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</si>
  <si>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</si>
  <si>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</si>
  <si>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</si>
  <si>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</si>
  <si>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</si>
  <si>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</si>
  <si>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</si>
  <si>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</si>
  <si>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</si>
  <si>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</si>
  <si>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</si>
  <si>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</si>
  <si>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</si>
  <si>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</si>
  <si>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</si>
  <si>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</si>
  <si>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</si>
  <si>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</si>
  <si>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</si>
  <si>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</si>
  <si>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</si>
  <si>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</si>
  <si>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</si>
  <si>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</si>
  <si>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</si>
  <si>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</si>
  <si>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</si>
  <si>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</si>
  <si>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</si>
  <si>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</si>
  <si>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</si>
  <si>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</si>
  <si>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</si>
  <si>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</si>
  <si>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</si>
  <si>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</si>
  <si>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</si>
  <si>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</si>
  <si>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</si>
  <si>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</si>
  <si>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</si>
  <si>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</si>
  <si>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</si>
  <si>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</si>
  <si>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</si>
  <si>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</si>
  <si>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</si>
  <si>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</si>
  <si>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</si>
  <si>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</si>
  <si>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</si>
  <si>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</si>
  <si>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</si>
  <si>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</si>
  <si>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</si>
  <si>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</si>
  <si>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</si>
  <si>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</si>
  <si>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</si>
  <si>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</si>
  <si>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</si>
  <si>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</si>
  <si>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</si>
  <si>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</si>
  <si>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</si>
  <si>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</si>
  <si>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</si>
  <si>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</si>
  <si>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</si>
  <si>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</si>
  <si>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</si>
  <si>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</si>
  <si>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</si>
  <si>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</si>
  <si>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</si>
  <si>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</si>
  <si>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</si>
  <si>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</si>
  <si>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</si>
  <si>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</si>
  <si>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</si>
  <si>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</si>
  <si>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</si>
  <si>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</si>
  <si>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</si>
  <si>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</si>
  <si>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</si>
  <si>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</si>
  <si>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</si>
  <si>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</si>
  <si>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</si>
  <si>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</si>
  <si>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</si>
  <si>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</si>
  <si>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</si>
  <si>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</si>
  <si>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</si>
  <si>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</si>
  <si>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</si>
  <si>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</si>
  <si>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</si>
  <si>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</si>
  <si>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</si>
  <si>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</si>
  <si>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</si>
  <si>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</si>
  <si>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</si>
  <si>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</si>
  <si>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</si>
  <si>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</si>
  <si>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</si>
  <si>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</si>
  <si>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</si>
  <si>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</si>
  <si>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</si>
  <si>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</si>
  <si>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</si>
  <si>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</si>
  <si>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</si>
  <si>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</si>
  <si>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</si>
  <si>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</si>
  <si>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</si>
  <si>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</si>
  <si>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</si>
  <si>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</si>
  <si>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</si>
  <si>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</si>
  <si>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</si>
  <si>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</si>
  <si>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</si>
  <si>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</si>
  <si>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</si>
  <si>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</si>
  <si>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</si>
  <si>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</si>
  <si>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</si>
  <si>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</si>
  <si>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</si>
  <si>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</si>
  <si>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</si>
  <si>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</si>
  <si>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</si>
  <si>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</si>
  <si>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</si>
  <si>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</si>
  <si>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</si>
  <si>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</si>
  <si>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</si>
  <si>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</si>
  <si>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</si>
  <si>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</si>
  <si>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</si>
  <si>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</si>
  <si>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</si>
  <si>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</si>
  <si>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</si>
  <si>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</si>
  <si>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</si>
  <si>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</si>
  <si>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</si>
  <si>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</si>
  <si>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</si>
  <si>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</si>
  <si>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</si>
  <si>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</si>
  <si>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</si>
  <si>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</si>
  <si>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</si>
  <si>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</si>
  <si>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</si>
  <si>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</si>
  <si>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</si>
  <si>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</si>
  <si>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</si>
  <si>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</si>
  <si>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</si>
  <si>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</si>
  <si>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</si>
  <si>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</si>
  <si>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</si>
  <si>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</si>
  <si>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</si>
  <si>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</si>
  <si>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</si>
  <si>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</si>
  <si>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</si>
  <si>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</si>
  <si>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</si>
  <si>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</si>
  <si>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</si>
  <si>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</si>
  <si>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</si>
  <si>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</si>
  <si>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</si>
  <si>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</si>
  <si>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</si>
  <si>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</si>
  <si>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</si>
  <si>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</si>
  <si>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</si>
  <si>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</si>
  <si>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</si>
  <si>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</si>
  <si>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</si>
  <si>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</si>
  <si>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</si>
  <si>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</si>
  <si>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</si>
  <si>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</si>
  <si>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</si>
  <si>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</si>
  <si>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</si>
  <si>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</si>
  <si>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</si>
  <si>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</si>
  <si>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</si>
  <si>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</si>
  <si>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</si>
  <si>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</si>
  <si>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</si>
  <si>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</si>
  <si>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</si>
  <si>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</si>
  <si>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</si>
  <si>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</si>
  <si>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</si>
  <si>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</si>
  <si>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</si>
  <si>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</si>
  <si>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</si>
  <si>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</si>
  <si>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</si>
  <si>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</si>
  <si>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</si>
  <si>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</si>
  <si>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</si>
  <si>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</si>
  <si>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公害健康被害補償基本統計調査</t>
  </si>
  <si>
    <t>環境保健部</t>
  </si>
  <si>
    <t>平成8年度</t>
  </si>
  <si>
    <t>終了予定なし</t>
  </si>
  <si>
    <t>環境保健企画管理課</t>
  </si>
  <si>
    <t>-</t>
  </si>
  <si>
    <t>環境保健部長通知　昭和49年10月1日環保企第117号公害健康被害補償法による被認定者データ等の作成について</t>
  </si>
  <si>
    <t>昭和63年に公健法第一種指定地域が解除されたが、それ以前に認定を受けた認定患者への補償は継続されてきた。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</si>
  <si>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データの追加・更新等データエントリ作業、システムの運用・保守・サポート及び使用機器等のリース等を業者への委託等により行っている。</t>
  </si>
  <si>
    <t>環境保全調査等委託費</t>
  </si>
  <si>
    <t>環境保全調査費</t>
  </si>
  <si>
    <t>　認定患者の診療報酬等の実態を調査し、診療報酬等を検討するための基礎資料を収集するとともに、認定関係及び給付関係のデータを更新整理することにより、被認定患者数及び補償費用の将来推計等を行い、公害健康被害の補償等に関する法律に基づく補償制度を適正に運営して、認定患者の補償を行う。</t>
  </si>
  <si>
    <t>公害健康被害補償給付を実施している県市区数</t>
  </si>
  <si>
    <t>県市区</t>
  </si>
  <si>
    <t>環境保健部長通知　昭和49年10月1日環保企第117号に基づく自治体からの回答（出典：環境省）</t>
  </si>
  <si>
    <t>公害健康被害補償給付金等算定根拠データの取得数
・約76千件（月報67千件、年報3千件、将来推計5,600件）</t>
  </si>
  <si>
    <t>千件</t>
  </si>
  <si>
    <t>X／Y
X=執行額
Y=システムにおける年間作業件数　</t>
    <phoneticPr fontId="5"/>
  </si>
  <si>
    <t>円</t>
  </si>
  <si>
    <t>百万円/千件</t>
    <phoneticPr fontId="5"/>
  </si>
  <si>
    <t>3.1/76</t>
  </si>
  <si>
    <t>3.7/76</t>
  </si>
  <si>
    <t>／　</t>
    <phoneticPr fontId="5"/>
  </si>
  <si>
    <t>　　/</t>
    <phoneticPr fontId="5"/>
  </si>
  <si>
    <t>／　　　　　　　　　　　　　　</t>
    <phoneticPr fontId="5"/>
  </si>
  <si>
    <t>／　　　　　　　　　　　　　　</t>
    <phoneticPr fontId="5"/>
  </si>
  <si>
    <t>214</t>
  </si>
  <si>
    <t>223</t>
  </si>
  <si>
    <t>264</t>
  </si>
  <si>
    <t>261</t>
  </si>
  <si>
    <t>255</t>
  </si>
  <si>
    <t>240</t>
  </si>
  <si>
    <t>256</t>
  </si>
  <si>
    <t>0258</t>
  </si>
  <si>
    <t>○</t>
  </si>
  <si>
    <t>被認定者数及び補償費用の将来推計を行う。</t>
    <rPh sb="0" eb="1">
      <t>ヒ</t>
    </rPh>
    <rPh sb="1" eb="4">
      <t>ニンテイシャ</t>
    </rPh>
    <rPh sb="4" eb="5">
      <t>スウ</t>
    </rPh>
    <rPh sb="5" eb="6">
      <t>オヨ</t>
    </rPh>
    <rPh sb="7" eb="9">
      <t>ホショウ</t>
    </rPh>
    <rPh sb="9" eb="11">
      <t>ヒヨウ</t>
    </rPh>
    <rPh sb="12" eb="14">
      <t>ショウライ</t>
    </rPh>
    <rPh sb="14" eb="16">
      <t>スイケイ</t>
    </rPh>
    <rPh sb="17" eb="18">
      <t>オコナ</t>
    </rPh>
    <phoneticPr fontId="5"/>
  </si>
  <si>
    <t>被認定者の医療状況・制度離脱状況等・被認定者の年齢階級別・指定疾病別・障害等等級別データや補償給付関係項目等を集計し総合的な解析を行う。</t>
    <rPh sb="0" eb="1">
      <t>ヒ</t>
    </rPh>
    <rPh sb="1" eb="4">
      <t>ニンテイシャ</t>
    </rPh>
    <rPh sb="5" eb="9">
      <t>イリョウジョウキョウ</t>
    </rPh>
    <rPh sb="10" eb="14">
      <t>セイドリダツ</t>
    </rPh>
    <rPh sb="14" eb="17">
      <t>ジョウキョウトウ</t>
    </rPh>
    <rPh sb="18" eb="22">
      <t>ヒニンテイシャ</t>
    </rPh>
    <rPh sb="23" eb="28">
      <t>ネンレイカイキュウベツ</t>
    </rPh>
    <rPh sb="29" eb="31">
      <t>シテイ</t>
    </rPh>
    <rPh sb="31" eb="33">
      <t>シッペイ</t>
    </rPh>
    <rPh sb="33" eb="34">
      <t>ベツ</t>
    </rPh>
    <rPh sb="35" eb="37">
      <t>ショウガイ</t>
    </rPh>
    <rPh sb="37" eb="38">
      <t>ナド</t>
    </rPh>
    <rPh sb="38" eb="40">
      <t>トウキュウ</t>
    </rPh>
    <rPh sb="40" eb="41">
      <t>ベツ</t>
    </rPh>
    <rPh sb="45" eb="47">
      <t>ホショウ</t>
    </rPh>
    <rPh sb="47" eb="49">
      <t>キュウフ</t>
    </rPh>
    <rPh sb="49" eb="51">
      <t>カンケイ</t>
    </rPh>
    <rPh sb="51" eb="53">
      <t>コウモク</t>
    </rPh>
    <rPh sb="53" eb="54">
      <t>トウ</t>
    </rPh>
    <rPh sb="55" eb="57">
      <t>シュウケイ</t>
    </rPh>
    <rPh sb="58" eb="60">
      <t>ソウゴウ</t>
    </rPh>
    <rPh sb="60" eb="61">
      <t>テキ</t>
    </rPh>
    <rPh sb="62" eb="64">
      <t>カイセキ</t>
    </rPh>
    <rPh sb="65" eb="66">
      <t>オコナ</t>
    </rPh>
    <phoneticPr fontId="5"/>
  </si>
  <si>
    <t>7 環境保健対策の推進</t>
    <phoneticPr fontId="5"/>
  </si>
  <si>
    <t>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への補償給付を行うための情報の整理は国の責務である。</t>
    <phoneticPr fontId="5"/>
  </si>
  <si>
    <t>旧指定地域の認定の更新等の情報について地方自治体との役割分担の下で国が把握等を行っているものであり、公害健康被害補償制度の円滑な実施運営に必要な事業であるため、国でなければ実施できない。</t>
    <phoneticPr fontId="5"/>
  </si>
  <si>
    <t>公害認定患者への補償給付等を確実に適正に実施する上で不可欠な情報の整備のため必要な事業であり、優先度が高い事業である。</t>
    <phoneticPr fontId="5"/>
  </si>
  <si>
    <t>一般競争入札を行うことが可能な業務は入札を行うことにより競争性を確保し、公告期間を長めにとるなど他社の参加が得られるよう努めた結果、複数の事業者の応札があった。今後も引き続き公告期間の延長等を実施し、多数の業者が参入できるよう改善を図っていく。</t>
    <phoneticPr fontId="5"/>
  </si>
  <si>
    <t>無</t>
  </si>
  <si>
    <t>‐</t>
  </si>
  <si>
    <t>一般競争入札の実施により競争性を確保しコスト削減に努めており、妥当な水準である。</t>
    <phoneticPr fontId="5"/>
  </si>
  <si>
    <t>事業に要するもの以外の費目・使途はない。</t>
    <phoneticPr fontId="5"/>
  </si>
  <si>
    <t>予定価格よりも大幅に低い価格で契約を行うことができたため</t>
    <phoneticPr fontId="5"/>
  </si>
  <si>
    <t>一般競争入札により入札しており、事業に要するもの以外の負担や支出はない。</t>
    <phoneticPr fontId="5"/>
  </si>
  <si>
    <t>公健法に基づく補償制度を適正に運営して、各県市区において認定患者の補償を行っている。</t>
    <phoneticPr fontId="5"/>
  </si>
  <si>
    <t>自治体の協力を得て認定更新、認定事項の変動、補償給付額等の報告を受けており、低コストで実施している。</t>
    <phoneticPr fontId="5"/>
  </si>
  <si>
    <t>自治体からの報告資料を基に更新したデータにより毎月算出しており、当初の見込みに見合ったものである。</t>
    <phoneticPr fontId="5"/>
  </si>
  <si>
    <t>得られた結果は、被認定者数及び補償用の将来推計等を行い、公害健康被害補償制度の円滑な実施運営を図るための基礎資料として十分に活用されている。</t>
    <phoneticPr fontId="5"/>
  </si>
  <si>
    <t>本事業は、被認定患者数及び補償費用等の変動推移を集計し更新整理することにより、認定患者数及び補償費用の将来推計等を行うものであり、このデータを次年度の補償給付額推定等の算定根拠としている。公害健康被害補償制度を適正に運営し、認定患者の補償を行うための基礎資料としてとりまとめることにより成果を出している。</t>
    <phoneticPr fontId="5"/>
  </si>
  <si>
    <t>引き続き、公害健康被害補償制度の円滑な実施運営が図られるよう、予算の適切な執行、効率的かつ確実な事業実施に努める。</t>
    <phoneticPr fontId="5"/>
  </si>
  <si>
    <t>データエントリー、システム運用保守、障害管理、サポート</t>
    <phoneticPr fontId="5"/>
  </si>
  <si>
    <t>人件費</t>
    <rPh sb="0" eb="3">
      <t>ジンケンヒ</t>
    </rPh>
    <phoneticPr fontId="5"/>
  </si>
  <si>
    <t>消費税</t>
    <rPh sb="0" eb="3">
      <t>ショウヒゼイ</t>
    </rPh>
    <phoneticPr fontId="5"/>
  </si>
  <si>
    <t>賃貸借料</t>
    <phoneticPr fontId="5"/>
  </si>
  <si>
    <t>ソフトウエア、サーバー等賃貸借料</t>
    <phoneticPr fontId="5"/>
  </si>
  <si>
    <t>システム運用ハードウェア</t>
    <rPh sb="4" eb="6">
      <t>ウンヨウ</t>
    </rPh>
    <phoneticPr fontId="5"/>
  </si>
  <si>
    <t>機器等の撤去、データ消去</t>
    <rPh sb="0" eb="3">
      <t>キキトウ</t>
    </rPh>
    <rPh sb="4" eb="6">
      <t>テッキョ</t>
    </rPh>
    <rPh sb="10" eb="12">
      <t>ショウキョ</t>
    </rPh>
    <phoneticPr fontId="5"/>
  </si>
  <si>
    <t>機器賃貸、保守一式（H3～R6 4年間国庫債務負担行為）</t>
    <phoneticPr fontId="5"/>
  </si>
  <si>
    <t>国庫債務負担行為等</t>
  </si>
  <si>
    <t>システム運用ハードウェアの賃貸借、機器等の撤去、データ消去</t>
    <rPh sb="17" eb="20">
      <t>キキトウ</t>
    </rPh>
    <rPh sb="21" eb="23">
      <t>テッキョ</t>
    </rPh>
    <rPh sb="27" eb="29">
      <t>ショウキョ</t>
    </rPh>
    <phoneticPr fontId="5"/>
  </si>
  <si>
    <t>B</t>
  </si>
  <si>
    <t>3.3/76</t>
    <phoneticPr fontId="5"/>
  </si>
  <si>
    <t>3.0/76</t>
    <phoneticPr fontId="5"/>
  </si>
  <si>
    <t>×</t>
  </si>
  <si>
    <t>(1)公害健康被害補償基本統計調査</t>
    <rPh sb="3" eb="5">
      <t>コウガイ</t>
    </rPh>
    <rPh sb="5" eb="7">
      <t>ケンコウ</t>
    </rPh>
    <rPh sb="7" eb="9">
      <t>ヒガイ</t>
    </rPh>
    <rPh sb="9" eb="11">
      <t>ホショウ</t>
    </rPh>
    <rPh sb="11" eb="13">
      <t>キホン</t>
    </rPh>
    <rPh sb="13" eb="15">
      <t>トウケイ</t>
    </rPh>
    <rPh sb="15" eb="17">
      <t>チョウサ</t>
    </rPh>
    <phoneticPr fontId="5"/>
  </si>
  <si>
    <t>https://www.env.go.jp/guide/seisaku/index.html</t>
    <phoneticPr fontId="5"/>
  </si>
  <si>
    <t>課長　熊倉　基之</t>
    <rPh sb="3" eb="5">
      <t>クマクラ</t>
    </rPh>
    <rPh sb="6" eb="8">
      <t>モトユキ</t>
    </rPh>
    <phoneticPr fontId="5"/>
  </si>
  <si>
    <t>全額デジタル庁一括計上のため減。</t>
    <rPh sb="0" eb="2">
      <t>ゼンガク</t>
    </rPh>
    <rPh sb="6" eb="7">
      <t>チョウ</t>
    </rPh>
    <rPh sb="7" eb="9">
      <t>イッカツ</t>
    </rPh>
    <rPh sb="9" eb="11">
      <t>ケイジョウ</t>
    </rPh>
    <rPh sb="14" eb="15">
      <t>ゲン</t>
    </rPh>
    <phoneticPr fontId="5"/>
  </si>
  <si>
    <t>外部有識者点検対象外</t>
    <phoneticPr fontId="5"/>
  </si>
  <si>
    <t>執行等改善</t>
  </si>
  <si>
    <t>公害健康被害補償制度の確実で円滑な遂行のため、引き続き効果的・効率的な執行に努めること。</t>
    <phoneticPr fontId="5"/>
  </si>
  <si>
    <t>・公害健康被害補償制度の円滑な実施運営のために、認定患者数及び補償費用の推計を着実に実施する。
・令和５年度からは全額デジタル庁一括計上し、より一層執行等の改善に努める。</t>
    <rPh sb="49" eb="51">
      <t>レイワ</t>
    </rPh>
    <rPh sb="52" eb="54">
      <t>ネンド</t>
    </rPh>
    <rPh sb="57" eb="59">
      <t>ゼンガク</t>
    </rPh>
    <rPh sb="72" eb="74">
      <t>イッソウ</t>
    </rPh>
    <rPh sb="74" eb="76">
      <t>シッコウ</t>
    </rPh>
    <rPh sb="76" eb="77">
      <t>トウ</t>
    </rPh>
    <rPh sb="78" eb="80">
      <t>カイゼン</t>
    </rPh>
    <rPh sb="81" eb="82">
      <t>ツト</t>
    </rPh>
    <phoneticPr fontId="5"/>
  </si>
  <si>
    <t>株式会社テイルウィンドシステム</t>
    <rPh sb="0" eb="4">
      <t>カブシキガイシャ</t>
    </rPh>
    <phoneticPr fontId="5"/>
  </si>
  <si>
    <t>システム・アナライズ株式会社</t>
    <rPh sb="10" eb="14">
      <t>カブシキガイシャ</t>
    </rPh>
    <phoneticPr fontId="5"/>
  </si>
  <si>
    <t>A.株式会社テイルウィンドシステム</t>
    <rPh sb="2" eb="6">
      <t>カブシキガイシャ</t>
    </rPh>
    <phoneticPr fontId="5"/>
  </si>
  <si>
    <t>B.システム・アナライズ株式会社</t>
    <rPh sb="12" eb="16">
      <t>カブシキガイシャ</t>
    </rPh>
    <phoneticPr fontId="5"/>
  </si>
  <si>
    <t>C.システム・アナライズ株式会社</t>
    <rPh sb="12" eb="16">
      <t>カブシキガイシャ</t>
    </rPh>
    <phoneticPr fontId="5"/>
  </si>
  <si>
    <t>システム・アナライズ株式会社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</si>
</sst>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48</xdr:col>
      <xdr:colOff>16034</xdr:colOff>
      <xdr:row>284</xdr:row>
      <xdr:rowOff>249963</xdr:rowOff>
    </xdr:to>
    <xdr:grpSp>
      <xdr:nvGrpSpPr>
        <xdr:cNvPr id="2" name="グループ化 1">
          <a:extLst>
            <a:ext uri="{FF2B5EF4-FFF2-40B4-BE49-F238E27FC236}">
              <a16:creationId xmlns:a16="http://schemas.microsoft.com/office/drawing/2014/main" id="{A12DDD29-E1AC-4173-8E81-3BA13A2A18D9}"/>
            </a:ext>
          </a:extLst>
        </xdr:cNvPr>
        <xdr:cNvGrpSpPr/>
      </xdr:nvGrpSpPr>
      <xdr:grpSpPr>
        <a:xfrm>
          <a:off x="1422400" y="41986200"/>
          <a:ext cx="7128034" cy="5228363"/>
          <a:chOff x="1502352" y="236696250"/>
          <a:chExt cx="7438241" cy="5291330"/>
        </a:xfrm>
      </xdr:grpSpPr>
      <xdr:sp macro="" textlink="">
        <xdr:nvSpPr>
          <xdr:cNvPr id="3" name="大かっこ 2">
            <a:extLst>
              <a:ext uri="{FF2B5EF4-FFF2-40B4-BE49-F238E27FC236}">
                <a16:creationId xmlns:a16="http://schemas.microsoft.com/office/drawing/2014/main" id="{2AF0A95B-8C49-B980-0DB5-A3BE85989775}"/>
              </a:ext>
            </a:extLst>
          </xdr:cNvPr>
          <xdr:cNvSpPr/>
        </xdr:nvSpPr>
        <xdr:spPr>
          <a:xfrm>
            <a:off x="3802459" y="237621205"/>
            <a:ext cx="2950766" cy="1095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4" name="グループ化 3">
            <a:extLst>
              <a:ext uri="{FF2B5EF4-FFF2-40B4-BE49-F238E27FC236}">
                <a16:creationId xmlns:a16="http://schemas.microsoft.com/office/drawing/2014/main" id="{8592C38A-F635-DE86-1497-57FF0A913194}"/>
              </a:ext>
            </a:extLst>
          </xdr:cNvPr>
          <xdr:cNvGrpSpPr/>
        </xdr:nvGrpSpPr>
        <xdr:grpSpPr>
          <a:xfrm>
            <a:off x="1502352" y="236696250"/>
            <a:ext cx="7438241" cy="5291330"/>
            <a:chOff x="1454727" y="236696250"/>
            <a:chExt cx="7438241" cy="5291330"/>
          </a:xfrm>
        </xdr:grpSpPr>
        <xdr:sp macro="" textlink="">
          <xdr:nvSpPr>
            <xdr:cNvPr id="5" name="大かっこ 4">
              <a:extLst>
                <a:ext uri="{FF2B5EF4-FFF2-40B4-BE49-F238E27FC236}">
                  <a16:creationId xmlns:a16="http://schemas.microsoft.com/office/drawing/2014/main" id="{A6EF0678-AE16-09BB-9DD0-1BB099D27D4F}"/>
                </a:ext>
              </a:extLst>
            </xdr:cNvPr>
            <xdr:cNvSpPr/>
          </xdr:nvSpPr>
          <xdr:spPr>
            <a:xfrm>
              <a:off x="1493554" y="241164285"/>
              <a:ext cx="2240246" cy="79527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 name="大かっこ 5">
              <a:extLst>
                <a:ext uri="{FF2B5EF4-FFF2-40B4-BE49-F238E27FC236}">
                  <a16:creationId xmlns:a16="http://schemas.microsoft.com/office/drawing/2014/main" id="{11EF303B-8417-DB55-2659-A137D03D2FCF}"/>
                </a:ext>
              </a:extLst>
            </xdr:cNvPr>
            <xdr:cNvSpPr/>
          </xdr:nvSpPr>
          <xdr:spPr>
            <a:xfrm>
              <a:off x="6975332" y="241088072"/>
              <a:ext cx="1895890" cy="811263"/>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nvGrpSpPr>
            <xdr:cNvPr id="7" name="グループ化 6">
              <a:extLst>
                <a:ext uri="{FF2B5EF4-FFF2-40B4-BE49-F238E27FC236}">
                  <a16:creationId xmlns:a16="http://schemas.microsoft.com/office/drawing/2014/main" id="{56CF4423-567F-5A41-4AD5-A0E1314E6550}"/>
                </a:ext>
              </a:extLst>
            </xdr:cNvPr>
            <xdr:cNvGrpSpPr/>
          </xdr:nvGrpSpPr>
          <xdr:grpSpPr>
            <a:xfrm>
              <a:off x="1454727" y="239941485"/>
              <a:ext cx="7438241" cy="2046095"/>
              <a:chOff x="1292802" y="239941485"/>
              <a:chExt cx="7438241" cy="2046095"/>
            </a:xfrm>
          </xdr:grpSpPr>
          <xdr:sp macro="" textlink="">
            <xdr:nvSpPr>
              <xdr:cNvPr id="16" name="テキスト ボックス 15">
                <a:extLst>
                  <a:ext uri="{FF2B5EF4-FFF2-40B4-BE49-F238E27FC236}">
                    <a16:creationId xmlns:a16="http://schemas.microsoft.com/office/drawing/2014/main" id="{706C4486-B039-2E10-5D05-9665E623BD6C}"/>
                  </a:ext>
                </a:extLst>
              </xdr:cNvPr>
              <xdr:cNvSpPr txBox="1"/>
            </xdr:nvSpPr>
            <xdr:spPr>
              <a:xfrm>
                <a:off x="6839370" y="241022045"/>
                <a:ext cx="1891673" cy="91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○システム運用ハードウェアの賃貸借</a:t>
                </a:r>
                <a:endParaRPr kumimoji="1" lang="en-US" altLang="ja-JP" sz="1100"/>
              </a:p>
              <a:p>
                <a:r>
                  <a:rPr kumimoji="1" lang="ja-JP" altLang="en-US" sz="1100"/>
                  <a:t>〇機器等の撤去、データ消去業務</a:t>
                </a:r>
              </a:p>
            </xdr:txBody>
          </xdr:sp>
          <xdr:sp macro="" textlink="">
            <xdr:nvSpPr>
              <xdr:cNvPr id="17" name="テキスト ボックス 16">
                <a:extLst>
                  <a:ext uri="{FF2B5EF4-FFF2-40B4-BE49-F238E27FC236}">
                    <a16:creationId xmlns:a16="http://schemas.microsoft.com/office/drawing/2014/main" id="{02D1C61F-6352-D065-99E4-7C002425F109}"/>
                  </a:ext>
                </a:extLst>
              </xdr:cNvPr>
              <xdr:cNvSpPr txBox="1"/>
            </xdr:nvSpPr>
            <xdr:spPr>
              <a:xfrm>
                <a:off x="1292802" y="239963793"/>
                <a:ext cx="2172238" cy="363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委託：一般競争契約（最低価格）</a:t>
                </a:r>
                <a:r>
                  <a:rPr kumimoji="1" lang="en-US" altLang="ja-JP" sz="1050"/>
                  <a:t>】</a:t>
                </a:r>
                <a:endParaRPr kumimoji="1" lang="ja-JP" altLang="en-US" sz="1050"/>
              </a:p>
            </xdr:txBody>
          </xdr:sp>
          <xdr:sp macro="" textlink="">
            <xdr:nvSpPr>
              <xdr:cNvPr id="18" name="テキスト ボックス 17">
                <a:extLst>
                  <a:ext uri="{FF2B5EF4-FFF2-40B4-BE49-F238E27FC236}">
                    <a16:creationId xmlns:a16="http://schemas.microsoft.com/office/drawing/2014/main" id="{13CCD696-404A-F65A-1498-7B4D8485ABD4}"/>
                  </a:ext>
                </a:extLst>
              </xdr:cNvPr>
              <xdr:cNvSpPr txBox="1"/>
            </xdr:nvSpPr>
            <xdr:spPr>
              <a:xfrm>
                <a:off x="4007363" y="239941485"/>
                <a:ext cx="1983862" cy="35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請負：国庫債務負担行為等</a:t>
                </a:r>
                <a:r>
                  <a:rPr kumimoji="1" lang="en-US" altLang="ja-JP" sz="1050"/>
                  <a:t>】</a:t>
                </a:r>
                <a:endParaRPr kumimoji="1" lang="ja-JP" altLang="en-US" sz="1050"/>
              </a:p>
            </xdr:txBody>
          </xdr:sp>
          <xdr:sp macro="" textlink="">
            <xdr:nvSpPr>
              <xdr:cNvPr id="19" name="テキスト ボックス 18">
                <a:extLst>
                  <a:ext uri="{FF2B5EF4-FFF2-40B4-BE49-F238E27FC236}">
                    <a16:creationId xmlns:a16="http://schemas.microsoft.com/office/drawing/2014/main" id="{472A79CC-CCAB-6D5E-AD76-DCE176AA3010}"/>
                  </a:ext>
                </a:extLst>
              </xdr:cNvPr>
              <xdr:cNvSpPr txBox="1"/>
            </xdr:nvSpPr>
            <xdr:spPr>
              <a:xfrm>
                <a:off x="4114801" y="240199357"/>
                <a:ext cx="1847849" cy="8212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effectLst/>
                    <a:latin typeface="+mn-lt"/>
                    <a:ea typeface="+mn-ea"/>
                    <a:cs typeface="+mn-cs"/>
                  </a:rPr>
                  <a:t>システム・アナライズ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ja-JP" altLang="en-US" sz="1100">
                  <a:solidFill>
                    <a:schemeClr val="dk1"/>
                  </a:solidFill>
                  <a:effectLst/>
                  <a:latin typeface="+mn-lt"/>
                  <a:ea typeface="+mn-ea"/>
                  <a:cs typeface="+mn-cs"/>
                </a:endParaRPr>
              </a:p>
              <a:p>
                <a:pPr algn="ctr"/>
                <a:r>
                  <a:rPr kumimoji="1" lang="ja-JP" altLang="en-US" sz="1100"/>
                  <a:t>１．１百万円</a:t>
                </a:r>
              </a:p>
            </xdr:txBody>
          </xdr:sp>
          <xdr:sp macro="" textlink="">
            <xdr:nvSpPr>
              <xdr:cNvPr id="20" name="テキスト ボックス 19">
                <a:extLst>
                  <a:ext uri="{FF2B5EF4-FFF2-40B4-BE49-F238E27FC236}">
                    <a16:creationId xmlns:a16="http://schemas.microsoft.com/office/drawing/2014/main" id="{98AB87E3-445E-94D3-CDBB-70790DDF3F4D}"/>
                  </a:ext>
                </a:extLst>
              </xdr:cNvPr>
              <xdr:cNvSpPr txBox="1"/>
            </xdr:nvSpPr>
            <xdr:spPr>
              <a:xfrm>
                <a:off x="1524000" y="240188078"/>
                <a:ext cx="1691164" cy="85723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　Ａ．</a:t>
                </a:r>
                <a:r>
                  <a:rPr kumimoji="1" lang="en-US" altLang="ja-JP" sz="1100"/>
                  <a:t>(</a:t>
                </a:r>
                <a:r>
                  <a:rPr kumimoji="1" lang="ja-JP" altLang="en-US" sz="1100"/>
                  <a:t>株</a:t>
                </a:r>
                <a:r>
                  <a:rPr kumimoji="1" lang="en-US" altLang="ja-JP" sz="1100"/>
                  <a:t>)</a:t>
                </a:r>
                <a:r>
                  <a:rPr kumimoji="1" lang="ja-JP" altLang="en-US" sz="1100"/>
                  <a:t>テイルウィンドシステム</a:t>
                </a:r>
                <a:endParaRPr kumimoji="1" lang="en-US" altLang="ja-JP" sz="1100"/>
              </a:p>
              <a:p>
                <a:pPr algn="ctr"/>
                <a:r>
                  <a:rPr kumimoji="1" lang="ja-JP" altLang="en-US" sz="1100">
                    <a:latin typeface="+mn-ea"/>
                    <a:ea typeface="+mn-ea"/>
                  </a:rPr>
                  <a:t>１．９百万円</a:t>
                </a:r>
                <a:endParaRPr kumimoji="1" lang="ja-JP" altLang="en-US" sz="1100"/>
              </a:p>
            </xdr:txBody>
          </xdr:sp>
          <xdr:sp macro="" textlink="">
            <xdr:nvSpPr>
              <xdr:cNvPr id="21" name="テキスト ボックス 20">
                <a:extLst>
                  <a:ext uri="{FF2B5EF4-FFF2-40B4-BE49-F238E27FC236}">
                    <a16:creationId xmlns:a16="http://schemas.microsoft.com/office/drawing/2014/main" id="{7EC46DF7-55BF-7552-7D92-55B6E8F8066D}"/>
                  </a:ext>
                </a:extLst>
              </xdr:cNvPr>
              <xdr:cNvSpPr txBox="1"/>
            </xdr:nvSpPr>
            <xdr:spPr>
              <a:xfrm>
                <a:off x="1390649" y="241125399"/>
                <a:ext cx="2162176" cy="862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a:t>
                </a:r>
                <a:r>
                  <a:rPr kumimoji="1" lang="ja-JP" altLang="en-US" sz="1050"/>
                  <a:t>システム</a:t>
                </a:r>
                <a:r>
                  <a:rPr kumimoji="1" lang="ja-JP" altLang="en-US" sz="1100"/>
                  <a:t>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sp macro="" textlink="">
            <xdr:nvSpPr>
              <xdr:cNvPr id="22" name="テキスト ボックス 21">
                <a:extLst>
                  <a:ext uri="{FF2B5EF4-FFF2-40B4-BE49-F238E27FC236}">
                    <a16:creationId xmlns:a16="http://schemas.microsoft.com/office/drawing/2014/main" id="{181560C4-B81E-96B1-1AE8-603DFA1E5A4A}"/>
                  </a:ext>
                </a:extLst>
              </xdr:cNvPr>
              <xdr:cNvSpPr txBox="1"/>
            </xdr:nvSpPr>
            <xdr:spPr>
              <a:xfrm>
                <a:off x="4063821" y="241047305"/>
                <a:ext cx="1891674" cy="913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pPr>
                  <a:lnSpc>
                    <a:spcPts val="1300"/>
                  </a:lnSpc>
                </a:pPr>
                <a:r>
                  <a:rPr kumimoji="1" lang="ja-JP" altLang="en-US" sz="1100"/>
                  <a:t>○消耗品補完等保守一式</a:t>
                </a:r>
              </a:p>
            </xdr:txBody>
          </xdr:sp>
          <xdr:sp macro="" textlink="">
            <xdr:nvSpPr>
              <xdr:cNvPr id="23" name="テキスト ボックス 22">
                <a:extLst>
                  <a:ext uri="{FF2B5EF4-FFF2-40B4-BE49-F238E27FC236}">
                    <a16:creationId xmlns:a16="http://schemas.microsoft.com/office/drawing/2014/main" id="{2357FFB9-C670-310F-E8E7-5499D0BDF963}"/>
                  </a:ext>
                </a:extLst>
              </xdr:cNvPr>
              <xdr:cNvSpPr txBox="1"/>
            </xdr:nvSpPr>
            <xdr:spPr>
              <a:xfrm>
                <a:off x="6912292" y="239946506"/>
                <a:ext cx="1746689" cy="31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請負：随意契約（少額）</a:t>
                </a:r>
                <a:r>
                  <a:rPr kumimoji="1" lang="en-US" altLang="ja-JP" sz="1050"/>
                  <a:t>】</a:t>
                </a:r>
                <a:endParaRPr kumimoji="1" lang="ja-JP" altLang="en-US" sz="1050"/>
              </a:p>
            </xdr:txBody>
          </xdr:sp>
          <xdr:sp macro="" textlink="">
            <xdr:nvSpPr>
              <xdr:cNvPr id="24" name="大かっこ 23">
                <a:extLst>
                  <a:ext uri="{FF2B5EF4-FFF2-40B4-BE49-F238E27FC236}">
                    <a16:creationId xmlns:a16="http://schemas.microsoft.com/office/drawing/2014/main" id="{1BF793B1-377E-DAFE-BA50-F049DC809BB1}"/>
                  </a:ext>
                </a:extLst>
              </xdr:cNvPr>
              <xdr:cNvSpPr/>
            </xdr:nvSpPr>
            <xdr:spPr>
              <a:xfrm>
                <a:off x="3973354" y="241145995"/>
                <a:ext cx="2005106" cy="811263"/>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 name="テキスト ボックス 24">
                <a:extLst>
                  <a:ext uri="{FF2B5EF4-FFF2-40B4-BE49-F238E27FC236}">
                    <a16:creationId xmlns:a16="http://schemas.microsoft.com/office/drawing/2014/main" id="{A3F55A27-2BB9-08F2-01E1-0CB94CE3A7CB}"/>
                  </a:ext>
                </a:extLst>
              </xdr:cNvPr>
              <xdr:cNvSpPr txBox="1"/>
            </xdr:nvSpPr>
            <xdr:spPr>
              <a:xfrm>
                <a:off x="6838951" y="240171097"/>
                <a:ext cx="1782296" cy="8245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Ｃ．システム・アナライズ（株）</a:t>
                </a:r>
                <a:endParaRPr kumimoji="1" lang="en-US" altLang="ja-JP" sz="1100"/>
              </a:p>
              <a:p>
                <a:pPr algn="ctr"/>
                <a:r>
                  <a:rPr kumimoji="1" lang="ja-JP" altLang="en-US" sz="1100"/>
                  <a:t>０．３百万円</a:t>
                </a:r>
              </a:p>
            </xdr:txBody>
          </xdr:sp>
        </xdr:grpSp>
        <xdr:grpSp>
          <xdr:nvGrpSpPr>
            <xdr:cNvPr id="8" name="グループ化 7">
              <a:extLst>
                <a:ext uri="{FF2B5EF4-FFF2-40B4-BE49-F238E27FC236}">
                  <a16:creationId xmlns:a16="http://schemas.microsoft.com/office/drawing/2014/main" id="{7F0B132E-24C0-A7DE-225F-90820FE3B4E3}"/>
                </a:ext>
              </a:extLst>
            </xdr:cNvPr>
            <xdr:cNvGrpSpPr/>
          </xdr:nvGrpSpPr>
          <xdr:grpSpPr>
            <a:xfrm>
              <a:off x="2566070" y="236696250"/>
              <a:ext cx="5365117" cy="3178095"/>
              <a:chOff x="2346995" y="236696250"/>
              <a:chExt cx="5365117" cy="3178095"/>
            </a:xfrm>
          </xdr:grpSpPr>
          <xdr:sp macro="" textlink="">
            <xdr:nvSpPr>
              <xdr:cNvPr id="9" name="テキスト ボックス 8">
                <a:extLst>
                  <a:ext uri="{FF2B5EF4-FFF2-40B4-BE49-F238E27FC236}">
                    <a16:creationId xmlns:a16="http://schemas.microsoft.com/office/drawing/2014/main" id="{E2EE5406-8F97-C12E-12F1-087565080D97}"/>
                  </a:ext>
                </a:extLst>
              </xdr:cNvPr>
              <xdr:cNvSpPr txBox="1"/>
            </xdr:nvSpPr>
            <xdr:spPr>
              <a:xfrm>
                <a:off x="3862306" y="236696250"/>
                <a:ext cx="2526871" cy="7886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３．３百万円</a:t>
                </a:r>
              </a:p>
            </xdr:txBody>
          </xdr:sp>
          <xdr:sp macro="" textlink="">
            <xdr:nvSpPr>
              <xdr:cNvPr id="10" name="テキスト ボックス 9">
                <a:extLst>
                  <a:ext uri="{FF2B5EF4-FFF2-40B4-BE49-F238E27FC236}">
                    <a16:creationId xmlns:a16="http://schemas.microsoft.com/office/drawing/2014/main" id="{BF6BDBFD-8C2F-ECBD-A350-BEE7DB2C182A}"/>
                  </a:ext>
                </a:extLst>
              </xdr:cNvPr>
              <xdr:cNvSpPr txBox="1"/>
            </xdr:nvSpPr>
            <xdr:spPr>
              <a:xfrm>
                <a:off x="3900581" y="237617440"/>
                <a:ext cx="2290670" cy="1107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　　　　　　</a:t>
                </a:r>
                <a:r>
                  <a:rPr kumimoji="1" lang="ja-JP" altLang="en-US" sz="1100" baseline="0"/>
                  <a:t> 等</a:t>
                </a:r>
                <a:endParaRPr kumimoji="1" lang="en-US" altLang="ja-JP" sz="1100" baseline="0"/>
              </a:p>
            </xdr:txBody>
          </xdr:sp>
          <xdr:cxnSp macro="">
            <xdr:nvCxnSpPr>
              <xdr:cNvPr id="11" name="直線コネクタ 10">
                <a:extLst>
                  <a:ext uri="{FF2B5EF4-FFF2-40B4-BE49-F238E27FC236}">
                    <a16:creationId xmlns:a16="http://schemas.microsoft.com/office/drawing/2014/main" id="{4CCF1BFB-FC8C-83B2-469C-53BC09FCE359}"/>
                  </a:ext>
                </a:extLst>
              </xdr:cNvPr>
              <xdr:cNvCxnSpPr/>
            </xdr:nvCxnSpPr>
            <xdr:spPr>
              <a:xfrm>
                <a:off x="4874295" y="238855274"/>
                <a:ext cx="1263" cy="5398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8B508B63-7A36-EC3D-F7AE-9984EED74286}"/>
                  </a:ext>
                </a:extLst>
              </xdr:cNvPr>
              <xdr:cNvCxnSpPr/>
            </xdr:nvCxnSpPr>
            <xdr:spPr>
              <a:xfrm rot="5400000">
                <a:off x="2106212" y="239632287"/>
                <a:ext cx="482841" cy="1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779E5114-E5F2-9CD2-F5F2-F85E07328209}"/>
                  </a:ext>
                </a:extLst>
              </xdr:cNvPr>
              <xdr:cNvCxnSpPr/>
            </xdr:nvCxnSpPr>
            <xdr:spPr>
              <a:xfrm flipH="1">
                <a:off x="7706893" y="239388913"/>
                <a:ext cx="5219" cy="466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4F868B3-3173-BE7D-64B3-31A4129C03C1}"/>
                  </a:ext>
                </a:extLst>
              </xdr:cNvPr>
              <xdr:cNvCxnSpPr/>
            </xdr:nvCxnSpPr>
            <xdr:spPr>
              <a:xfrm flipV="1">
                <a:off x="2353084" y="239389978"/>
                <a:ext cx="5354409" cy="51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7C003F44-1371-085A-899C-72E81C23B0B0}"/>
                  </a:ext>
                </a:extLst>
              </xdr:cNvPr>
              <xdr:cNvCxnSpPr/>
            </xdr:nvCxnSpPr>
            <xdr:spPr>
              <a:xfrm flipH="1">
                <a:off x="4873190" y="239382250"/>
                <a:ext cx="1484" cy="4679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H664" sqref="H66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283</v>
      </c>
      <c r="AJ2" s="841" t="s">
        <v>604</v>
      </c>
      <c r="AK2" s="841"/>
      <c r="AL2" s="841"/>
      <c r="AM2" s="841"/>
      <c r="AN2" s="75" t="s">
        <v>283</v>
      </c>
      <c r="AO2" s="841">
        <v>21</v>
      </c>
      <c r="AP2" s="841"/>
      <c r="AQ2" s="841"/>
      <c r="AR2" s="76" t="s">
        <v>283</v>
      </c>
      <c r="AS2" s="842">
        <v>255</v>
      </c>
      <c r="AT2" s="842"/>
      <c r="AU2" s="842"/>
      <c r="AV2" s="75" t="str">
        <f>IF(AW2="","","-")</f>
        <v/>
      </c>
      <c r="AW2" s="843"/>
      <c r="AX2" s="843"/>
    </row>
    <row r="3" spans="1:50" ht="21" customHeight="1" thickBot="1" x14ac:dyDescent="0.25">
      <c r="A3" s="844" t="s">
        <v>594</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606</v>
      </c>
      <c r="AK3" s="846"/>
      <c r="AL3" s="846"/>
      <c r="AM3" s="846"/>
      <c r="AN3" s="846"/>
      <c r="AO3" s="846"/>
      <c r="AP3" s="846"/>
      <c r="AQ3" s="846"/>
      <c r="AR3" s="846"/>
      <c r="AS3" s="846"/>
      <c r="AT3" s="846"/>
      <c r="AU3" s="846"/>
      <c r="AV3" s="846"/>
      <c r="AW3" s="846"/>
      <c r="AX3" s="24" t="s">
        <v>60</v>
      </c>
    </row>
    <row r="4" spans="1:50" ht="24.75" customHeight="1" x14ac:dyDescent="0.2">
      <c r="A4" s="816" t="s">
        <v>23</v>
      </c>
      <c r="B4" s="817"/>
      <c r="C4" s="817"/>
      <c r="D4" s="817"/>
      <c r="E4" s="817"/>
      <c r="F4" s="817"/>
      <c r="G4" s="818" t="s">
        <v>607</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608</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2">
      <c r="A5" s="828" t="s">
        <v>62</v>
      </c>
      <c r="B5" s="829"/>
      <c r="C5" s="829"/>
      <c r="D5" s="829"/>
      <c r="E5" s="829"/>
      <c r="F5" s="830"/>
      <c r="G5" s="831" t="s">
        <v>609</v>
      </c>
      <c r="H5" s="832"/>
      <c r="I5" s="832"/>
      <c r="J5" s="832"/>
      <c r="K5" s="832"/>
      <c r="L5" s="832"/>
      <c r="M5" s="833" t="s">
        <v>61</v>
      </c>
      <c r="N5" s="834"/>
      <c r="O5" s="834"/>
      <c r="P5" s="834"/>
      <c r="Q5" s="834"/>
      <c r="R5" s="835"/>
      <c r="S5" s="836" t="s">
        <v>610</v>
      </c>
      <c r="T5" s="832"/>
      <c r="U5" s="832"/>
      <c r="V5" s="832"/>
      <c r="W5" s="832"/>
      <c r="X5" s="837"/>
      <c r="Y5" s="838" t="s">
        <v>3</v>
      </c>
      <c r="Z5" s="839"/>
      <c r="AA5" s="839"/>
      <c r="AB5" s="839"/>
      <c r="AC5" s="839"/>
      <c r="AD5" s="840"/>
      <c r="AE5" s="861" t="s">
        <v>611</v>
      </c>
      <c r="AF5" s="861"/>
      <c r="AG5" s="861"/>
      <c r="AH5" s="861"/>
      <c r="AI5" s="861"/>
      <c r="AJ5" s="861"/>
      <c r="AK5" s="861"/>
      <c r="AL5" s="861"/>
      <c r="AM5" s="861"/>
      <c r="AN5" s="861"/>
      <c r="AO5" s="861"/>
      <c r="AP5" s="862"/>
      <c r="AQ5" s="863" t="s">
        <v>677</v>
      </c>
      <c r="AR5" s="864"/>
      <c r="AS5" s="864"/>
      <c r="AT5" s="864"/>
      <c r="AU5" s="864"/>
      <c r="AV5" s="864"/>
      <c r="AW5" s="864"/>
      <c r="AX5" s="865"/>
    </row>
    <row r="6" spans="1:50" ht="39" customHeight="1" x14ac:dyDescent="0.2">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47" t="s">
        <v>20</v>
      </c>
      <c r="B7" s="848"/>
      <c r="C7" s="848"/>
      <c r="D7" s="848"/>
      <c r="E7" s="848"/>
      <c r="F7" s="849"/>
      <c r="G7" s="871" t="s">
        <v>612</v>
      </c>
      <c r="H7" s="872"/>
      <c r="I7" s="872"/>
      <c r="J7" s="872"/>
      <c r="K7" s="872"/>
      <c r="L7" s="872"/>
      <c r="M7" s="872"/>
      <c r="N7" s="872"/>
      <c r="O7" s="872"/>
      <c r="P7" s="872"/>
      <c r="Q7" s="872"/>
      <c r="R7" s="872"/>
      <c r="S7" s="872"/>
      <c r="T7" s="872"/>
      <c r="U7" s="872"/>
      <c r="V7" s="872"/>
      <c r="W7" s="872"/>
      <c r="X7" s="873"/>
      <c r="Y7" s="874" t="s">
        <v>268</v>
      </c>
      <c r="Z7" s="687"/>
      <c r="AA7" s="687"/>
      <c r="AB7" s="687"/>
      <c r="AC7" s="687"/>
      <c r="AD7" s="875"/>
      <c r="AE7" s="803" t="s">
        <v>613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2">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2">
      <c r="A9" s="776" t="s">
        <v>21</v>
      </c>
      <c r="B9" s="777"/>
      <c r="C9" s="777"/>
      <c r="D9" s="777"/>
      <c r="E9" s="777"/>
      <c r="F9" s="777"/>
      <c r="G9" s="858" t="s">
        <v>614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764" t="s">
        <v>27</v>
      </c>
      <c r="B10" s="765"/>
      <c r="C10" s="765"/>
      <c r="D10" s="765"/>
      <c r="E10" s="765"/>
      <c r="F10" s="765"/>
      <c r="G10" s="766" t="s">
        <v>615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764" t="s">
        <v>5</v>
      </c>
      <c r="B11" s="765"/>
      <c r="C11" s="765"/>
      <c r="D11" s="765"/>
      <c r="E11" s="765"/>
      <c r="F11" s="769"/>
      <c r="G11" s="770" t="str">
        <f>入力規則等!P10</f>
        <v>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2">
      <c r="A12" s="773" t="s">
        <v>22</v>
      </c>
      <c r="B12" s="774"/>
      <c r="C12" s="774"/>
      <c r="D12" s="774"/>
      <c r="E12" s="774"/>
      <c r="F12" s="775"/>
      <c r="G12" s="779"/>
      <c r="H12" s="780"/>
      <c r="I12" s="780"/>
      <c r="J12" s="780"/>
      <c r="K12" s="780"/>
      <c r="L12" s="780"/>
      <c r="M12" s="780"/>
      <c r="N12" s="780"/>
      <c r="O12" s="780"/>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09"/>
    </row>
    <row r="13" spans="1:50" ht="21" customHeight="1" x14ac:dyDescent="0.2">
      <c r="A13" s="307"/>
      <c r="B13" s="308"/>
      <c r="C13" s="308"/>
      <c r="D13" s="308"/>
      <c r="E13" s="308"/>
      <c r="F13" s="309"/>
      <c r="G13" s="793" t="s">
        <v>6</v>
      </c>
      <c r="H13" s="794"/>
      <c r="I13" s="810" t="s">
        <v>7</v>
      </c>
      <c r="J13" s="811"/>
      <c r="K13" s="811"/>
      <c r="L13" s="811"/>
      <c r="M13" s="811"/>
      <c r="N13" s="811"/>
      <c r="O13" s="812"/>
      <c r="P13" s="698">
        <v>5</v>
      </c>
      <c r="Q13" s="699"/>
      <c r="R13" s="699"/>
      <c r="S13" s="699"/>
      <c r="T13" s="699"/>
      <c r="U13" s="699"/>
      <c r="V13" s="700"/>
      <c r="W13" s="698">
        <v>5</v>
      </c>
      <c r="X13" s="699"/>
      <c r="Y13" s="699"/>
      <c r="Z13" s="699"/>
      <c r="AA13" s="699"/>
      <c r="AB13" s="699"/>
      <c r="AC13" s="700"/>
      <c r="AD13" s="698">
        <v>5</v>
      </c>
      <c r="AE13" s="699"/>
      <c r="AF13" s="699"/>
      <c r="AG13" s="699"/>
      <c r="AH13" s="699"/>
      <c r="AI13" s="699"/>
      <c r="AJ13" s="700"/>
      <c r="AK13" s="698">
        <v>3</v>
      </c>
      <c r="AL13" s="699"/>
      <c r="AM13" s="699"/>
      <c r="AN13" s="699"/>
      <c r="AO13" s="699"/>
      <c r="AP13" s="699"/>
      <c r="AQ13" s="700"/>
      <c r="AR13" s="738">
        <v>0</v>
      </c>
      <c r="AS13" s="739"/>
      <c r="AT13" s="739"/>
      <c r="AU13" s="739"/>
      <c r="AV13" s="739"/>
      <c r="AW13" s="739"/>
      <c r="AX13" s="813"/>
    </row>
    <row r="14" spans="1:50" ht="21" customHeight="1" x14ac:dyDescent="0.2">
      <c r="A14" s="307"/>
      <c r="B14" s="308"/>
      <c r="C14" s="308"/>
      <c r="D14" s="308"/>
      <c r="E14" s="308"/>
      <c r="F14" s="309"/>
      <c r="G14" s="795"/>
      <c r="H14" s="796"/>
      <c r="I14" s="788" t="s">
        <v>8</v>
      </c>
      <c r="J14" s="789"/>
      <c r="K14" s="789"/>
      <c r="L14" s="789"/>
      <c r="M14" s="789"/>
      <c r="N14" s="789"/>
      <c r="O14" s="790"/>
      <c r="P14" s="698" t="s">
        <v>612</v>
      </c>
      <c r="Q14" s="699"/>
      <c r="R14" s="699"/>
      <c r="S14" s="699"/>
      <c r="T14" s="699"/>
      <c r="U14" s="699"/>
      <c r="V14" s="700"/>
      <c r="W14" s="698" t="s">
        <v>612</v>
      </c>
      <c r="X14" s="699"/>
      <c r="Y14" s="699"/>
      <c r="Z14" s="699"/>
      <c r="AA14" s="699"/>
      <c r="AB14" s="699"/>
      <c r="AC14" s="700"/>
      <c r="AD14" s="698" t="s">
        <v>612</v>
      </c>
      <c r="AE14" s="699"/>
      <c r="AF14" s="699"/>
      <c r="AG14" s="699"/>
      <c r="AH14" s="699"/>
      <c r="AI14" s="699"/>
      <c r="AJ14" s="700"/>
      <c r="AK14" s="698" t="s">
        <v>612</v>
      </c>
      <c r="AL14" s="699"/>
      <c r="AM14" s="699"/>
      <c r="AN14" s="699"/>
      <c r="AO14" s="699"/>
      <c r="AP14" s="699"/>
      <c r="AQ14" s="700"/>
      <c r="AR14" s="799"/>
      <c r="AS14" s="799"/>
      <c r="AT14" s="799"/>
      <c r="AU14" s="799"/>
      <c r="AV14" s="799"/>
      <c r="AW14" s="799"/>
      <c r="AX14" s="800"/>
    </row>
    <row r="15" spans="1:50" ht="21" customHeight="1" x14ac:dyDescent="0.2">
      <c r="A15" s="307"/>
      <c r="B15" s="308"/>
      <c r="C15" s="308"/>
      <c r="D15" s="308"/>
      <c r="E15" s="308"/>
      <c r="F15" s="309"/>
      <c r="G15" s="795"/>
      <c r="H15" s="796"/>
      <c r="I15" s="788" t="s">
        <v>47</v>
      </c>
      <c r="J15" s="801"/>
      <c r="K15" s="801"/>
      <c r="L15" s="801"/>
      <c r="M15" s="801"/>
      <c r="N15" s="801"/>
      <c r="O15" s="802"/>
      <c r="P15" s="698" t="s">
        <v>612</v>
      </c>
      <c r="Q15" s="699"/>
      <c r="R15" s="699"/>
      <c r="S15" s="699"/>
      <c r="T15" s="699"/>
      <c r="U15" s="699"/>
      <c r="V15" s="700"/>
      <c r="W15" s="698" t="s">
        <v>612</v>
      </c>
      <c r="X15" s="699"/>
      <c r="Y15" s="699"/>
      <c r="Z15" s="699"/>
      <c r="AA15" s="699"/>
      <c r="AB15" s="699"/>
      <c r="AC15" s="700"/>
      <c r="AD15" s="698" t="s">
        <v>612</v>
      </c>
      <c r="AE15" s="699"/>
      <c r="AF15" s="699"/>
      <c r="AG15" s="699"/>
      <c r="AH15" s="699"/>
      <c r="AI15" s="699"/>
      <c r="AJ15" s="700"/>
      <c r="AK15" s="698" t="s">
        <v>612</v>
      </c>
      <c r="AL15" s="699"/>
      <c r="AM15" s="699"/>
      <c r="AN15" s="699"/>
      <c r="AO15" s="699"/>
      <c r="AP15" s="699"/>
      <c r="AQ15" s="700"/>
      <c r="AR15" s="698"/>
      <c r="AS15" s="699"/>
      <c r="AT15" s="699"/>
      <c r="AU15" s="699"/>
      <c r="AV15" s="699"/>
      <c r="AW15" s="699"/>
      <c r="AX15" s="814"/>
    </row>
    <row r="16" spans="1:50" ht="21" customHeight="1" x14ac:dyDescent="0.2">
      <c r="A16" s="307"/>
      <c r="B16" s="308"/>
      <c r="C16" s="308"/>
      <c r="D16" s="308"/>
      <c r="E16" s="308"/>
      <c r="F16" s="309"/>
      <c r="G16" s="795"/>
      <c r="H16" s="796"/>
      <c r="I16" s="788" t="s">
        <v>48</v>
      </c>
      <c r="J16" s="801"/>
      <c r="K16" s="801"/>
      <c r="L16" s="801"/>
      <c r="M16" s="801"/>
      <c r="N16" s="801"/>
      <c r="O16" s="802"/>
      <c r="P16" s="698" t="s">
        <v>612</v>
      </c>
      <c r="Q16" s="699"/>
      <c r="R16" s="699"/>
      <c r="S16" s="699"/>
      <c r="T16" s="699"/>
      <c r="U16" s="699"/>
      <c r="V16" s="700"/>
      <c r="W16" s="698" t="s">
        <v>612</v>
      </c>
      <c r="X16" s="699"/>
      <c r="Y16" s="699"/>
      <c r="Z16" s="699"/>
      <c r="AA16" s="699"/>
      <c r="AB16" s="699"/>
      <c r="AC16" s="700"/>
      <c r="AD16" s="698" t="s">
        <v>612</v>
      </c>
      <c r="AE16" s="699"/>
      <c r="AF16" s="699"/>
      <c r="AG16" s="699"/>
      <c r="AH16" s="699"/>
      <c r="AI16" s="699"/>
      <c r="AJ16" s="700"/>
      <c r="AK16" s="698" t="s">
        <v>612</v>
      </c>
      <c r="AL16" s="699"/>
      <c r="AM16" s="699"/>
      <c r="AN16" s="699"/>
      <c r="AO16" s="699"/>
      <c r="AP16" s="699"/>
      <c r="AQ16" s="700"/>
      <c r="AR16" s="806"/>
      <c r="AS16" s="807"/>
      <c r="AT16" s="807"/>
      <c r="AU16" s="807"/>
      <c r="AV16" s="807"/>
      <c r="AW16" s="807"/>
      <c r="AX16" s="808"/>
    </row>
    <row r="17" spans="1:50" ht="24.75" customHeight="1" x14ac:dyDescent="0.2">
      <c r="A17" s="307"/>
      <c r="B17" s="308"/>
      <c r="C17" s="308"/>
      <c r="D17" s="308"/>
      <c r="E17" s="308"/>
      <c r="F17" s="309"/>
      <c r="G17" s="795"/>
      <c r="H17" s="796"/>
      <c r="I17" s="788" t="s">
        <v>46</v>
      </c>
      <c r="J17" s="789"/>
      <c r="K17" s="789"/>
      <c r="L17" s="789"/>
      <c r="M17" s="789"/>
      <c r="N17" s="789"/>
      <c r="O17" s="790"/>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t="s">
        <v>612</v>
      </c>
      <c r="AL17" s="699"/>
      <c r="AM17" s="699"/>
      <c r="AN17" s="699"/>
      <c r="AO17" s="699"/>
      <c r="AP17" s="699"/>
      <c r="AQ17" s="700"/>
      <c r="AR17" s="791"/>
      <c r="AS17" s="791"/>
      <c r="AT17" s="791"/>
      <c r="AU17" s="791"/>
      <c r="AV17" s="791"/>
      <c r="AW17" s="791"/>
      <c r="AX17" s="792"/>
    </row>
    <row r="18" spans="1:50" ht="24.75" customHeight="1" x14ac:dyDescent="0.2">
      <c r="A18" s="307"/>
      <c r="B18" s="308"/>
      <c r="C18" s="308"/>
      <c r="D18" s="308"/>
      <c r="E18" s="308"/>
      <c r="F18" s="309"/>
      <c r="G18" s="797"/>
      <c r="H18" s="798"/>
      <c r="I18" s="781" t="s">
        <v>18</v>
      </c>
      <c r="J18" s="782"/>
      <c r="K18" s="782"/>
      <c r="L18" s="782"/>
      <c r="M18" s="782"/>
      <c r="N18" s="782"/>
      <c r="O18" s="783"/>
      <c r="P18" s="784">
        <f>SUM(P13:V17)</f>
        <v>5</v>
      </c>
      <c r="Q18" s="785"/>
      <c r="R18" s="785"/>
      <c r="S18" s="785"/>
      <c r="T18" s="785"/>
      <c r="U18" s="785"/>
      <c r="V18" s="786"/>
      <c r="W18" s="784">
        <f>SUM(W13:AC17)</f>
        <v>5</v>
      </c>
      <c r="X18" s="785"/>
      <c r="Y18" s="785"/>
      <c r="Z18" s="785"/>
      <c r="AA18" s="785"/>
      <c r="AB18" s="785"/>
      <c r="AC18" s="786"/>
      <c r="AD18" s="784">
        <f>SUM(AD13:AJ17)</f>
        <v>5</v>
      </c>
      <c r="AE18" s="785"/>
      <c r="AF18" s="785"/>
      <c r="AG18" s="785"/>
      <c r="AH18" s="785"/>
      <c r="AI18" s="785"/>
      <c r="AJ18" s="786"/>
      <c r="AK18" s="784">
        <f>SUM(AK13:AQ17)</f>
        <v>3</v>
      </c>
      <c r="AL18" s="785"/>
      <c r="AM18" s="785"/>
      <c r="AN18" s="785"/>
      <c r="AO18" s="785"/>
      <c r="AP18" s="785"/>
      <c r="AQ18" s="786"/>
      <c r="AR18" s="784">
        <f>SUM(AR13:AX17)</f>
        <v>0</v>
      </c>
      <c r="AS18" s="785"/>
      <c r="AT18" s="785"/>
      <c r="AU18" s="785"/>
      <c r="AV18" s="785"/>
      <c r="AW18" s="785"/>
      <c r="AX18" s="787"/>
    </row>
    <row r="19" spans="1:50" ht="24.75" customHeight="1" x14ac:dyDescent="0.2">
      <c r="A19" s="307"/>
      <c r="B19" s="308"/>
      <c r="C19" s="308"/>
      <c r="D19" s="308"/>
      <c r="E19" s="308"/>
      <c r="F19" s="309"/>
      <c r="G19" s="753" t="s">
        <v>9</v>
      </c>
      <c r="H19" s="754"/>
      <c r="I19" s="754"/>
      <c r="J19" s="754"/>
      <c r="K19" s="754"/>
      <c r="L19" s="754"/>
      <c r="M19" s="754"/>
      <c r="N19" s="754"/>
      <c r="O19" s="754"/>
      <c r="P19" s="698">
        <v>3.1</v>
      </c>
      <c r="Q19" s="699"/>
      <c r="R19" s="699"/>
      <c r="S19" s="699"/>
      <c r="T19" s="699"/>
      <c r="U19" s="699"/>
      <c r="V19" s="700"/>
      <c r="W19" s="698">
        <v>3.7</v>
      </c>
      <c r="X19" s="699"/>
      <c r="Y19" s="699"/>
      <c r="Z19" s="699"/>
      <c r="AA19" s="699"/>
      <c r="AB19" s="699"/>
      <c r="AC19" s="700"/>
      <c r="AD19" s="698">
        <v>3.3</v>
      </c>
      <c r="AE19" s="699"/>
      <c r="AF19" s="699"/>
      <c r="AG19" s="699"/>
      <c r="AH19" s="699"/>
      <c r="AI19" s="699"/>
      <c r="AJ19" s="700"/>
      <c r="AK19" s="750"/>
      <c r="AL19" s="750"/>
      <c r="AM19" s="750"/>
      <c r="AN19" s="750"/>
      <c r="AO19" s="750"/>
      <c r="AP19" s="750"/>
      <c r="AQ19" s="750"/>
      <c r="AR19" s="750"/>
      <c r="AS19" s="750"/>
      <c r="AT19" s="750"/>
      <c r="AU19" s="750"/>
      <c r="AV19" s="750"/>
      <c r="AW19" s="750"/>
      <c r="AX19" s="752"/>
    </row>
    <row r="20" spans="1:50" ht="24.75" customHeight="1" x14ac:dyDescent="0.2">
      <c r="A20" s="307"/>
      <c r="B20" s="308"/>
      <c r="C20" s="308"/>
      <c r="D20" s="308"/>
      <c r="E20" s="308"/>
      <c r="F20" s="309"/>
      <c r="G20" s="753" t="s">
        <v>10</v>
      </c>
      <c r="H20" s="754"/>
      <c r="I20" s="754"/>
      <c r="J20" s="754"/>
      <c r="K20" s="754"/>
      <c r="L20" s="754"/>
      <c r="M20" s="754"/>
      <c r="N20" s="754"/>
      <c r="O20" s="754"/>
      <c r="P20" s="749">
        <f>IF(P18=0, "-", SUM(P19)/P18)</f>
        <v>0.62</v>
      </c>
      <c r="Q20" s="749"/>
      <c r="R20" s="749"/>
      <c r="S20" s="749"/>
      <c r="T20" s="749"/>
      <c r="U20" s="749"/>
      <c r="V20" s="749"/>
      <c r="W20" s="749">
        <f>IF(W18=0, "-", SUM(W19)/W18)</f>
        <v>0.74</v>
      </c>
      <c r="X20" s="749"/>
      <c r="Y20" s="749"/>
      <c r="Z20" s="749"/>
      <c r="AA20" s="749"/>
      <c r="AB20" s="749"/>
      <c r="AC20" s="749"/>
      <c r="AD20" s="749">
        <f>IF(AD18=0, "-", SUM(AD19)/AD18)</f>
        <v>0.65999999999999992</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2">
      <c r="A21" s="776"/>
      <c r="B21" s="777"/>
      <c r="C21" s="777"/>
      <c r="D21" s="777"/>
      <c r="E21" s="777"/>
      <c r="F21" s="778"/>
      <c r="G21" s="747" t="s">
        <v>238</v>
      </c>
      <c r="H21" s="748"/>
      <c r="I21" s="748"/>
      <c r="J21" s="748"/>
      <c r="K21" s="748"/>
      <c r="L21" s="748"/>
      <c r="M21" s="748"/>
      <c r="N21" s="748"/>
      <c r="O21" s="748"/>
      <c r="P21" s="749">
        <f>IF(P19=0, "-", SUM(P19)/SUM(P13,P14))</f>
        <v>0.62</v>
      </c>
      <c r="Q21" s="749"/>
      <c r="R21" s="749"/>
      <c r="S21" s="749"/>
      <c r="T21" s="749"/>
      <c r="U21" s="749"/>
      <c r="V21" s="749"/>
      <c r="W21" s="749">
        <f>IF(W19=0, "-", SUM(W19)/SUM(W13,W14))</f>
        <v>0.74</v>
      </c>
      <c r="X21" s="749"/>
      <c r="Y21" s="749"/>
      <c r="Z21" s="749"/>
      <c r="AA21" s="749"/>
      <c r="AB21" s="749"/>
      <c r="AC21" s="749"/>
      <c r="AD21" s="749">
        <f>IF(AD19=0, "-", SUM(AD19)/SUM(AD13,AD14))</f>
        <v>0.65999999999999992</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2">
      <c r="A22" s="704" t="s">
        <v>589</v>
      </c>
      <c r="B22" s="705"/>
      <c r="C22" s="705"/>
      <c r="D22" s="705"/>
      <c r="E22" s="705"/>
      <c r="F22" s="706"/>
      <c r="G22" s="710" t="s">
        <v>228</v>
      </c>
      <c r="H22" s="550"/>
      <c r="I22" s="550"/>
      <c r="J22" s="550"/>
      <c r="K22" s="550"/>
      <c r="L22" s="550"/>
      <c r="M22" s="550"/>
      <c r="N22" s="550"/>
      <c r="O22" s="551"/>
      <c r="P22" s="711" t="s">
        <v>587</v>
      </c>
      <c r="Q22" s="550"/>
      <c r="R22" s="550"/>
      <c r="S22" s="550"/>
      <c r="T22" s="550"/>
      <c r="U22" s="550"/>
      <c r="V22" s="551"/>
      <c r="W22" s="711" t="s">
        <v>588</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616</v>
      </c>
      <c r="H23" s="733"/>
      <c r="I23" s="733"/>
      <c r="J23" s="733"/>
      <c r="K23" s="733"/>
      <c r="L23" s="733"/>
      <c r="M23" s="733"/>
      <c r="N23" s="733"/>
      <c r="O23" s="734"/>
      <c r="P23" s="735">
        <v>3</v>
      </c>
      <c r="Q23" s="736"/>
      <c r="R23" s="736"/>
      <c r="S23" s="736"/>
      <c r="T23" s="736"/>
      <c r="U23" s="736"/>
      <c r="V23" s="737"/>
      <c r="W23" s="738">
        <v>0</v>
      </c>
      <c r="X23" s="739"/>
      <c r="Y23" s="739"/>
      <c r="Z23" s="739"/>
      <c r="AA23" s="739"/>
      <c r="AB23" s="739"/>
      <c r="AC23" s="740"/>
      <c r="AD23" s="741" t="s">
        <v>678</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2">
      <c r="A24" s="707"/>
      <c r="B24" s="708"/>
      <c r="C24" s="708"/>
      <c r="D24" s="708"/>
      <c r="E24" s="708"/>
      <c r="F24" s="709"/>
      <c r="G24" s="701" t="s">
        <v>617</v>
      </c>
      <c r="H24" s="702"/>
      <c r="I24" s="702"/>
      <c r="J24" s="702"/>
      <c r="K24" s="702"/>
      <c r="L24" s="702"/>
      <c r="M24" s="702"/>
      <c r="N24" s="702"/>
      <c r="O24" s="703"/>
      <c r="P24" s="761">
        <v>0.1</v>
      </c>
      <c r="Q24" s="762"/>
      <c r="R24" s="762"/>
      <c r="S24" s="762"/>
      <c r="T24" s="762"/>
      <c r="U24" s="762"/>
      <c r="V24" s="763"/>
      <c r="W24" s="698">
        <v>0</v>
      </c>
      <c r="X24" s="699"/>
      <c r="Y24" s="699"/>
      <c r="Z24" s="699"/>
      <c r="AA24" s="699"/>
      <c r="AB24" s="699"/>
      <c r="AC24" s="700"/>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2">
      <c r="A28" s="707"/>
      <c r="B28" s="708"/>
      <c r="C28" s="708"/>
      <c r="D28" s="708"/>
      <c r="E28" s="708"/>
      <c r="F28" s="709"/>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3</v>
      </c>
      <c r="Q29" s="721"/>
      <c r="R29" s="721"/>
      <c r="S29" s="721"/>
      <c r="T29" s="721"/>
      <c r="U29" s="721"/>
      <c r="V29" s="722"/>
      <c r="W29" s="723">
        <f>AR13</f>
        <v>0</v>
      </c>
      <c r="X29" s="724"/>
      <c r="Y29" s="724"/>
      <c r="Z29" s="724"/>
      <c r="AA29" s="724"/>
      <c r="AB29" s="724"/>
      <c r="AC29" s="725"/>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2">
      <c r="A30" s="726" t="s">
        <v>578</v>
      </c>
      <c r="B30" s="727"/>
      <c r="C30" s="727"/>
      <c r="D30" s="727"/>
      <c r="E30" s="727"/>
      <c r="F30" s="728"/>
      <c r="G30" s="729" t="s">
        <v>643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590</v>
      </c>
      <c r="AV31" s="624"/>
      <c r="AW31" s="624"/>
      <c r="AX31" s="633"/>
    </row>
    <row r="32" spans="1:50" ht="23.25" customHeight="1" x14ac:dyDescent="0.2">
      <c r="A32" s="648"/>
      <c r="B32" s="153"/>
      <c r="C32" s="153"/>
      <c r="D32" s="153"/>
      <c r="E32" s="153"/>
      <c r="F32" s="154"/>
      <c r="G32" s="730" t="s">
        <v>642</v>
      </c>
      <c r="H32" s="635"/>
      <c r="I32" s="635"/>
      <c r="J32" s="635"/>
      <c r="K32" s="635"/>
      <c r="L32" s="635"/>
      <c r="M32" s="635"/>
      <c r="N32" s="635"/>
      <c r="O32" s="635"/>
      <c r="P32" s="638" t="s">
        <v>622</v>
      </c>
      <c r="Q32" s="639"/>
      <c r="R32" s="639"/>
      <c r="S32" s="639"/>
      <c r="T32" s="639"/>
      <c r="U32" s="639"/>
      <c r="V32" s="639"/>
      <c r="W32" s="639"/>
      <c r="X32" s="640"/>
      <c r="Y32" s="644" t="s">
        <v>51</v>
      </c>
      <c r="Z32" s="645"/>
      <c r="AA32" s="646"/>
      <c r="AB32" s="647" t="s">
        <v>623</v>
      </c>
      <c r="AC32" s="647"/>
      <c r="AD32" s="647"/>
      <c r="AE32" s="616">
        <v>76</v>
      </c>
      <c r="AF32" s="616"/>
      <c r="AG32" s="616"/>
      <c r="AH32" s="616"/>
      <c r="AI32" s="616">
        <v>76</v>
      </c>
      <c r="AJ32" s="616"/>
      <c r="AK32" s="616"/>
      <c r="AL32" s="616"/>
      <c r="AM32" s="616">
        <v>76</v>
      </c>
      <c r="AN32" s="616"/>
      <c r="AO32" s="616"/>
      <c r="AP32" s="616"/>
      <c r="AQ32" s="616"/>
      <c r="AR32" s="616"/>
      <c r="AS32" s="616"/>
      <c r="AT32" s="616"/>
      <c r="AU32" s="617"/>
      <c r="AV32" s="618"/>
      <c r="AW32" s="618"/>
      <c r="AX32" s="619"/>
    </row>
    <row r="33" spans="1:51" ht="59.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623</v>
      </c>
      <c r="AC33" s="647"/>
      <c r="AD33" s="647"/>
      <c r="AE33" s="616">
        <v>76</v>
      </c>
      <c r="AF33" s="616"/>
      <c r="AG33" s="616"/>
      <c r="AH33" s="616"/>
      <c r="AI33" s="616">
        <v>76</v>
      </c>
      <c r="AJ33" s="616"/>
      <c r="AK33" s="616"/>
      <c r="AL33" s="616"/>
      <c r="AM33" s="616">
        <v>76</v>
      </c>
      <c r="AN33" s="616"/>
      <c r="AO33" s="616"/>
      <c r="AP33" s="616"/>
      <c r="AQ33" s="616">
        <v>76</v>
      </c>
      <c r="AR33" s="616"/>
      <c r="AS33" s="616"/>
      <c r="AT33" s="616"/>
      <c r="AU33" s="617"/>
      <c r="AV33" s="618"/>
      <c r="AW33" s="618"/>
      <c r="AX33" s="619"/>
    </row>
    <row r="34" spans="1:51" ht="23.25" customHeight="1" x14ac:dyDescent="0.2">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591</v>
      </c>
      <c r="AR34" s="628"/>
      <c r="AS34" s="628"/>
      <c r="AT34" s="628"/>
      <c r="AU34" s="628"/>
      <c r="AV34" s="628"/>
      <c r="AW34" s="628"/>
      <c r="AX34" s="629"/>
    </row>
    <row r="35" spans="1:51" ht="23.25" customHeight="1" x14ac:dyDescent="0.2">
      <c r="A35" s="683"/>
      <c r="B35" s="684"/>
      <c r="C35" s="684"/>
      <c r="D35" s="684"/>
      <c r="E35" s="684"/>
      <c r="F35" s="685"/>
      <c r="G35" s="652" t="s">
        <v>624</v>
      </c>
      <c r="H35" s="653"/>
      <c r="I35" s="653"/>
      <c r="J35" s="653"/>
      <c r="K35" s="653"/>
      <c r="L35" s="653"/>
      <c r="M35" s="653"/>
      <c r="N35" s="653"/>
      <c r="O35" s="653"/>
      <c r="P35" s="653"/>
      <c r="Q35" s="653"/>
      <c r="R35" s="653"/>
      <c r="S35" s="653"/>
      <c r="T35" s="653"/>
      <c r="U35" s="653"/>
      <c r="V35" s="653"/>
      <c r="W35" s="653"/>
      <c r="X35" s="653"/>
      <c r="Y35" s="656" t="s">
        <v>580</v>
      </c>
      <c r="Z35" s="657"/>
      <c r="AA35" s="658"/>
      <c r="AB35" s="659" t="s">
        <v>625</v>
      </c>
      <c r="AC35" s="660"/>
      <c r="AD35" s="661"/>
      <c r="AE35" s="662">
        <v>41</v>
      </c>
      <c r="AF35" s="662"/>
      <c r="AG35" s="662"/>
      <c r="AH35" s="662"/>
      <c r="AI35" s="662">
        <v>49</v>
      </c>
      <c r="AJ35" s="662"/>
      <c r="AK35" s="662"/>
      <c r="AL35" s="662"/>
      <c r="AM35" s="662">
        <v>43</v>
      </c>
      <c r="AN35" s="662"/>
      <c r="AO35" s="662"/>
      <c r="AP35" s="662"/>
      <c r="AQ35" s="93">
        <v>39</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582</v>
      </c>
      <c r="Z36" s="649"/>
      <c r="AA36" s="650"/>
      <c r="AB36" s="612" t="s">
        <v>626</v>
      </c>
      <c r="AC36" s="613"/>
      <c r="AD36" s="614"/>
      <c r="AE36" s="615" t="s">
        <v>627</v>
      </c>
      <c r="AF36" s="615"/>
      <c r="AG36" s="615"/>
      <c r="AH36" s="615"/>
      <c r="AI36" s="615" t="s">
        <v>628</v>
      </c>
      <c r="AJ36" s="615"/>
      <c r="AK36" s="615"/>
      <c r="AL36" s="615"/>
      <c r="AM36" s="615" t="s">
        <v>672</v>
      </c>
      <c r="AN36" s="615"/>
      <c r="AO36" s="615"/>
      <c r="AP36" s="615"/>
      <c r="AQ36" s="615" t="s">
        <v>673</v>
      </c>
      <c r="AR36" s="615"/>
      <c r="AS36" s="615"/>
      <c r="AT36" s="615"/>
      <c r="AU36" s="615"/>
      <c r="AV36" s="615"/>
      <c r="AW36" s="615"/>
      <c r="AX36" s="651"/>
    </row>
    <row r="37" spans="1:51" ht="18.75" customHeight="1" x14ac:dyDescent="0.2">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4</v>
      </c>
      <c r="AR38" s="508"/>
      <c r="AS38" s="127" t="s">
        <v>175</v>
      </c>
      <c r="AT38" s="128"/>
      <c r="AU38" s="126" t="s">
        <v>612</v>
      </c>
      <c r="AV38" s="126"/>
      <c r="AW38" s="108" t="s">
        <v>166</v>
      </c>
      <c r="AX38" s="129"/>
    </row>
    <row r="39" spans="1:51" ht="23.25" customHeight="1" x14ac:dyDescent="0.2">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39</v>
      </c>
      <c r="AF39" s="87"/>
      <c r="AG39" s="87"/>
      <c r="AH39" s="87"/>
      <c r="AI39" s="93">
        <v>39</v>
      </c>
      <c r="AJ39" s="87"/>
      <c r="AK39" s="87"/>
      <c r="AL39" s="87"/>
      <c r="AM39" s="93">
        <v>39</v>
      </c>
      <c r="AN39" s="87"/>
      <c r="AO39" s="87"/>
      <c r="AP39" s="87"/>
      <c r="AQ39" s="94" t="s">
        <v>612</v>
      </c>
      <c r="AR39" s="95"/>
      <c r="AS39" s="95"/>
      <c r="AT39" s="96"/>
      <c r="AU39" s="87" t="s">
        <v>612</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39</v>
      </c>
      <c r="AF40" s="87"/>
      <c r="AG40" s="87"/>
      <c r="AH40" s="87"/>
      <c r="AI40" s="93">
        <v>39</v>
      </c>
      <c r="AJ40" s="87"/>
      <c r="AK40" s="87"/>
      <c r="AL40" s="87"/>
      <c r="AM40" s="93">
        <v>39</v>
      </c>
      <c r="AN40" s="87"/>
      <c r="AO40" s="87"/>
      <c r="AP40" s="87"/>
      <c r="AQ40" s="94">
        <v>39</v>
      </c>
      <c r="AR40" s="95"/>
      <c r="AS40" s="95"/>
      <c r="AT40" s="96"/>
      <c r="AU40" s="87" t="s">
        <v>612</v>
      </c>
      <c r="AV40" s="87"/>
      <c r="AW40" s="87"/>
      <c r="AX40" s="88"/>
    </row>
    <row r="41" spans="1:51" ht="149.1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612</v>
      </c>
      <c r="AR41" s="95"/>
      <c r="AS41" s="95"/>
      <c r="AT41" s="96"/>
      <c r="AU41" s="87" t="s">
        <v>612</v>
      </c>
      <c r="AV41" s="87"/>
      <c r="AW41" s="87"/>
      <c r="AX41" s="88"/>
    </row>
    <row r="42" spans="1:51" ht="23.25" customHeight="1" x14ac:dyDescent="0.2">
      <c r="A42" s="187" t="s">
        <v>259</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590</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591</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629</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582</v>
      </c>
      <c r="Z70" s="649"/>
      <c r="AA70" s="650"/>
      <c r="AB70" s="612" t="s">
        <v>630</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590</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591</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631</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582</v>
      </c>
      <c r="Z104" s="649"/>
      <c r="AA104" s="650"/>
      <c r="AB104" s="612" t="s">
        <v>630</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590</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591</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632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582</v>
      </c>
      <c r="Z138" s="649"/>
      <c r="AA138" s="650"/>
      <c r="AB138" s="612" t="s">
        <v>630</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590</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591</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631</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582</v>
      </c>
      <c r="Z172" s="649"/>
      <c r="AA172" s="650"/>
      <c r="AB172" s="612" t="s">
        <v>630</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t="s">
        <v>230</v>
      </c>
      <c r="AS214" s="419"/>
      <c r="AT214" s="420"/>
      <c r="AU214" s="420"/>
      <c r="AV214" s="420"/>
      <c r="AW214" s="420"/>
      <c r="AX214" s="421"/>
      <c r="AY214">
        <f>COUNTIF($AR$214,"☑")</f>
        <v>0</v>
      </c>
    </row>
    <row r="215" spans="1:51" ht="45" customHeight="1" x14ac:dyDescent="0.2">
      <c r="A215" s="406" t="s">
        <v>282</v>
      </c>
      <c r="B215" s="407"/>
      <c r="C215" s="410" t="s">
        <v>178</v>
      </c>
      <c r="D215" s="407"/>
      <c r="E215" s="412" t="s">
        <v>194</v>
      </c>
      <c r="F215" s="413"/>
      <c r="G215" s="414" t="s">
        <v>283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644</v>
      </c>
      <c r="H216" s="131"/>
      <c r="I216" s="131"/>
      <c r="J216" s="131"/>
      <c r="K216" s="131"/>
      <c r="L216" s="131"/>
      <c r="M216" s="131"/>
      <c r="N216" s="131"/>
      <c r="O216" s="131"/>
      <c r="P216" s="131"/>
      <c r="Q216" s="131"/>
      <c r="R216" s="131"/>
      <c r="S216" s="131"/>
      <c r="T216" s="131"/>
      <c r="U216" s="131"/>
      <c r="V216" s="132"/>
      <c r="W216" s="482" t="s">
        <v>583</v>
      </c>
      <c r="X216" s="483"/>
      <c r="Y216" s="483"/>
      <c r="Z216" s="483"/>
      <c r="AA216" s="484"/>
      <c r="AB216" s="485" t="s">
        <v>676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584</v>
      </c>
      <c r="X217" s="489"/>
      <c r="Y217" s="489"/>
      <c r="Z217" s="489"/>
      <c r="AA217" s="490"/>
      <c r="AB217" s="485" t="s">
        <v>675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thickBot="1" x14ac:dyDescent="0.25">
      <c r="A218" s="408"/>
      <c r="B218" s="409"/>
      <c r="C218" s="491" t="s">
        <v>596</v>
      </c>
      <c r="D218" s="492"/>
      <c r="E218" s="149" t="s">
        <v>278</v>
      </c>
      <c r="F218" s="151"/>
      <c r="G218" s="472" t="s">
        <v>181</v>
      </c>
      <c r="H218" s="473"/>
      <c r="I218" s="473"/>
      <c r="J218" s="493" t="s">
        <v>612</v>
      </c>
      <c r="K218" s="494"/>
      <c r="L218" s="494"/>
      <c r="M218" s="494"/>
      <c r="N218" s="494"/>
      <c r="O218" s="494"/>
      <c r="P218" s="494"/>
      <c r="Q218" s="494"/>
      <c r="R218" s="494"/>
      <c r="S218" s="494"/>
      <c r="T218" s="495"/>
      <c r="U218" s="470" t="s">
        <v>283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hidden="1" customHeight="1" x14ac:dyDescent="0.2">
      <c r="A219" s="408"/>
      <c r="B219" s="409"/>
      <c r="C219" s="411"/>
      <c r="D219" s="409"/>
      <c r="E219" s="152"/>
      <c r="F219" s="154"/>
      <c r="G219" s="472" t="s">
        <v>597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hidden="1" customHeight="1" thickBot="1" x14ac:dyDescent="0.25">
      <c r="A220" s="408"/>
      <c r="B220" s="409"/>
      <c r="C220" s="411"/>
      <c r="D220" s="409"/>
      <c r="E220" s="157"/>
      <c r="F220" s="159"/>
      <c r="G220" s="472" t="s">
        <v>584</v>
      </c>
      <c r="H220" s="473"/>
      <c r="I220" s="473"/>
      <c r="J220" s="473"/>
      <c r="K220" s="473"/>
      <c r="L220" s="473"/>
      <c r="M220" s="473"/>
      <c r="N220" s="473"/>
      <c r="O220" s="473"/>
      <c r="P220" s="473"/>
      <c r="Q220" s="473"/>
      <c r="R220" s="473"/>
      <c r="S220" s="473"/>
      <c r="T220" s="473"/>
      <c r="U220" s="815"/>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94"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641</v>
      </c>
      <c r="AE223" s="452"/>
      <c r="AF223" s="452"/>
      <c r="AG223" s="453" t="s">
        <v>645</v>
      </c>
      <c r="AH223" s="454"/>
      <c r="AI223" s="454"/>
      <c r="AJ223" s="454"/>
      <c r="AK223" s="454"/>
      <c r="AL223" s="454"/>
      <c r="AM223" s="454"/>
      <c r="AN223" s="454"/>
      <c r="AO223" s="454"/>
      <c r="AP223" s="454"/>
      <c r="AQ223" s="454"/>
      <c r="AR223" s="454"/>
      <c r="AS223" s="454"/>
      <c r="AT223" s="454"/>
      <c r="AU223" s="454"/>
      <c r="AV223" s="454"/>
      <c r="AW223" s="454"/>
      <c r="AX223" s="455"/>
    </row>
    <row r="224" spans="1:51" ht="73"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641</v>
      </c>
      <c r="AE224" s="365"/>
      <c r="AF224" s="365"/>
      <c r="AG224" s="359" t="s">
        <v>646</v>
      </c>
      <c r="AH224" s="360"/>
      <c r="AI224" s="360"/>
      <c r="AJ224" s="360"/>
      <c r="AK224" s="360"/>
      <c r="AL224" s="360"/>
      <c r="AM224" s="360"/>
      <c r="AN224" s="360"/>
      <c r="AO224" s="360"/>
      <c r="AP224" s="360"/>
      <c r="AQ224" s="360"/>
      <c r="AR224" s="360"/>
      <c r="AS224" s="360"/>
      <c r="AT224" s="360"/>
      <c r="AU224" s="360"/>
      <c r="AV224" s="360"/>
      <c r="AW224" s="360"/>
      <c r="AX224" s="361"/>
    </row>
    <row r="225" spans="1:50" ht="52.5"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641</v>
      </c>
      <c r="AE225" s="402"/>
      <c r="AF225" s="402"/>
      <c r="AG225" s="387" t="s">
        <v>647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641</v>
      </c>
      <c r="AE226" s="383"/>
      <c r="AF226" s="383"/>
      <c r="AG226" s="385" t="s">
        <v>648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650</v>
      </c>
      <c r="AE229" s="349"/>
      <c r="AF229" s="349"/>
      <c r="AG229" s="351" t="s">
        <v>283</v>
      </c>
      <c r="AH229" s="352"/>
      <c r="AI229" s="352"/>
      <c r="AJ229" s="352"/>
      <c r="AK229" s="352"/>
      <c r="AL229" s="352"/>
      <c r="AM229" s="352"/>
      <c r="AN229" s="352"/>
      <c r="AO229" s="352"/>
      <c r="AP229" s="352"/>
      <c r="AQ229" s="352"/>
      <c r="AR229" s="352"/>
      <c r="AS229" s="352"/>
      <c r="AT229" s="352"/>
      <c r="AU229" s="352"/>
      <c r="AV229" s="352"/>
      <c r="AW229" s="352"/>
      <c r="AX229" s="353"/>
    </row>
    <row r="230" spans="1:50" ht="34"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641</v>
      </c>
      <c r="AE230" s="365"/>
      <c r="AF230" s="365"/>
      <c r="AG230" s="359" t="s">
        <v>651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650</v>
      </c>
      <c r="AE231" s="365"/>
      <c r="AF231" s="365"/>
      <c r="AG231" s="359" t="s">
        <v>283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641</v>
      </c>
      <c r="AE232" s="365"/>
      <c r="AF232" s="365"/>
      <c r="AG232" s="359" t="s">
        <v>652</v>
      </c>
      <c r="AH232" s="360"/>
      <c r="AI232" s="360"/>
      <c r="AJ232" s="360"/>
      <c r="AK232" s="360"/>
      <c r="AL232" s="360"/>
      <c r="AM232" s="360"/>
      <c r="AN232" s="360"/>
      <c r="AO232" s="360"/>
      <c r="AP232" s="360"/>
      <c r="AQ232" s="360"/>
      <c r="AR232" s="360"/>
      <c r="AS232" s="360"/>
      <c r="AT232" s="360"/>
      <c r="AU232" s="360"/>
      <c r="AV232" s="360"/>
      <c r="AW232" s="360"/>
      <c r="AX232" s="361"/>
    </row>
    <row r="233" spans="1:50" ht="34" customHeight="1" x14ac:dyDescent="0.2">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641</v>
      </c>
      <c r="AE233" s="402"/>
      <c r="AF233" s="402"/>
      <c r="AG233" s="403" t="s">
        <v>653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650</v>
      </c>
      <c r="AE234" s="365"/>
      <c r="AF234" s="434"/>
      <c r="AG234" s="359" t="s">
        <v>283</v>
      </c>
      <c r="AH234" s="360"/>
      <c r="AI234" s="360"/>
      <c r="AJ234" s="360"/>
      <c r="AK234" s="360"/>
      <c r="AL234" s="360"/>
      <c r="AM234" s="360"/>
      <c r="AN234" s="360"/>
      <c r="AO234" s="360"/>
      <c r="AP234" s="360"/>
      <c r="AQ234" s="360"/>
      <c r="AR234" s="360"/>
      <c r="AS234" s="360"/>
      <c r="AT234" s="360"/>
      <c r="AU234" s="360"/>
      <c r="AV234" s="360"/>
      <c r="AW234" s="360"/>
      <c r="AX234" s="361"/>
    </row>
    <row r="235" spans="1:50" ht="32.5" customHeight="1" x14ac:dyDescent="0.2">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641</v>
      </c>
      <c r="AE235" s="395"/>
      <c r="AF235" s="396"/>
      <c r="AG235" s="397" t="s">
        <v>654</v>
      </c>
      <c r="AH235" s="398"/>
      <c r="AI235" s="398"/>
      <c r="AJ235" s="398"/>
      <c r="AK235" s="398"/>
      <c r="AL235" s="398"/>
      <c r="AM235" s="398"/>
      <c r="AN235" s="398"/>
      <c r="AO235" s="398"/>
      <c r="AP235" s="398"/>
      <c r="AQ235" s="398"/>
      <c r="AR235" s="398"/>
      <c r="AS235" s="398"/>
      <c r="AT235" s="398"/>
      <c r="AU235" s="398"/>
      <c r="AV235" s="398"/>
      <c r="AW235" s="398"/>
      <c r="AX235" s="399"/>
    </row>
    <row r="236" spans="1:50" ht="32.5" customHeight="1" x14ac:dyDescent="0.2">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641</v>
      </c>
      <c r="AE236" s="349"/>
      <c r="AF236" s="350"/>
      <c r="AG236" s="351" t="s">
        <v>655</v>
      </c>
      <c r="AH236" s="352"/>
      <c r="AI236" s="352"/>
      <c r="AJ236" s="352"/>
      <c r="AK236" s="352"/>
      <c r="AL236" s="352"/>
      <c r="AM236" s="352"/>
      <c r="AN236" s="352"/>
      <c r="AO236" s="352"/>
      <c r="AP236" s="352"/>
      <c r="AQ236" s="352"/>
      <c r="AR236" s="352"/>
      <c r="AS236" s="352"/>
      <c r="AT236" s="352"/>
      <c r="AU236" s="352"/>
      <c r="AV236" s="352"/>
      <c r="AW236" s="352"/>
      <c r="AX236" s="353"/>
    </row>
    <row r="237" spans="1:50" ht="34"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t="s">
        <v>656</v>
      </c>
      <c r="AH237" s="360"/>
      <c r="AI237" s="360"/>
      <c r="AJ237" s="360"/>
      <c r="AK237" s="360"/>
      <c r="AL237" s="360"/>
      <c r="AM237" s="360"/>
      <c r="AN237" s="360"/>
      <c r="AO237" s="360"/>
      <c r="AP237" s="360"/>
      <c r="AQ237" s="360"/>
      <c r="AR237" s="360"/>
      <c r="AS237" s="360"/>
      <c r="AT237" s="360"/>
      <c r="AU237" s="360"/>
      <c r="AV237" s="360"/>
      <c r="AW237" s="360"/>
      <c r="AX237" s="361"/>
    </row>
    <row r="238" spans="1:50" ht="34"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641</v>
      </c>
      <c r="AE238" s="365"/>
      <c r="AF238" s="365"/>
      <c r="AG238" s="359" t="s">
        <v>657</v>
      </c>
      <c r="AH238" s="360"/>
      <c r="AI238" s="360"/>
      <c r="AJ238" s="360"/>
      <c r="AK238" s="360"/>
      <c r="AL238" s="360"/>
      <c r="AM238" s="360"/>
      <c r="AN238" s="360"/>
      <c r="AO238" s="360"/>
      <c r="AP238" s="360"/>
      <c r="AQ238" s="360"/>
      <c r="AR238" s="360"/>
      <c r="AS238" s="360"/>
      <c r="AT238" s="360"/>
      <c r="AU238" s="360"/>
      <c r="AV238" s="360"/>
      <c r="AW238" s="360"/>
      <c r="AX238" s="361"/>
    </row>
    <row r="239" spans="1:50" ht="51"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641</v>
      </c>
      <c r="AE239" s="365"/>
      <c r="AF239" s="365"/>
      <c r="AG239" s="389" t="s">
        <v>658</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674</v>
      </c>
      <c r="AE240" s="383"/>
      <c r="AF240" s="384"/>
      <c r="AG240" s="385" t="s">
        <v>283</v>
      </c>
      <c r="AH240" s="131"/>
      <c r="AI240" s="131"/>
      <c r="AJ240" s="131"/>
      <c r="AK240" s="131"/>
      <c r="AL240" s="131"/>
      <c r="AM240" s="131"/>
      <c r="AN240" s="131"/>
      <c r="AO240" s="131"/>
      <c r="AP240" s="131"/>
      <c r="AQ240" s="131"/>
      <c r="AR240" s="131"/>
      <c r="AS240" s="131"/>
      <c r="AT240" s="131"/>
      <c r="AU240" s="131"/>
      <c r="AV240" s="131"/>
      <c r="AW240" s="131"/>
      <c r="AX240" s="386"/>
    </row>
    <row r="241" spans="1:50" ht="19.75" customHeight="1" x14ac:dyDescent="0.2">
      <c r="A241" s="375"/>
      <c r="B241" s="376"/>
      <c r="C241" s="894" t="s">
        <v>0</v>
      </c>
      <c r="D241" s="895"/>
      <c r="E241" s="895"/>
      <c r="F241" s="895"/>
      <c r="G241" s="895"/>
      <c r="H241" s="895"/>
      <c r="I241" s="895"/>
      <c r="J241" s="895"/>
      <c r="K241" s="895"/>
      <c r="L241" s="895"/>
      <c r="M241" s="895"/>
      <c r="N241" s="895"/>
      <c r="O241" s="891" t="s">
        <v>602</v>
      </c>
      <c r="P241" s="892"/>
      <c r="Q241" s="892"/>
      <c r="R241" s="892"/>
      <c r="S241" s="892"/>
      <c r="T241" s="892"/>
      <c r="U241" s="892"/>
      <c r="V241" s="892"/>
      <c r="W241" s="892"/>
      <c r="X241" s="892"/>
      <c r="Y241" s="892"/>
      <c r="Z241" s="892"/>
      <c r="AA241" s="892"/>
      <c r="AB241" s="892"/>
      <c r="AC241" s="892"/>
      <c r="AD241" s="892"/>
      <c r="AE241" s="892"/>
      <c r="AF241" s="893"/>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8"/>
      <c r="D242" s="879"/>
      <c r="E242" s="368"/>
      <c r="F242" s="368"/>
      <c r="G242" s="368"/>
      <c r="H242" s="369"/>
      <c r="I242" s="369"/>
      <c r="J242" s="880"/>
      <c r="K242" s="880"/>
      <c r="L242" s="880"/>
      <c r="M242" s="369"/>
      <c r="N242" s="881"/>
      <c r="O242" s="882" t="s">
        <v>612</v>
      </c>
      <c r="P242" s="883"/>
      <c r="Q242" s="883"/>
      <c r="R242" s="883"/>
      <c r="S242" s="883"/>
      <c r="T242" s="883"/>
      <c r="U242" s="883"/>
      <c r="V242" s="883"/>
      <c r="W242" s="883"/>
      <c r="X242" s="883"/>
      <c r="Y242" s="883"/>
      <c r="Z242" s="883"/>
      <c r="AA242" s="883"/>
      <c r="AB242" s="883"/>
      <c r="AC242" s="883"/>
      <c r="AD242" s="883"/>
      <c r="AE242" s="883"/>
      <c r="AF242" s="884"/>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c r="D243" s="367"/>
      <c r="E243" s="368"/>
      <c r="F243" s="368"/>
      <c r="G243" s="368"/>
      <c r="H243" s="369"/>
      <c r="I243" s="369"/>
      <c r="J243" s="370"/>
      <c r="K243" s="370"/>
      <c r="L243" s="370"/>
      <c r="M243" s="371"/>
      <c r="N243" s="372"/>
      <c r="O243" s="885" t="s">
        <v>612</v>
      </c>
      <c r="P243" s="886"/>
      <c r="Q243" s="886"/>
      <c r="R243" s="886"/>
      <c r="S243" s="886"/>
      <c r="T243" s="886"/>
      <c r="U243" s="886"/>
      <c r="V243" s="886"/>
      <c r="W243" s="886"/>
      <c r="X243" s="886"/>
      <c r="Y243" s="886"/>
      <c r="Z243" s="886"/>
      <c r="AA243" s="886"/>
      <c r="AB243" s="886"/>
      <c r="AC243" s="886"/>
      <c r="AD243" s="886"/>
      <c r="AE243" s="886"/>
      <c r="AF243" s="887"/>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85" t="s">
        <v>612</v>
      </c>
      <c r="P244" s="886"/>
      <c r="Q244" s="886"/>
      <c r="R244" s="886"/>
      <c r="S244" s="886"/>
      <c r="T244" s="886"/>
      <c r="U244" s="886"/>
      <c r="V244" s="886"/>
      <c r="W244" s="886"/>
      <c r="X244" s="886"/>
      <c r="Y244" s="886"/>
      <c r="Z244" s="886"/>
      <c r="AA244" s="886"/>
      <c r="AB244" s="886"/>
      <c r="AC244" s="886"/>
      <c r="AD244" s="886"/>
      <c r="AE244" s="886"/>
      <c r="AF244" s="887"/>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85" t="s">
        <v>612</v>
      </c>
      <c r="P245" s="886"/>
      <c r="Q245" s="886"/>
      <c r="R245" s="886"/>
      <c r="S245" s="886"/>
      <c r="T245" s="886"/>
      <c r="U245" s="886"/>
      <c r="V245" s="886"/>
      <c r="W245" s="886"/>
      <c r="X245" s="886"/>
      <c r="Y245" s="886"/>
      <c r="Z245" s="886"/>
      <c r="AA245" s="886"/>
      <c r="AB245" s="886"/>
      <c r="AC245" s="886"/>
      <c r="AD245" s="886"/>
      <c r="AE245" s="886"/>
      <c r="AF245" s="887"/>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6"/>
      <c r="N246" s="877"/>
      <c r="O246" s="888" t="s">
        <v>612</v>
      </c>
      <c r="P246" s="889"/>
      <c r="Q246" s="889"/>
      <c r="R246" s="889"/>
      <c r="S246" s="889"/>
      <c r="T246" s="889"/>
      <c r="U246" s="889"/>
      <c r="V246" s="889"/>
      <c r="W246" s="889"/>
      <c r="X246" s="889"/>
      <c r="Y246" s="889"/>
      <c r="Z246" s="889"/>
      <c r="AA246" s="889"/>
      <c r="AB246" s="889"/>
      <c r="AC246" s="889"/>
      <c r="AD246" s="889"/>
      <c r="AE246" s="889"/>
      <c r="AF246" s="890"/>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6"/>
      <c r="C247" s="298" t="s">
        <v>49</v>
      </c>
      <c r="D247" s="718"/>
      <c r="E247" s="718"/>
      <c r="F247" s="719"/>
      <c r="G247" s="909" t="s">
        <v>659</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5">
      <c r="A248" s="907"/>
      <c r="B248" s="908"/>
      <c r="C248" s="911" t="s">
        <v>53</v>
      </c>
      <c r="D248" s="912"/>
      <c r="E248" s="912"/>
      <c r="F248" s="913"/>
      <c r="G248" s="914" t="s">
        <v>660</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2">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5">
      <c r="A250" s="899" t="s">
        <v>679</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2">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5">
      <c r="A252" s="323" t="s">
        <v>132</v>
      </c>
      <c r="B252" s="324"/>
      <c r="C252" s="324"/>
      <c r="D252" s="324"/>
      <c r="E252" s="325"/>
      <c r="F252" s="905" t="s">
        <v>681</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2">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5">
      <c r="A254" s="323" t="s">
        <v>680</v>
      </c>
      <c r="B254" s="324"/>
      <c r="C254" s="324"/>
      <c r="D254" s="324"/>
      <c r="E254" s="325"/>
      <c r="F254" s="326" t="s">
        <v>682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276</v>
      </c>
      <c r="B258" s="90"/>
      <c r="C258" s="90"/>
      <c r="D258" s="91"/>
      <c r="E258" s="319" t="s">
        <v>633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275</v>
      </c>
      <c r="B259" s="256"/>
      <c r="C259" s="256"/>
      <c r="D259" s="256"/>
      <c r="E259" s="319" t="s">
        <v>634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274</v>
      </c>
      <c r="B260" s="256"/>
      <c r="C260" s="256"/>
      <c r="D260" s="256"/>
      <c r="E260" s="319" t="s">
        <v>635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273</v>
      </c>
      <c r="B261" s="256"/>
      <c r="C261" s="256"/>
      <c r="D261" s="256"/>
      <c r="E261" s="319" t="s">
        <v>636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272</v>
      </c>
      <c r="B262" s="256"/>
      <c r="C262" s="256"/>
      <c r="D262" s="256"/>
      <c r="E262" s="319" t="s">
        <v>637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271</v>
      </c>
      <c r="B263" s="256"/>
      <c r="C263" s="256"/>
      <c r="D263" s="256"/>
      <c r="E263" s="319" t="s">
        <v>638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270</v>
      </c>
      <c r="B264" s="256"/>
      <c r="C264" s="256"/>
      <c r="D264" s="256"/>
      <c r="E264" s="319" t="s">
        <v>639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269</v>
      </c>
      <c r="B265" s="256"/>
      <c r="C265" s="256"/>
      <c r="D265" s="256"/>
      <c r="E265" s="319" t="s">
        <v>640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415</v>
      </c>
      <c r="B266" s="256"/>
      <c r="C266" s="256"/>
      <c r="D266" s="256"/>
      <c r="E266" s="100" t="s">
        <v>605</v>
      </c>
      <c r="F266" s="86"/>
      <c r="G266" s="86"/>
      <c r="H266" s="77" t="str">
        <f>IF(E266="","","-")</f>
        <v>-</v>
      </c>
      <c r="I266" s="86"/>
      <c r="J266" s="86"/>
      <c r="K266" s="77" t="str">
        <f>IF(I266="","","-")</f>
        <v/>
      </c>
      <c r="L266" s="101">
        <v>250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593</v>
      </c>
      <c r="B267" s="256"/>
      <c r="C267" s="256"/>
      <c r="D267" s="256"/>
      <c r="E267" s="100" t="s">
        <v>605</v>
      </c>
      <c r="F267" s="86"/>
      <c r="G267" s="86"/>
      <c r="H267" s="77"/>
      <c r="I267" s="86"/>
      <c r="J267" s="86"/>
      <c r="K267" s="77"/>
      <c r="L267" s="101">
        <v>253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604</v>
      </c>
      <c r="H268" s="86"/>
      <c r="I268" s="86"/>
      <c r="J268" s="85">
        <v>20</v>
      </c>
      <c r="K268" s="85"/>
      <c r="L268" s="101">
        <v>266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4" customHeight="1" x14ac:dyDescent="0.2">
      <c r="A269" s="307" t="s">
        <v>263</v>
      </c>
      <c r="B269" s="308"/>
      <c r="C269" s="308"/>
      <c r="D269" s="308"/>
      <c r="E269" s="308"/>
      <c r="F269" s="30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265</v>
      </c>
      <c r="B308" s="314"/>
      <c r="C308" s="314"/>
      <c r="D308" s="314"/>
      <c r="E308" s="314"/>
      <c r="F308" s="315"/>
      <c r="G308" s="294" t="s">
        <v>685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686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662</v>
      </c>
      <c r="H310" s="285"/>
      <c r="I310" s="285"/>
      <c r="J310" s="285"/>
      <c r="K310" s="286"/>
      <c r="L310" s="287" t="s">
        <v>661</v>
      </c>
      <c r="M310" s="288"/>
      <c r="N310" s="288"/>
      <c r="O310" s="288"/>
      <c r="P310" s="288"/>
      <c r="Q310" s="288"/>
      <c r="R310" s="288"/>
      <c r="S310" s="288"/>
      <c r="T310" s="288"/>
      <c r="U310" s="288"/>
      <c r="V310" s="288"/>
      <c r="W310" s="288"/>
      <c r="X310" s="289"/>
      <c r="Y310" s="290">
        <v>1.7</v>
      </c>
      <c r="Z310" s="291"/>
      <c r="AA310" s="291"/>
      <c r="AB310" s="292"/>
      <c r="AC310" s="284" t="s">
        <v>664</v>
      </c>
      <c r="AD310" s="285"/>
      <c r="AE310" s="285"/>
      <c r="AF310" s="285"/>
      <c r="AG310" s="286"/>
      <c r="AH310" s="287" t="s">
        <v>665</v>
      </c>
      <c r="AI310" s="288"/>
      <c r="AJ310" s="288"/>
      <c r="AK310" s="288"/>
      <c r="AL310" s="288"/>
      <c r="AM310" s="288"/>
      <c r="AN310" s="288"/>
      <c r="AO310" s="288"/>
      <c r="AP310" s="288"/>
      <c r="AQ310" s="288"/>
      <c r="AR310" s="288"/>
      <c r="AS310" s="288"/>
      <c r="AT310" s="289"/>
      <c r="AU310" s="290">
        <v>1</v>
      </c>
      <c r="AV310" s="291"/>
      <c r="AW310" s="291"/>
      <c r="AX310" s="293"/>
    </row>
    <row r="311" spans="1:50" ht="24.75" customHeight="1" x14ac:dyDescent="0.2">
      <c r="A311" s="316"/>
      <c r="B311" s="317"/>
      <c r="C311" s="317"/>
      <c r="D311" s="317"/>
      <c r="E311" s="317"/>
      <c r="F311" s="318"/>
      <c r="G311" s="274" t="s">
        <v>75</v>
      </c>
      <c r="H311" s="275"/>
      <c r="I311" s="275"/>
      <c r="J311" s="275"/>
      <c r="K311" s="276"/>
      <c r="L311" s="277" t="s">
        <v>663</v>
      </c>
      <c r="M311" s="278"/>
      <c r="N311" s="278"/>
      <c r="O311" s="278"/>
      <c r="P311" s="278"/>
      <c r="Q311" s="278"/>
      <c r="R311" s="278"/>
      <c r="S311" s="278"/>
      <c r="T311" s="278"/>
      <c r="U311" s="278"/>
      <c r="V311" s="278"/>
      <c r="W311" s="278"/>
      <c r="X311" s="279"/>
      <c r="Y311" s="280">
        <v>0.2</v>
      </c>
      <c r="Z311" s="281"/>
      <c r="AA311" s="281"/>
      <c r="AB311" s="282"/>
      <c r="AC311" s="274" t="s">
        <v>75</v>
      </c>
      <c r="AD311" s="275"/>
      <c r="AE311" s="275"/>
      <c r="AF311" s="275"/>
      <c r="AG311" s="276"/>
      <c r="AH311" s="277" t="s">
        <v>663</v>
      </c>
      <c r="AI311" s="278"/>
      <c r="AJ311" s="278"/>
      <c r="AK311" s="278"/>
      <c r="AL311" s="278"/>
      <c r="AM311" s="278"/>
      <c r="AN311" s="278"/>
      <c r="AO311" s="278"/>
      <c r="AP311" s="278"/>
      <c r="AQ311" s="278"/>
      <c r="AR311" s="278"/>
      <c r="AS311" s="278"/>
      <c r="AT311" s="279"/>
      <c r="AU311" s="280">
        <v>0.1</v>
      </c>
      <c r="AV311" s="281"/>
      <c r="AW311" s="281"/>
      <c r="AX311" s="283"/>
    </row>
    <row r="312" spans="1:50" ht="24.75"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1.1000000000000001</v>
      </c>
      <c r="AV320" s="271"/>
      <c r="AW320" s="271"/>
      <c r="AX320" s="273"/>
    </row>
    <row r="321" spans="1:51" ht="24.75" customHeight="1" x14ac:dyDescent="0.2">
      <c r="A321" s="316"/>
      <c r="B321" s="317"/>
      <c r="C321" s="317"/>
      <c r="D321" s="317"/>
      <c r="E321" s="317"/>
      <c r="F321" s="318"/>
      <c r="G321" s="294" t="s">
        <v>687</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2">
      <c r="A323" s="316"/>
      <c r="B323" s="317"/>
      <c r="C323" s="317"/>
      <c r="D323" s="317"/>
      <c r="E323" s="317"/>
      <c r="F323" s="318"/>
      <c r="G323" s="284" t="s">
        <v>664</v>
      </c>
      <c r="H323" s="285"/>
      <c r="I323" s="285"/>
      <c r="J323" s="285"/>
      <c r="K323" s="286"/>
      <c r="L323" s="287" t="s">
        <v>666</v>
      </c>
      <c r="M323" s="288"/>
      <c r="N323" s="288"/>
      <c r="O323" s="288"/>
      <c r="P323" s="288"/>
      <c r="Q323" s="288"/>
      <c r="R323" s="288"/>
      <c r="S323" s="288"/>
      <c r="T323" s="288"/>
      <c r="U323" s="288"/>
      <c r="V323" s="288"/>
      <c r="W323" s="288"/>
      <c r="X323" s="289"/>
      <c r="Y323" s="290">
        <v>0.2</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customHeight="1" x14ac:dyDescent="0.2">
      <c r="A324" s="316"/>
      <c r="B324" s="317"/>
      <c r="C324" s="317"/>
      <c r="D324" s="317"/>
      <c r="E324" s="317"/>
      <c r="F324" s="318"/>
      <c r="G324" s="274" t="s">
        <v>662</v>
      </c>
      <c r="H324" s="275"/>
      <c r="I324" s="275"/>
      <c r="J324" s="275"/>
      <c r="K324" s="276"/>
      <c r="L324" s="277" t="s">
        <v>667</v>
      </c>
      <c r="M324" s="278"/>
      <c r="N324" s="278"/>
      <c r="O324" s="278"/>
      <c r="P324" s="278"/>
      <c r="Q324" s="278"/>
      <c r="R324" s="278"/>
      <c r="S324" s="278"/>
      <c r="T324" s="278"/>
      <c r="U324" s="278"/>
      <c r="V324" s="278"/>
      <c r="W324" s="278"/>
      <c r="X324" s="279"/>
      <c r="Y324" s="280">
        <v>0.05</v>
      </c>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customHeight="1" x14ac:dyDescent="0.2">
      <c r="A325" s="316"/>
      <c r="B325" s="317"/>
      <c r="C325" s="317"/>
      <c r="D325" s="317"/>
      <c r="E325" s="317"/>
      <c r="F325" s="318"/>
      <c r="G325" s="274" t="s">
        <v>75</v>
      </c>
      <c r="H325" s="275"/>
      <c r="I325" s="275"/>
      <c r="J325" s="275"/>
      <c r="K325" s="276"/>
      <c r="L325" s="277" t="s">
        <v>663</v>
      </c>
      <c r="M325" s="278"/>
      <c r="N325" s="278"/>
      <c r="O325" s="278"/>
      <c r="P325" s="278"/>
      <c r="Q325" s="278"/>
      <c r="R325" s="278"/>
      <c r="S325" s="278"/>
      <c r="T325" s="278"/>
      <c r="U325" s="278"/>
      <c r="V325" s="278"/>
      <c r="W325" s="278"/>
      <c r="X325" s="279"/>
      <c r="Y325" s="280">
        <v>0.05</v>
      </c>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0.3</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2">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53.15" customHeight="1" x14ac:dyDescent="0.2">
      <c r="A366" s="230">
        <v>1</v>
      </c>
      <c r="B366" s="230">
        <v>1</v>
      </c>
      <c r="C366" s="252" t="s">
        <v>683</v>
      </c>
      <c r="D366" s="251"/>
      <c r="E366" s="251"/>
      <c r="F366" s="251"/>
      <c r="G366" s="251"/>
      <c r="H366" s="251"/>
      <c r="I366" s="251"/>
      <c r="J366" s="233">
        <v>8012801006761</v>
      </c>
      <c r="K366" s="234"/>
      <c r="L366" s="234"/>
      <c r="M366" s="234"/>
      <c r="N366" s="234"/>
      <c r="O366" s="234"/>
      <c r="P366" s="245" t="s">
        <v>661</v>
      </c>
      <c r="Q366" s="235"/>
      <c r="R366" s="235"/>
      <c r="S366" s="235"/>
      <c r="T366" s="235"/>
      <c r="U366" s="235"/>
      <c r="V366" s="235"/>
      <c r="W366" s="235"/>
      <c r="X366" s="235"/>
      <c r="Y366" s="236">
        <v>1.9</v>
      </c>
      <c r="Z366" s="237"/>
      <c r="AA366" s="237"/>
      <c r="AB366" s="238"/>
      <c r="AC366" s="222" t="s">
        <v>251</v>
      </c>
      <c r="AD366" s="223"/>
      <c r="AE366" s="223"/>
      <c r="AF366" s="223"/>
      <c r="AG366" s="223"/>
      <c r="AH366" s="253">
        <v>2</v>
      </c>
      <c r="AI366" s="254"/>
      <c r="AJ366" s="254"/>
      <c r="AK366" s="254"/>
      <c r="AL366" s="226">
        <v>63</v>
      </c>
      <c r="AM366" s="227"/>
      <c r="AN366" s="227"/>
      <c r="AO366" s="228"/>
      <c r="AP366" s="229" t="s">
        <v>283</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7.15" customHeight="1" x14ac:dyDescent="0.2">
      <c r="A399" s="230">
        <v>1</v>
      </c>
      <c r="B399" s="230">
        <v>1</v>
      </c>
      <c r="C399" s="252" t="s">
        <v>684</v>
      </c>
      <c r="D399" s="251"/>
      <c r="E399" s="251"/>
      <c r="F399" s="251"/>
      <c r="G399" s="251"/>
      <c r="H399" s="251"/>
      <c r="I399" s="251"/>
      <c r="J399" s="233">
        <v>3010001019663</v>
      </c>
      <c r="K399" s="234"/>
      <c r="L399" s="234"/>
      <c r="M399" s="234"/>
      <c r="N399" s="234"/>
      <c r="O399" s="234"/>
      <c r="P399" s="245" t="s">
        <v>668</v>
      </c>
      <c r="Q399" s="235"/>
      <c r="R399" s="235"/>
      <c r="S399" s="235"/>
      <c r="T399" s="235"/>
      <c r="U399" s="235"/>
      <c r="V399" s="235"/>
      <c r="W399" s="235"/>
      <c r="X399" s="235"/>
      <c r="Y399" s="236">
        <v>1.1000000000000001</v>
      </c>
      <c r="Z399" s="237"/>
      <c r="AA399" s="237"/>
      <c r="AB399" s="238"/>
      <c r="AC399" s="222" t="s">
        <v>669</v>
      </c>
      <c r="AD399" s="223"/>
      <c r="AE399" s="223"/>
      <c r="AF399" s="223"/>
      <c r="AG399" s="223"/>
      <c r="AH399" s="253">
        <v>1</v>
      </c>
      <c r="AI399" s="254"/>
      <c r="AJ399" s="254"/>
      <c r="AK399" s="254"/>
      <c r="AL399" s="226">
        <v>96</v>
      </c>
      <c r="AM399" s="227"/>
      <c r="AN399" s="227"/>
      <c r="AO399" s="228"/>
      <c r="AP399" s="229" t="s">
        <v>283</v>
      </c>
      <c r="AQ399" s="229"/>
      <c r="AR399" s="229"/>
      <c r="AS399" s="229"/>
      <c r="AT399" s="229"/>
      <c r="AU399" s="229"/>
      <c r="AV399" s="229"/>
      <c r="AW399" s="229"/>
      <c r="AX399" s="229"/>
      <c r="AY399">
        <f>$AY$396</f>
        <v>1</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15"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5" customHeight="1" x14ac:dyDescent="0.2">
      <c r="A432" s="230">
        <v>1</v>
      </c>
      <c r="B432" s="230">
        <v>1</v>
      </c>
      <c r="C432" s="252" t="s">
        <v>684</v>
      </c>
      <c r="D432" s="251"/>
      <c r="E432" s="251"/>
      <c r="F432" s="251"/>
      <c r="G432" s="251"/>
      <c r="H432" s="251"/>
      <c r="I432" s="251"/>
      <c r="J432" s="233">
        <v>3010001019663</v>
      </c>
      <c r="K432" s="234"/>
      <c r="L432" s="234"/>
      <c r="M432" s="234"/>
      <c r="N432" s="234"/>
      <c r="O432" s="234"/>
      <c r="P432" s="245" t="s">
        <v>670</v>
      </c>
      <c r="Q432" s="235"/>
      <c r="R432" s="235"/>
      <c r="S432" s="235"/>
      <c r="T432" s="235"/>
      <c r="U432" s="235"/>
      <c r="V432" s="235"/>
      <c r="W432" s="235"/>
      <c r="X432" s="235"/>
      <c r="Y432" s="236">
        <v>0.3</v>
      </c>
      <c r="Z432" s="237"/>
      <c r="AA432" s="237"/>
      <c r="AB432" s="238"/>
      <c r="AC432" s="222" t="s">
        <v>257</v>
      </c>
      <c r="AD432" s="223"/>
      <c r="AE432" s="223"/>
      <c r="AF432" s="223"/>
      <c r="AG432" s="223"/>
      <c r="AH432" s="253" t="s">
        <v>283</v>
      </c>
      <c r="AI432" s="254"/>
      <c r="AJ432" s="254"/>
      <c r="AK432" s="254"/>
      <c r="AL432" s="226" t="s">
        <v>283</v>
      </c>
      <c r="AM432" s="227"/>
      <c r="AN432" s="227"/>
      <c r="AO432" s="228"/>
      <c r="AP432" s="229" t="s">
        <v>283</v>
      </c>
      <c r="AQ432" s="229"/>
      <c r="AR432" s="229"/>
      <c r="AS432" s="229"/>
      <c r="AT432" s="229"/>
      <c r="AU432" s="229"/>
      <c r="AV432" s="229"/>
      <c r="AW432" s="229"/>
      <c r="AX432" s="229"/>
      <c r="AY432">
        <f>$AY$429</f>
        <v>1</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51.65" customHeight="1" x14ac:dyDescent="0.2">
      <c r="A631" s="230">
        <v>1</v>
      </c>
      <c r="B631" s="230">
        <v>1</v>
      </c>
      <c r="C631" s="231" t="s">
        <v>671</v>
      </c>
      <c r="D631" s="231"/>
      <c r="E631" s="240" t="s">
        <v>688</v>
      </c>
      <c r="F631" s="232"/>
      <c r="G631" s="232"/>
      <c r="H631" s="232"/>
      <c r="I631" s="232"/>
      <c r="J631" s="233">
        <v>3010001019663</v>
      </c>
      <c r="K631" s="234"/>
      <c r="L631" s="234"/>
      <c r="M631" s="234"/>
      <c r="N631" s="234"/>
      <c r="O631" s="234"/>
      <c r="P631" s="245" t="s">
        <v>668</v>
      </c>
      <c r="Q631" s="235"/>
      <c r="R631" s="235"/>
      <c r="S631" s="235"/>
      <c r="T631" s="235"/>
      <c r="U631" s="235"/>
      <c r="V631" s="235"/>
      <c r="W631" s="235"/>
      <c r="X631" s="235"/>
      <c r="Y631" s="236">
        <v>4.3</v>
      </c>
      <c r="Z631" s="237"/>
      <c r="AA631" s="237"/>
      <c r="AB631" s="238"/>
      <c r="AC631" s="222" t="s">
        <v>251</v>
      </c>
      <c r="AD631" s="223"/>
      <c r="AE631" s="223"/>
      <c r="AF631" s="223"/>
      <c r="AG631" s="223"/>
      <c r="AH631" s="224">
        <v>1</v>
      </c>
      <c r="AI631" s="225"/>
      <c r="AJ631" s="225"/>
      <c r="AK631" s="225"/>
      <c r="AL631" s="226">
        <v>96</v>
      </c>
      <c r="AM631" s="227"/>
      <c r="AN631" s="227"/>
      <c r="AO631" s="228"/>
      <c r="AP631" s="229" t="s">
        <v>283</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09" priority="913">
      <formula>IF(RIGHT(TEXT(P14,"0.#"),1)=".",FALSE,TRUE)</formula>
    </cfRule>
    <cfRule type="expression" dxfId="808" priority="914">
      <formula>IF(RIGHT(TEXT(P14,"0.#"),1)=".",TRUE,FALSE)</formula>
    </cfRule>
  </conditionalFormatting>
  <conditionalFormatting sqref="P18:AX18">
    <cfRule type="expression" dxfId="807" priority="911">
      <formula>IF(RIGHT(TEXT(P18,"0.#"),1)=".",FALSE,TRUE)</formula>
    </cfRule>
    <cfRule type="expression" dxfId="806" priority="912">
      <formula>IF(RIGHT(TEXT(P18,"0.#"),1)=".",TRUE,FALSE)</formula>
    </cfRule>
  </conditionalFormatting>
  <conditionalFormatting sqref="Y311">
    <cfRule type="expression" dxfId="805" priority="909">
      <formula>IF(RIGHT(TEXT(Y311,"0.#"),1)=".",FALSE,TRUE)</formula>
    </cfRule>
    <cfRule type="expression" dxfId="804" priority="910">
      <formula>IF(RIGHT(TEXT(Y311,"0.#"),1)=".",TRUE,FALSE)</formula>
    </cfRule>
  </conditionalFormatting>
  <conditionalFormatting sqref="Y320">
    <cfRule type="expression" dxfId="803" priority="907">
      <formula>IF(RIGHT(TEXT(Y320,"0.#"),1)=".",FALSE,TRUE)</formula>
    </cfRule>
    <cfRule type="expression" dxfId="802" priority="908">
      <formula>IF(RIGHT(TEXT(Y320,"0.#"),1)=".",TRUE,FALSE)</formula>
    </cfRule>
  </conditionalFormatting>
  <conditionalFormatting sqref="Y351:Y358 Y349 Y338:Y345 Y336 Y325:Y332 Y323">
    <cfRule type="expression" dxfId="801" priority="887">
      <formula>IF(RIGHT(TEXT(Y323,"0.#"),1)=".",FALSE,TRUE)</formula>
    </cfRule>
    <cfRule type="expression" dxfId="800" priority="888">
      <formula>IF(RIGHT(TEXT(Y323,"0.#"),1)=".",TRUE,FALSE)</formula>
    </cfRule>
  </conditionalFormatting>
  <conditionalFormatting sqref="P15:AJ17 P13:AX13 AR15:AX15">
    <cfRule type="expression" dxfId="799" priority="905">
      <formula>IF(RIGHT(TEXT(P13,"0.#"),1)=".",FALSE,TRUE)</formula>
    </cfRule>
    <cfRule type="expression" dxfId="798" priority="906">
      <formula>IF(RIGHT(TEXT(P13,"0.#"),1)=".",TRUE,FALSE)</formula>
    </cfRule>
  </conditionalFormatting>
  <conditionalFormatting sqref="P19:AJ19">
    <cfRule type="expression" dxfId="797" priority="903">
      <formula>IF(RIGHT(TEXT(P19,"0.#"),1)=".",FALSE,TRUE)</formula>
    </cfRule>
    <cfRule type="expression" dxfId="796" priority="904">
      <formula>IF(RIGHT(TEXT(P19,"0.#"),1)=".",TRUE,FALSE)</formula>
    </cfRule>
  </conditionalFormatting>
  <conditionalFormatting sqref="AE32 AQ32">
    <cfRule type="expression" dxfId="795" priority="901">
      <formula>IF(RIGHT(TEXT(AE32,"0.#"),1)=".",FALSE,TRUE)</formula>
    </cfRule>
    <cfRule type="expression" dxfId="794" priority="902">
      <formula>IF(RIGHT(TEXT(AE32,"0.#"),1)=".",TRUE,FALSE)</formula>
    </cfRule>
  </conditionalFormatting>
  <conditionalFormatting sqref="Y312:Y319 Y310">
    <cfRule type="expression" dxfId="793" priority="899">
      <formula>IF(RIGHT(TEXT(Y310,"0.#"),1)=".",FALSE,TRUE)</formula>
    </cfRule>
    <cfRule type="expression" dxfId="792" priority="900">
      <formula>IF(RIGHT(TEXT(Y310,"0.#"),1)=".",TRUE,FALSE)</formula>
    </cfRule>
  </conditionalFormatting>
  <conditionalFormatting sqref="AU311">
    <cfRule type="expression" dxfId="791" priority="897">
      <formula>IF(RIGHT(TEXT(AU311,"0.#"),1)=".",FALSE,TRUE)</formula>
    </cfRule>
    <cfRule type="expression" dxfId="790" priority="898">
      <formula>IF(RIGHT(TEXT(AU311,"0.#"),1)=".",TRUE,FALSE)</formula>
    </cfRule>
  </conditionalFormatting>
  <conditionalFormatting sqref="AU320">
    <cfRule type="expression" dxfId="789" priority="895">
      <formula>IF(RIGHT(TEXT(AU320,"0.#"),1)=".",FALSE,TRUE)</formula>
    </cfRule>
    <cfRule type="expression" dxfId="788" priority="896">
      <formula>IF(RIGHT(TEXT(AU320,"0.#"),1)=".",TRUE,FALSE)</formula>
    </cfRule>
  </conditionalFormatting>
  <conditionalFormatting sqref="AU312:AU319 AU310">
    <cfRule type="expression" dxfId="787" priority="893">
      <formula>IF(RIGHT(TEXT(AU310,"0.#"),1)=".",FALSE,TRUE)</formula>
    </cfRule>
    <cfRule type="expression" dxfId="786" priority="894">
      <formula>IF(RIGHT(TEXT(AU310,"0.#"),1)=".",TRUE,FALSE)</formula>
    </cfRule>
  </conditionalFormatting>
  <conditionalFormatting sqref="Y350 Y337 Y324">
    <cfRule type="expression" dxfId="785" priority="891">
      <formula>IF(RIGHT(TEXT(Y324,"0.#"),1)=".",FALSE,TRUE)</formula>
    </cfRule>
    <cfRule type="expression" dxfId="784" priority="892">
      <formula>IF(RIGHT(TEXT(Y324,"0.#"),1)=".",TRUE,FALSE)</formula>
    </cfRule>
  </conditionalFormatting>
  <conditionalFormatting sqref="Y359 Y346 Y333">
    <cfRule type="expression" dxfId="783" priority="889">
      <formula>IF(RIGHT(TEXT(Y333,"0.#"),1)=".",FALSE,TRUE)</formula>
    </cfRule>
    <cfRule type="expression" dxfId="782" priority="890">
      <formula>IF(RIGHT(TEXT(Y333,"0.#"),1)=".",TRUE,FALSE)</formula>
    </cfRule>
  </conditionalFormatting>
  <conditionalFormatting sqref="AU350 AU337 AU324">
    <cfRule type="expression" dxfId="781" priority="885">
      <formula>IF(RIGHT(TEXT(AU324,"0.#"),1)=".",FALSE,TRUE)</formula>
    </cfRule>
    <cfRule type="expression" dxfId="780" priority="886">
      <formula>IF(RIGHT(TEXT(AU324,"0.#"),1)=".",TRUE,FALSE)</formula>
    </cfRule>
  </conditionalFormatting>
  <conditionalFormatting sqref="AU359 AU346 AU333">
    <cfRule type="expression" dxfId="779" priority="883">
      <formula>IF(RIGHT(TEXT(AU333,"0.#"),1)=".",FALSE,TRUE)</formula>
    </cfRule>
    <cfRule type="expression" dxfId="778" priority="884">
      <formula>IF(RIGHT(TEXT(AU333,"0.#"),1)=".",TRUE,FALSE)</formula>
    </cfRule>
  </conditionalFormatting>
  <conditionalFormatting sqref="AU351:AU358 AU349 AU338:AU345 AU336 AU325:AU332 AU323">
    <cfRule type="expression" dxfId="777" priority="881">
      <formula>IF(RIGHT(TEXT(AU323,"0.#"),1)=".",FALSE,TRUE)</formula>
    </cfRule>
    <cfRule type="expression" dxfId="776" priority="882">
      <formula>IF(RIGHT(TEXT(AU323,"0.#"),1)=".",TRUE,FALSE)</formula>
    </cfRule>
  </conditionalFormatting>
  <conditionalFormatting sqref="AI32">
    <cfRule type="expression" dxfId="775" priority="879">
      <formula>IF(RIGHT(TEXT(AI32,"0.#"),1)=".",FALSE,TRUE)</formula>
    </cfRule>
    <cfRule type="expression" dxfId="774" priority="880">
      <formula>IF(RIGHT(TEXT(AI32,"0.#"),1)=".",TRUE,FALSE)</formula>
    </cfRule>
  </conditionalFormatting>
  <conditionalFormatting sqref="AM32">
    <cfRule type="expression" dxfId="773" priority="877">
      <formula>IF(RIGHT(TEXT(AM32,"0.#"),1)=".",FALSE,TRUE)</formula>
    </cfRule>
    <cfRule type="expression" dxfId="772" priority="878">
      <formula>IF(RIGHT(TEXT(AM32,"0.#"),1)=".",TRUE,FALSE)</formula>
    </cfRule>
  </conditionalFormatting>
  <conditionalFormatting sqref="AE33">
    <cfRule type="expression" dxfId="771" priority="875">
      <formula>IF(RIGHT(TEXT(AE33,"0.#"),1)=".",FALSE,TRUE)</formula>
    </cfRule>
    <cfRule type="expression" dxfId="770" priority="876">
      <formula>IF(RIGHT(TEXT(AE33,"0.#"),1)=".",TRUE,FALSE)</formula>
    </cfRule>
  </conditionalFormatting>
  <conditionalFormatting sqref="AI33">
    <cfRule type="expression" dxfId="769" priority="873">
      <formula>IF(RIGHT(TEXT(AI33,"0.#"),1)=".",FALSE,TRUE)</formula>
    </cfRule>
    <cfRule type="expression" dxfId="768" priority="874">
      <formula>IF(RIGHT(TEXT(AI33,"0.#"),1)=".",TRUE,FALSE)</formula>
    </cfRule>
  </conditionalFormatting>
  <conditionalFormatting sqref="AM33">
    <cfRule type="expression" dxfId="767" priority="871">
      <formula>IF(RIGHT(TEXT(AM33,"0.#"),1)=".",FALSE,TRUE)</formula>
    </cfRule>
    <cfRule type="expression" dxfId="766" priority="872">
      <formula>IF(RIGHT(TEXT(AM33,"0.#"),1)=".",TRUE,FALSE)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68:Y395">
    <cfRule type="expression" dxfId="737" priority="841">
      <formula>IF(RIGHT(TEXT(Y368,"0.#"),1)=".",FALSE,TRUE)</formula>
    </cfRule>
    <cfRule type="expression" dxfId="736" priority="842">
      <formula>IF(RIGHT(TEXT(Y368,"0.#"),1)=".",TRUE,FALSE)</formula>
    </cfRule>
  </conditionalFormatting>
  <conditionalFormatting sqref="AL631:AO660">
    <cfRule type="expression" dxfId="735" priority="837">
      <formula>IF(AND(AL631&gt;=0, RIGHT(TEXT(AL631,"0.#"),1)&lt;&gt;"."),TRUE,FALSE)</formula>
    </cfRule>
    <cfRule type="expression" dxfId="734" priority="838">
      <formula>IF(AND(AL631&gt;=0, RIGHT(TEXT(AL631,"0.#"),1)="."),TRUE,FALSE)</formula>
    </cfRule>
    <cfRule type="expression" dxfId="733" priority="839">
      <formula>IF(AND(AL631&lt;0, RIGHT(TEXT(AL631,"0.#"),1)&lt;&gt;"."),TRUE,FALSE)</formula>
    </cfRule>
    <cfRule type="expression" dxfId="732" priority="840">
      <formula>IF(AND(AL631&lt;0, RIGHT(TEXT(AL631,"0.#"),1)="."),TRUE,FALSE)</formula>
    </cfRule>
  </conditionalFormatting>
  <conditionalFormatting sqref="Y631:Y660">
    <cfRule type="expression" dxfId="731" priority="835">
      <formula>IF(RIGHT(TEXT(Y631,"0.#"),1)=".",FALSE,TRUE)</formula>
    </cfRule>
    <cfRule type="expression" dxfId="730" priority="836">
      <formula>IF(RIGHT(TEXT(Y631,"0.#"),1)=".",TRUE,FALSE)</formula>
    </cfRule>
  </conditionalFormatting>
  <conditionalFormatting sqref="AL366:AO367">
    <cfRule type="expression" dxfId="729" priority="831">
      <formula>IF(AND(AL366&gt;=0, RIGHT(TEXT(AL366,"0.#"),1)&lt;&gt;"."),TRUE,FALSE)</formula>
    </cfRule>
    <cfRule type="expression" dxfId="728" priority="832">
      <formula>IF(AND(AL366&gt;=0, RIGHT(TEXT(AL366,"0.#"),1)="."),TRUE,FALSE)</formula>
    </cfRule>
    <cfRule type="expression" dxfId="727" priority="833">
      <formula>IF(AND(AL366&lt;0, RIGHT(TEXT(AL366,"0.#"),1)&lt;&gt;"."),TRUE,FALSE)</formula>
    </cfRule>
    <cfRule type="expression" dxfId="726" priority="834">
      <formula>IF(AND(AL366&lt;0, RIGHT(TEXT(AL366,"0.#"),1)="."),TRUE,FALSE)</formula>
    </cfRule>
  </conditionalFormatting>
  <conditionalFormatting sqref="Y366:Y367">
    <cfRule type="expression" dxfId="725" priority="829">
      <formula>IF(RIGHT(TEXT(Y366,"0.#"),1)=".",FALSE,TRUE)</formula>
    </cfRule>
    <cfRule type="expression" dxfId="724" priority="830">
      <formula>IF(RIGHT(TEXT(Y366,"0.#"),1)=".",TRUE,FALSE)</formula>
    </cfRule>
  </conditionalFormatting>
  <conditionalFormatting sqref="Y401:Y428">
    <cfRule type="expression" dxfId="723" priority="767">
      <formula>IF(RIGHT(TEXT(Y401,"0.#"),1)=".",FALSE,TRUE)</formula>
    </cfRule>
    <cfRule type="expression" dxfId="722" priority="768">
      <formula>IF(RIGHT(TEXT(Y401,"0.#"),1)=".",TRUE,FALSE)</formula>
    </cfRule>
  </conditionalFormatting>
  <conditionalFormatting sqref="Y399:Y400">
    <cfRule type="expression" dxfId="721" priority="761">
      <formula>IF(RIGHT(TEXT(Y399,"0.#"),1)=".",FALSE,TRUE)</formula>
    </cfRule>
    <cfRule type="expression" dxfId="720" priority="762">
      <formula>IF(RIGHT(TEXT(Y399,"0.#"),1)=".",TRUE,FALSE)</formula>
    </cfRule>
  </conditionalFormatting>
  <conditionalFormatting sqref="Y434:Y461">
    <cfRule type="expression" dxfId="719" priority="755">
      <formula>IF(RIGHT(TEXT(Y434,"0.#"),1)=".",FALSE,TRUE)</formula>
    </cfRule>
    <cfRule type="expression" dxfId="718" priority="756">
      <formula>IF(RIGHT(TEXT(Y434,"0.#"),1)=".",TRUE,FALSE)</formula>
    </cfRule>
  </conditionalFormatting>
  <conditionalFormatting sqref="Y432:Y433">
    <cfRule type="expression" dxfId="717" priority="749">
      <formula>IF(RIGHT(TEXT(Y432,"0.#"),1)=".",FALSE,TRUE)</formula>
    </cfRule>
    <cfRule type="expression" dxfId="716" priority="750">
      <formula>IF(RIGHT(TEXT(Y432,"0.#"),1)=".",TRUE,FALSE)</formula>
    </cfRule>
  </conditionalFormatting>
  <conditionalFormatting sqref="Y467:Y494">
    <cfRule type="expression" dxfId="715" priority="743">
      <formula>IF(RIGHT(TEXT(Y467,"0.#"),1)=".",FALSE,TRUE)</formula>
    </cfRule>
    <cfRule type="expression" dxfId="714" priority="744">
      <formula>IF(RIGHT(TEXT(Y467,"0.#"),1)=".",TRUE,FALSE)</formula>
    </cfRule>
  </conditionalFormatting>
  <conditionalFormatting sqref="Y465:Y466">
    <cfRule type="expression" dxfId="713" priority="737">
      <formula>IF(RIGHT(TEXT(Y465,"0.#"),1)=".",FALSE,TRUE)</formula>
    </cfRule>
    <cfRule type="expression" dxfId="712" priority="738">
      <formula>IF(RIGHT(TEXT(Y465,"0.#"),1)=".",TRUE,FALSE)</formula>
    </cfRule>
  </conditionalFormatting>
  <conditionalFormatting sqref="Y500:Y527">
    <cfRule type="expression" dxfId="711" priority="731">
      <formula>IF(RIGHT(TEXT(Y500,"0.#"),1)=".",FALSE,TRUE)</formula>
    </cfRule>
    <cfRule type="expression" dxfId="710" priority="732">
      <formula>IF(RIGHT(TEXT(Y500,"0.#"),1)=".",TRUE,FALSE)</formula>
    </cfRule>
  </conditionalFormatting>
  <conditionalFormatting sqref="Y498:Y499">
    <cfRule type="expression" dxfId="709" priority="725">
      <formula>IF(RIGHT(TEXT(Y498,"0.#"),1)=".",FALSE,TRUE)</formula>
    </cfRule>
    <cfRule type="expression" dxfId="708" priority="726">
      <formula>IF(RIGHT(TEXT(Y498,"0.#"),1)=".",TRUE,FALSE)</formula>
    </cfRule>
  </conditionalFormatting>
  <conditionalFormatting sqref="Y533:Y560">
    <cfRule type="expression" dxfId="707" priority="719">
      <formula>IF(RIGHT(TEXT(Y533,"0.#"),1)=".",FALSE,TRUE)</formula>
    </cfRule>
    <cfRule type="expression" dxfId="706" priority="720">
      <formula>IF(RIGHT(TEXT(Y533,"0.#"),1)=".",TRUE,FALSE)</formula>
    </cfRule>
  </conditionalFormatting>
  <conditionalFormatting sqref="W23">
    <cfRule type="expression" dxfId="705" priority="827">
      <formula>IF(RIGHT(TEXT(W23,"0.#"),1)=".",FALSE,TRUE)</formula>
    </cfRule>
    <cfRule type="expression" dxfId="704" priority="828">
      <formula>IF(RIGHT(TEXT(W23,"0.#"),1)=".",TRUE,FALSE)</formula>
    </cfRule>
  </conditionalFormatting>
  <conditionalFormatting sqref="W24:W27">
    <cfRule type="expression" dxfId="703" priority="825">
      <formula>IF(RIGHT(TEXT(W24,"0.#"),1)=".",FALSE,TRUE)</formula>
    </cfRule>
    <cfRule type="expression" dxfId="702" priority="826">
      <formula>IF(RIGHT(TEXT(W24,"0.#"),1)=".",TRUE,FALSE)</formula>
    </cfRule>
  </conditionalFormatting>
  <conditionalFormatting sqref="W28">
    <cfRule type="expression" dxfId="701" priority="823">
      <formula>IF(RIGHT(TEXT(W28,"0.#"),1)=".",FALSE,TRUE)</formula>
    </cfRule>
    <cfRule type="expression" dxfId="700" priority="824">
      <formula>IF(RIGHT(TEXT(W28,"0.#"),1)=".",TRUE,FALSE)</formula>
    </cfRule>
  </conditionalFormatting>
  <conditionalFormatting sqref="P25:P27">
    <cfRule type="expression" dxfId="699" priority="819">
      <formula>IF(RIGHT(TEXT(P25,"0.#"),1)=".",FALSE,TRUE)</formula>
    </cfRule>
    <cfRule type="expression" dxfId="698" priority="820">
      <formula>IF(RIGHT(TEXT(P25,"0.#"),1)=".",TRUE,FALSE)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641</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