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27FAD885-4D4F-47D8-94CF-57E52CBEBAE2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ごみ処理概要!$A$6:$AR$24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ごみ処理概要!$2:$25</definedName>
    <definedName name="_xlnm.Print_Area" localSheetId="3">ごみ処理量内訳!$2:$25</definedName>
    <definedName name="_xlnm.Print_Area" localSheetId="1">ごみ搬入量内訳!$2:$25</definedName>
    <definedName name="_xlnm.Print_Area" localSheetId="6">災害廃棄物搬入量!$2:$25</definedName>
    <definedName name="_xlnm.Print_Area" localSheetId="2">施設区分別搬入量内訳!$2:$25</definedName>
    <definedName name="_xlnm.Print_Area" localSheetId="5">施設資源化量内訳!$2:$25</definedName>
    <definedName name="_xlnm.Print_Area" localSheetId="4">資源化量内訳!$2:$25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7" i="1"/>
  <c r="CY8" i="5"/>
  <c r="CY9" i="5"/>
  <c r="CY10" i="5"/>
  <c r="CY11" i="5"/>
  <c r="CY12" i="5"/>
  <c r="CY13" i="5"/>
  <c r="CY14" i="5"/>
  <c r="CY15" i="5"/>
  <c r="CY16" i="5"/>
  <c r="CR16" i="5" s="1"/>
  <c r="O16" i="5" s="1"/>
  <c r="CY17" i="5"/>
  <c r="CY18" i="5"/>
  <c r="CY19" i="5"/>
  <c r="CY20" i="5"/>
  <c r="CY21" i="5"/>
  <c r="CY22" i="5"/>
  <c r="CY23" i="5"/>
  <c r="CY24" i="5"/>
  <c r="CY25" i="5"/>
  <c r="CX8" i="5"/>
  <c r="CX9" i="5"/>
  <c r="CX10" i="5"/>
  <c r="CX11" i="5"/>
  <c r="CX12" i="5"/>
  <c r="CX13" i="5"/>
  <c r="CX14" i="5"/>
  <c r="CR14" i="5" s="1"/>
  <c r="CX15" i="5"/>
  <c r="CX16" i="5"/>
  <c r="CX17" i="5"/>
  <c r="CX18" i="5"/>
  <c r="CX19" i="5"/>
  <c r="CX20" i="5"/>
  <c r="CX21" i="5"/>
  <c r="CX22" i="5"/>
  <c r="CX23" i="5"/>
  <c r="CX24" i="5"/>
  <c r="CX25" i="5"/>
  <c r="CW8" i="5"/>
  <c r="CW9" i="5"/>
  <c r="CW10" i="5"/>
  <c r="CW11" i="5"/>
  <c r="CW12" i="5"/>
  <c r="CR12" i="5" s="1"/>
  <c r="O12" i="5" s="1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R25" i="5" s="1"/>
  <c r="O25" i="5" s="1"/>
  <c r="CU8" i="5"/>
  <c r="CU9" i="5"/>
  <c r="CU10" i="5"/>
  <c r="CU11" i="5"/>
  <c r="CU12" i="5"/>
  <c r="CU13" i="5"/>
  <c r="CU14" i="5"/>
  <c r="CU15" i="5"/>
  <c r="CR15" i="5" s="1"/>
  <c r="O15" i="5" s="1"/>
  <c r="CU16" i="5"/>
  <c r="CU17" i="5"/>
  <c r="CU18" i="5"/>
  <c r="CU19" i="5"/>
  <c r="CU20" i="5"/>
  <c r="CU21" i="5"/>
  <c r="CU22" i="5"/>
  <c r="CU23" i="5"/>
  <c r="CU24" i="5"/>
  <c r="CU25" i="5"/>
  <c r="CT8" i="5"/>
  <c r="CT9" i="5"/>
  <c r="CT10" i="5"/>
  <c r="CT11" i="5"/>
  <c r="CT12" i="5"/>
  <c r="CT13" i="5"/>
  <c r="CR13" i="5" s="1"/>
  <c r="O13" i="5" s="1"/>
  <c r="CT14" i="5"/>
  <c r="CT15" i="5"/>
  <c r="CT16" i="5"/>
  <c r="CT17" i="5"/>
  <c r="CT18" i="5"/>
  <c r="CT19" i="5"/>
  <c r="CT20" i="5"/>
  <c r="CT21" i="5"/>
  <c r="CT22" i="5"/>
  <c r="CR22" i="5" s="1"/>
  <c r="O22" i="5" s="1"/>
  <c r="CT23" i="5"/>
  <c r="CT24" i="5"/>
  <c r="CT25" i="5"/>
  <c r="CS8" i="5"/>
  <c r="CS9" i="5"/>
  <c r="CS10" i="5"/>
  <c r="CR10" i="5" s="1"/>
  <c r="O10" i="5" s="1"/>
  <c r="CS11" i="5"/>
  <c r="CR11" i="5" s="1"/>
  <c r="O11" i="5" s="1"/>
  <c r="CS12" i="5"/>
  <c r="CS13" i="5"/>
  <c r="CS14" i="5"/>
  <c r="CS15" i="5"/>
  <c r="CS16" i="5"/>
  <c r="CS17" i="5"/>
  <c r="CS18" i="5"/>
  <c r="CS19" i="5"/>
  <c r="CS20" i="5"/>
  <c r="CR20" i="5" s="1"/>
  <c r="O20" i="5" s="1"/>
  <c r="CS21" i="5"/>
  <c r="CS22" i="5"/>
  <c r="CS23" i="5"/>
  <c r="CS24" i="5"/>
  <c r="CS25" i="5"/>
  <c r="CR9" i="5"/>
  <c r="O9" i="5" s="1"/>
  <c r="CR17" i="5"/>
  <c r="O17" i="5" s="1"/>
  <c r="CR18" i="5"/>
  <c r="O18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P8" i="5"/>
  <c r="CP9" i="5"/>
  <c r="CP10" i="5"/>
  <c r="CP11" i="5"/>
  <c r="CP12" i="5"/>
  <c r="CP13" i="5"/>
  <c r="CP14" i="5"/>
  <c r="CJ14" i="5" s="1"/>
  <c r="CP15" i="5"/>
  <c r="CP16" i="5"/>
  <c r="CP17" i="5"/>
  <c r="CP18" i="5"/>
  <c r="CP19" i="5"/>
  <c r="CP20" i="5"/>
  <c r="CP21" i="5"/>
  <c r="CP22" i="5"/>
  <c r="CP23" i="5"/>
  <c r="CP24" i="5"/>
  <c r="CP25" i="5"/>
  <c r="CO8" i="5"/>
  <c r="CO9" i="5"/>
  <c r="CO10" i="5"/>
  <c r="CO11" i="5"/>
  <c r="CO12" i="5"/>
  <c r="CJ12" i="5" s="1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N8" i="5"/>
  <c r="CN9" i="5"/>
  <c r="CJ9" i="5" s="1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M8" i="5"/>
  <c r="CJ8" i="5" s="1"/>
  <c r="N8" i="5" s="1"/>
  <c r="CM9" i="5"/>
  <c r="CM10" i="5"/>
  <c r="CM11" i="5"/>
  <c r="CM12" i="5"/>
  <c r="CM13" i="5"/>
  <c r="CM14" i="5"/>
  <c r="CM15" i="5"/>
  <c r="CJ15" i="5" s="1"/>
  <c r="N15" i="5" s="1"/>
  <c r="CM16" i="5"/>
  <c r="CM17" i="5"/>
  <c r="CM18" i="5"/>
  <c r="CM19" i="5"/>
  <c r="CM20" i="5"/>
  <c r="CM21" i="5"/>
  <c r="CM22" i="5"/>
  <c r="CM23" i="5"/>
  <c r="CM24" i="5"/>
  <c r="CJ24" i="5" s="1"/>
  <c r="N24" i="5" s="1"/>
  <c r="CM25" i="5"/>
  <c r="CL8" i="5"/>
  <c r="CL9" i="5"/>
  <c r="CL10" i="5"/>
  <c r="CL11" i="5"/>
  <c r="CL12" i="5"/>
  <c r="CL13" i="5"/>
  <c r="CJ13" i="5" s="1"/>
  <c r="N13" i="5" s="1"/>
  <c r="CL14" i="5"/>
  <c r="CL15" i="5"/>
  <c r="CL16" i="5"/>
  <c r="CL17" i="5"/>
  <c r="CL18" i="5"/>
  <c r="CL19" i="5"/>
  <c r="CL20" i="5"/>
  <c r="CL21" i="5"/>
  <c r="CL22" i="5"/>
  <c r="CJ22" i="5" s="1"/>
  <c r="N22" i="5" s="1"/>
  <c r="CL23" i="5"/>
  <c r="CL24" i="5"/>
  <c r="CL25" i="5"/>
  <c r="CK8" i="5"/>
  <c r="CK9" i="5"/>
  <c r="CK10" i="5"/>
  <c r="CK11" i="5"/>
  <c r="CJ11" i="5" s="1"/>
  <c r="N11" i="5" s="1"/>
  <c r="CK12" i="5"/>
  <c r="CK13" i="5"/>
  <c r="CK14" i="5"/>
  <c r="CK15" i="5"/>
  <c r="CK16" i="5"/>
  <c r="CK17" i="5"/>
  <c r="CK18" i="5"/>
  <c r="CK19" i="5"/>
  <c r="CK20" i="5"/>
  <c r="CJ20" i="5" s="1"/>
  <c r="N20" i="5" s="1"/>
  <c r="CK21" i="5"/>
  <c r="CK22" i="5"/>
  <c r="CK23" i="5"/>
  <c r="CK24" i="5"/>
  <c r="CK25" i="5"/>
  <c r="CJ17" i="5"/>
  <c r="N17" i="5" s="1"/>
  <c r="CJ18" i="5"/>
  <c r="N18" i="5" s="1"/>
  <c r="CJ25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H8" i="5"/>
  <c r="CH9" i="5"/>
  <c r="CH10" i="5"/>
  <c r="CH11" i="5"/>
  <c r="CH12" i="5"/>
  <c r="CH13" i="5"/>
  <c r="CH14" i="5"/>
  <c r="CB14" i="5" s="1"/>
  <c r="M14" i="5" s="1"/>
  <c r="CH15" i="5"/>
  <c r="CH16" i="5"/>
  <c r="CH17" i="5"/>
  <c r="CH18" i="5"/>
  <c r="CH19" i="5"/>
  <c r="CH20" i="5"/>
  <c r="CH21" i="5"/>
  <c r="CH22" i="5"/>
  <c r="CH23" i="5"/>
  <c r="CH24" i="5"/>
  <c r="CH25" i="5"/>
  <c r="CG8" i="5"/>
  <c r="CG9" i="5"/>
  <c r="CG10" i="5"/>
  <c r="CG11" i="5"/>
  <c r="CG12" i="5"/>
  <c r="CB12" i="5" s="1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F8" i="5"/>
  <c r="CF9" i="5"/>
  <c r="CB9" i="5" s="1"/>
  <c r="M9" i="5" s="1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E8" i="5"/>
  <c r="CB8" i="5" s="1"/>
  <c r="M8" i="5" s="1"/>
  <c r="CE9" i="5"/>
  <c r="CE10" i="5"/>
  <c r="CE11" i="5"/>
  <c r="CE12" i="5"/>
  <c r="CE13" i="5"/>
  <c r="CE14" i="5"/>
  <c r="CE15" i="5"/>
  <c r="CB15" i="5" s="1"/>
  <c r="M15" i="5" s="1"/>
  <c r="CE16" i="5"/>
  <c r="CE17" i="5"/>
  <c r="CE18" i="5"/>
  <c r="CE19" i="5"/>
  <c r="CE20" i="5"/>
  <c r="CE21" i="5"/>
  <c r="CE22" i="5"/>
  <c r="CE23" i="5"/>
  <c r="CE24" i="5"/>
  <c r="CB24" i="5" s="1"/>
  <c r="CE25" i="5"/>
  <c r="CD8" i="5"/>
  <c r="CD9" i="5"/>
  <c r="CD10" i="5"/>
  <c r="CD11" i="5"/>
  <c r="CD12" i="5"/>
  <c r="CD13" i="5"/>
  <c r="CB13" i="5" s="1"/>
  <c r="M13" i="5" s="1"/>
  <c r="CD14" i="5"/>
  <c r="CD15" i="5"/>
  <c r="CD16" i="5"/>
  <c r="CD17" i="5"/>
  <c r="CD18" i="5"/>
  <c r="CD19" i="5"/>
  <c r="CD20" i="5"/>
  <c r="CD21" i="5"/>
  <c r="CD22" i="5"/>
  <c r="CB22" i="5" s="1"/>
  <c r="M22" i="5" s="1"/>
  <c r="CD23" i="5"/>
  <c r="CD24" i="5"/>
  <c r="CD25" i="5"/>
  <c r="CC8" i="5"/>
  <c r="CC9" i="5"/>
  <c r="CC10" i="5"/>
  <c r="CC11" i="5"/>
  <c r="CB11" i="5" s="1"/>
  <c r="CC12" i="5"/>
  <c r="CC13" i="5"/>
  <c r="CC14" i="5"/>
  <c r="CC15" i="5"/>
  <c r="CC16" i="5"/>
  <c r="CB16" i="5" s="1"/>
  <c r="M16" i="5" s="1"/>
  <c r="CC17" i="5"/>
  <c r="CC18" i="5"/>
  <c r="CC19" i="5"/>
  <c r="CC20" i="5"/>
  <c r="CB20" i="5" s="1"/>
  <c r="M20" i="5" s="1"/>
  <c r="CC21" i="5"/>
  <c r="CC22" i="5"/>
  <c r="CC23" i="5"/>
  <c r="CB23" i="5" s="1"/>
  <c r="M23" i="5" s="1"/>
  <c r="CC24" i="5"/>
  <c r="CC25" i="5"/>
  <c r="CB17" i="5"/>
  <c r="M17" i="5" s="1"/>
  <c r="CB18" i="5"/>
  <c r="M18" i="5" s="1"/>
  <c r="CB25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BZ8" i="5"/>
  <c r="BZ9" i="5"/>
  <c r="BZ10" i="5"/>
  <c r="BZ11" i="5"/>
  <c r="BZ12" i="5"/>
  <c r="BZ13" i="5"/>
  <c r="BZ14" i="5"/>
  <c r="BT14" i="5" s="1"/>
  <c r="L14" i="5" s="1"/>
  <c r="BZ15" i="5"/>
  <c r="BZ16" i="5"/>
  <c r="BZ17" i="5"/>
  <c r="BZ18" i="5"/>
  <c r="BZ19" i="5"/>
  <c r="BZ20" i="5"/>
  <c r="BZ21" i="5"/>
  <c r="BZ22" i="5"/>
  <c r="BZ23" i="5"/>
  <c r="BZ24" i="5"/>
  <c r="BZ25" i="5"/>
  <c r="BY8" i="5"/>
  <c r="BY9" i="5"/>
  <c r="BY10" i="5"/>
  <c r="BY11" i="5"/>
  <c r="BY12" i="5"/>
  <c r="BT12" i="5" s="1"/>
  <c r="L12" i="5" s="1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X8" i="5"/>
  <c r="BX9" i="5"/>
  <c r="BX10" i="5"/>
  <c r="BX11" i="5"/>
  <c r="BX12" i="5"/>
  <c r="BX13" i="5"/>
  <c r="BX14" i="5"/>
  <c r="BX15" i="5"/>
  <c r="BX16" i="5"/>
  <c r="BX17" i="5"/>
  <c r="BT17" i="5" s="1"/>
  <c r="L17" i="5" s="1"/>
  <c r="BX18" i="5"/>
  <c r="BX19" i="5"/>
  <c r="BX20" i="5"/>
  <c r="BX21" i="5"/>
  <c r="BX22" i="5"/>
  <c r="BX23" i="5"/>
  <c r="BX24" i="5"/>
  <c r="BX25" i="5"/>
  <c r="BW8" i="5"/>
  <c r="BT8" i="5" s="1"/>
  <c r="L8" i="5" s="1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T24" i="5" s="1"/>
  <c r="L24" i="5" s="1"/>
  <c r="BW25" i="5"/>
  <c r="BV8" i="5"/>
  <c r="BV9" i="5"/>
  <c r="BV10" i="5"/>
  <c r="BV11" i="5"/>
  <c r="BV12" i="5"/>
  <c r="BV13" i="5"/>
  <c r="BT13" i="5" s="1"/>
  <c r="L13" i="5" s="1"/>
  <c r="BV14" i="5"/>
  <c r="BV15" i="5"/>
  <c r="BV16" i="5"/>
  <c r="BV17" i="5"/>
  <c r="BV18" i="5"/>
  <c r="BV19" i="5"/>
  <c r="BV20" i="5"/>
  <c r="BV21" i="5"/>
  <c r="BV22" i="5"/>
  <c r="BT22" i="5" s="1"/>
  <c r="BV23" i="5"/>
  <c r="BV24" i="5"/>
  <c r="BV25" i="5"/>
  <c r="BU8" i="5"/>
  <c r="BU9" i="5"/>
  <c r="BU10" i="5"/>
  <c r="BU11" i="5"/>
  <c r="BT11" i="5" s="1"/>
  <c r="L11" i="5" s="1"/>
  <c r="BU12" i="5"/>
  <c r="BU13" i="5"/>
  <c r="BU14" i="5"/>
  <c r="BU15" i="5"/>
  <c r="BU16" i="5"/>
  <c r="BU17" i="5"/>
  <c r="BU18" i="5"/>
  <c r="BU19" i="5"/>
  <c r="BU20" i="5"/>
  <c r="BT20" i="5" s="1"/>
  <c r="L20" i="5" s="1"/>
  <c r="BU21" i="5"/>
  <c r="BU22" i="5"/>
  <c r="BU23" i="5"/>
  <c r="BU24" i="5"/>
  <c r="BU25" i="5"/>
  <c r="BT9" i="5"/>
  <c r="L9" i="5" s="1"/>
  <c r="BT18" i="5"/>
  <c r="L18" i="5" s="1"/>
  <c r="BT25" i="5"/>
  <c r="L25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R8" i="5"/>
  <c r="BR9" i="5"/>
  <c r="BR10" i="5"/>
  <c r="BR11" i="5"/>
  <c r="BR12" i="5"/>
  <c r="BR13" i="5"/>
  <c r="BR14" i="5"/>
  <c r="BL14" i="5" s="1"/>
  <c r="K14" i="5" s="1"/>
  <c r="BR15" i="5"/>
  <c r="BR16" i="5"/>
  <c r="BR17" i="5"/>
  <c r="BR18" i="5"/>
  <c r="BR19" i="5"/>
  <c r="BR20" i="5"/>
  <c r="BR21" i="5"/>
  <c r="BR22" i="5"/>
  <c r="BR23" i="5"/>
  <c r="BR24" i="5"/>
  <c r="BR25" i="5"/>
  <c r="BQ8" i="5"/>
  <c r="BQ9" i="5"/>
  <c r="BQ10" i="5"/>
  <c r="BQ11" i="5"/>
  <c r="BQ12" i="5"/>
  <c r="BL12" i="5" s="1"/>
  <c r="K12" i="5" s="1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O8" i="5"/>
  <c r="BL8" i="5" s="1"/>
  <c r="K8" i="5" s="1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L24" i="5" s="1"/>
  <c r="K24" i="5" s="1"/>
  <c r="BO25" i="5"/>
  <c r="BN8" i="5"/>
  <c r="BN9" i="5"/>
  <c r="BN10" i="5"/>
  <c r="BN11" i="5"/>
  <c r="BN12" i="5"/>
  <c r="BN13" i="5"/>
  <c r="BN14" i="5"/>
  <c r="BN15" i="5"/>
  <c r="BN16" i="5"/>
  <c r="BN17" i="5"/>
  <c r="BL17" i="5" s="1"/>
  <c r="K17" i="5" s="1"/>
  <c r="BN18" i="5"/>
  <c r="BN19" i="5"/>
  <c r="BN20" i="5"/>
  <c r="BN21" i="5"/>
  <c r="BN22" i="5"/>
  <c r="BL22" i="5" s="1"/>
  <c r="BN23" i="5"/>
  <c r="BN24" i="5"/>
  <c r="BN25" i="5"/>
  <c r="BM8" i="5"/>
  <c r="BM9" i="5"/>
  <c r="BM10" i="5"/>
  <c r="BL10" i="5" s="1"/>
  <c r="K10" i="5" s="1"/>
  <c r="BM11" i="5"/>
  <c r="BL11" i="5" s="1"/>
  <c r="K11" i="5" s="1"/>
  <c r="BM12" i="5"/>
  <c r="BM13" i="5"/>
  <c r="BM14" i="5"/>
  <c r="BM15" i="5"/>
  <c r="BM16" i="5"/>
  <c r="BM17" i="5"/>
  <c r="BM18" i="5"/>
  <c r="BM19" i="5"/>
  <c r="BM20" i="5"/>
  <c r="BL20" i="5" s="1"/>
  <c r="BM21" i="5"/>
  <c r="BM22" i="5"/>
  <c r="BM23" i="5"/>
  <c r="BM24" i="5"/>
  <c r="BM25" i="5"/>
  <c r="BL9" i="5"/>
  <c r="K9" i="5" s="1"/>
  <c r="BL13" i="5"/>
  <c r="K13" i="5" s="1"/>
  <c r="BL18" i="5"/>
  <c r="K18" i="5" s="1"/>
  <c r="BL25" i="5"/>
  <c r="K25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J8" i="5"/>
  <c r="BJ9" i="5"/>
  <c r="BJ10" i="5"/>
  <c r="BJ11" i="5"/>
  <c r="BJ12" i="5"/>
  <c r="BJ13" i="5"/>
  <c r="BD13" i="5" s="1"/>
  <c r="J13" i="5" s="1"/>
  <c r="BJ14" i="5"/>
  <c r="BD14" i="5" s="1"/>
  <c r="J14" i="5" s="1"/>
  <c r="BJ15" i="5"/>
  <c r="BJ16" i="5"/>
  <c r="BJ17" i="5"/>
  <c r="BJ18" i="5"/>
  <c r="BJ19" i="5"/>
  <c r="BJ20" i="5"/>
  <c r="BJ21" i="5"/>
  <c r="BJ22" i="5"/>
  <c r="BJ23" i="5"/>
  <c r="BJ24" i="5"/>
  <c r="BJ25" i="5"/>
  <c r="BI8" i="5"/>
  <c r="BI9" i="5"/>
  <c r="BI10" i="5"/>
  <c r="BI11" i="5"/>
  <c r="BI12" i="5"/>
  <c r="BD12" i="5" s="1"/>
  <c r="J12" i="5" s="1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H8" i="5"/>
  <c r="BH9" i="5"/>
  <c r="BD9" i="5" s="1"/>
  <c r="J9" i="5" s="1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D25" i="5" s="1"/>
  <c r="J25" i="5" s="1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D21" i="5" s="1"/>
  <c r="BF22" i="5"/>
  <c r="BF23" i="5"/>
  <c r="BF24" i="5"/>
  <c r="BF25" i="5"/>
  <c r="BE8" i="5"/>
  <c r="BE9" i="5"/>
  <c r="BE10" i="5"/>
  <c r="BE11" i="5"/>
  <c r="BE12" i="5"/>
  <c r="BE13" i="5"/>
  <c r="BE14" i="5"/>
  <c r="BE15" i="5"/>
  <c r="BE16" i="5"/>
  <c r="BE17" i="5"/>
  <c r="BD17" i="5" s="1"/>
  <c r="J17" i="5" s="1"/>
  <c r="BE18" i="5"/>
  <c r="BD18" i="5" s="1"/>
  <c r="J18" i="5" s="1"/>
  <c r="BE19" i="5"/>
  <c r="BD19" i="5" s="1"/>
  <c r="J19" i="5" s="1"/>
  <c r="BE20" i="5"/>
  <c r="BE21" i="5"/>
  <c r="BE22" i="5"/>
  <c r="BE23" i="5"/>
  <c r="BD23" i="5" s="1"/>
  <c r="J23" i="5" s="1"/>
  <c r="BE24" i="5"/>
  <c r="BE25" i="5"/>
  <c r="BD15" i="5"/>
  <c r="J15" i="5" s="1"/>
  <c r="BD16" i="5"/>
  <c r="J16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B8" i="5"/>
  <c r="BB9" i="5"/>
  <c r="BB10" i="5"/>
  <c r="BB11" i="5"/>
  <c r="BB12" i="5"/>
  <c r="BB13" i="5"/>
  <c r="AV13" i="5" s="1"/>
  <c r="I13" i="5" s="1"/>
  <c r="BB14" i="5"/>
  <c r="BB15" i="5"/>
  <c r="BB16" i="5"/>
  <c r="BB17" i="5"/>
  <c r="BB18" i="5"/>
  <c r="BB19" i="5"/>
  <c r="BB20" i="5"/>
  <c r="BB21" i="5"/>
  <c r="BB22" i="5"/>
  <c r="BB23" i="5"/>
  <c r="BB24" i="5"/>
  <c r="BB25" i="5"/>
  <c r="BA8" i="5"/>
  <c r="BA9" i="5"/>
  <c r="AV9" i="5" s="1"/>
  <c r="I9" i="5" s="1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W8" i="5"/>
  <c r="AW9" i="5"/>
  <c r="AW10" i="5"/>
  <c r="AW11" i="5"/>
  <c r="AW12" i="5"/>
  <c r="AW13" i="5"/>
  <c r="AW14" i="5"/>
  <c r="AW15" i="5"/>
  <c r="AW16" i="5"/>
  <c r="AV16" i="5" s="1"/>
  <c r="AW17" i="5"/>
  <c r="AV17" i="5" s="1"/>
  <c r="AW18" i="5"/>
  <c r="AW19" i="5"/>
  <c r="AW20" i="5"/>
  <c r="AW21" i="5"/>
  <c r="AW22" i="5"/>
  <c r="AW23" i="5"/>
  <c r="AW24" i="5"/>
  <c r="AW25" i="5"/>
  <c r="AV14" i="5"/>
  <c r="I14" i="5" s="1"/>
  <c r="AV15" i="5"/>
  <c r="I15" i="5" s="1"/>
  <c r="AV18" i="5"/>
  <c r="I18" i="5" s="1"/>
  <c r="AV25" i="5"/>
  <c r="I25" i="5" s="1"/>
  <c r="AU8" i="5"/>
  <c r="AU9" i="5"/>
  <c r="AU10" i="5"/>
  <c r="AU11" i="5"/>
  <c r="AU12" i="5"/>
  <c r="AU13" i="5"/>
  <c r="AU14" i="5"/>
  <c r="AU15" i="5"/>
  <c r="AU16" i="5"/>
  <c r="AN16" i="5" s="1"/>
  <c r="H16" i="5" s="1"/>
  <c r="AU17" i="5"/>
  <c r="AU18" i="5"/>
  <c r="AU19" i="5"/>
  <c r="AU20" i="5"/>
  <c r="AU21" i="5"/>
  <c r="AU22" i="5"/>
  <c r="AU23" i="5"/>
  <c r="AU24" i="5"/>
  <c r="AU25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N25" i="5" s="1"/>
  <c r="H25" i="5" s="1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O8" i="5"/>
  <c r="AO9" i="5"/>
  <c r="AO10" i="5"/>
  <c r="AN10" i="5" s="1"/>
  <c r="H10" i="5" s="1"/>
  <c r="AO11" i="5"/>
  <c r="AN11" i="5" s="1"/>
  <c r="H11" i="5" s="1"/>
  <c r="AO12" i="5"/>
  <c r="AO13" i="5"/>
  <c r="AO14" i="5"/>
  <c r="AO15" i="5"/>
  <c r="AO16" i="5"/>
  <c r="AO17" i="5"/>
  <c r="AO18" i="5"/>
  <c r="AN18" i="5" s="1"/>
  <c r="H18" i="5" s="1"/>
  <c r="AO19" i="5"/>
  <c r="AO20" i="5"/>
  <c r="AO21" i="5"/>
  <c r="AO22" i="5"/>
  <c r="AO23" i="5"/>
  <c r="AO24" i="5"/>
  <c r="AO25" i="5"/>
  <c r="AN9" i="5"/>
  <c r="H9" i="5" s="1"/>
  <c r="AN13" i="5"/>
  <c r="H13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K8" i="5"/>
  <c r="AK9" i="5"/>
  <c r="AF9" i="5" s="1"/>
  <c r="G9" i="5" s="1"/>
  <c r="F9" i="5" s="1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H8" i="5"/>
  <c r="AH9" i="5"/>
  <c r="AH10" i="5"/>
  <c r="AH11" i="5"/>
  <c r="AH12" i="5"/>
  <c r="AH13" i="5"/>
  <c r="AH14" i="5"/>
  <c r="AH15" i="5"/>
  <c r="AH16" i="5"/>
  <c r="AH17" i="5"/>
  <c r="AH18" i="5"/>
  <c r="AF18" i="5" s="1"/>
  <c r="G18" i="5" s="1"/>
  <c r="AH19" i="5"/>
  <c r="AH20" i="5"/>
  <c r="AH21" i="5"/>
  <c r="AH22" i="5"/>
  <c r="AH23" i="5"/>
  <c r="AH24" i="5"/>
  <c r="AH25" i="5"/>
  <c r="AG8" i="5"/>
  <c r="AG9" i="5"/>
  <c r="AG10" i="5"/>
  <c r="AG11" i="5"/>
  <c r="AF11" i="5" s="1"/>
  <c r="G11" i="5" s="1"/>
  <c r="AG12" i="5"/>
  <c r="AG13" i="5"/>
  <c r="AG14" i="5"/>
  <c r="AG15" i="5"/>
  <c r="AF15" i="5" s="1"/>
  <c r="AG16" i="5"/>
  <c r="AF16" i="5" s="1"/>
  <c r="AG17" i="5"/>
  <c r="AF17" i="5" s="1"/>
  <c r="G17" i="5" s="1"/>
  <c r="AG18" i="5"/>
  <c r="AG19" i="5"/>
  <c r="AG20" i="5"/>
  <c r="AG21" i="5"/>
  <c r="AG22" i="5"/>
  <c r="AG23" i="5"/>
  <c r="AG24" i="5"/>
  <c r="AG25" i="5"/>
  <c r="AF13" i="5"/>
  <c r="G13" i="5" s="1"/>
  <c r="AF14" i="5"/>
  <c r="AF25" i="5"/>
  <c r="G25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D8" i="5"/>
  <c r="AD9" i="5"/>
  <c r="X9" i="5" s="1"/>
  <c r="E9" i="5" s="1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X25" i="5" s="1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Z8" i="5"/>
  <c r="Z9" i="5"/>
  <c r="Z10" i="5"/>
  <c r="Z11" i="5"/>
  <c r="Z12" i="5"/>
  <c r="Z13" i="5"/>
  <c r="Z14" i="5"/>
  <c r="Z15" i="5"/>
  <c r="Z16" i="5"/>
  <c r="Z17" i="5"/>
  <c r="X17" i="5" s="1"/>
  <c r="E17" i="5" s="1"/>
  <c r="Z18" i="5"/>
  <c r="Z19" i="5"/>
  <c r="Z20" i="5"/>
  <c r="Z21" i="5"/>
  <c r="Z22" i="5"/>
  <c r="Z23" i="5"/>
  <c r="Z24" i="5"/>
  <c r="Z25" i="5"/>
  <c r="Y8" i="5"/>
  <c r="Y9" i="5"/>
  <c r="Y10" i="5"/>
  <c r="X10" i="5" s="1"/>
  <c r="E10" i="5" s="1"/>
  <c r="Y11" i="5"/>
  <c r="Y12" i="5"/>
  <c r="Y13" i="5"/>
  <c r="Y14" i="5"/>
  <c r="Y15" i="5"/>
  <c r="X15" i="5" s="1"/>
  <c r="E15" i="5" s="1"/>
  <c r="Y16" i="5"/>
  <c r="Y17" i="5"/>
  <c r="Y18" i="5"/>
  <c r="X18" i="5" s="1"/>
  <c r="E18" i="5" s="1"/>
  <c r="Y19" i="5"/>
  <c r="Y20" i="5"/>
  <c r="Y21" i="5"/>
  <c r="Y22" i="5"/>
  <c r="Y23" i="5"/>
  <c r="Y24" i="5"/>
  <c r="Y25" i="5"/>
  <c r="X13" i="5"/>
  <c r="E13" i="5" s="1"/>
  <c r="X14" i="5"/>
  <c r="E14" i="5" s="1"/>
  <c r="X16" i="5"/>
  <c r="E16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V8" i="5"/>
  <c r="V9" i="5"/>
  <c r="P9" i="5" s="1"/>
  <c r="V10" i="5"/>
  <c r="V11" i="5"/>
  <c r="V12" i="5"/>
  <c r="V13" i="5"/>
  <c r="V14" i="5"/>
  <c r="P14" i="5" s="1"/>
  <c r="V15" i="5"/>
  <c r="V16" i="5"/>
  <c r="V17" i="5"/>
  <c r="V18" i="5"/>
  <c r="V19" i="5"/>
  <c r="V20" i="5"/>
  <c r="V21" i="5"/>
  <c r="V22" i="5"/>
  <c r="V23" i="5"/>
  <c r="V24" i="5"/>
  <c r="V25" i="5"/>
  <c r="U8" i="5"/>
  <c r="U9" i="5"/>
  <c r="U10" i="5"/>
  <c r="U11" i="5"/>
  <c r="U12" i="5"/>
  <c r="P12" i="5" s="1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P25" i="5" s="1"/>
  <c r="S8" i="5"/>
  <c r="P8" i="5" s="1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P24" i="5" s="1"/>
  <c r="S25" i="5"/>
  <c r="R8" i="5"/>
  <c r="R9" i="5"/>
  <c r="R10" i="5"/>
  <c r="R11" i="5"/>
  <c r="R12" i="5"/>
  <c r="R13" i="5"/>
  <c r="R14" i="5"/>
  <c r="R15" i="5"/>
  <c r="R16" i="5"/>
  <c r="R17" i="5"/>
  <c r="R18" i="5"/>
  <c r="P18" i="5" s="1"/>
  <c r="R19" i="5"/>
  <c r="R20" i="5"/>
  <c r="R21" i="5"/>
  <c r="R22" i="5"/>
  <c r="P22" i="5" s="1"/>
  <c r="R23" i="5"/>
  <c r="R24" i="5"/>
  <c r="R25" i="5"/>
  <c r="Q8" i="5"/>
  <c r="Q9" i="5"/>
  <c r="Q10" i="5"/>
  <c r="Q11" i="5"/>
  <c r="Q12" i="5"/>
  <c r="Q13" i="5"/>
  <c r="Q14" i="5"/>
  <c r="Q15" i="5"/>
  <c r="P15" i="5" s="1"/>
  <c r="Q16" i="5"/>
  <c r="Q17" i="5"/>
  <c r="Q18" i="5"/>
  <c r="Q19" i="5"/>
  <c r="Q20" i="5"/>
  <c r="P20" i="5" s="1"/>
  <c r="Q21" i="5"/>
  <c r="Q22" i="5"/>
  <c r="Q23" i="5"/>
  <c r="Q24" i="5"/>
  <c r="Q25" i="5"/>
  <c r="P13" i="5"/>
  <c r="P17" i="5"/>
  <c r="O14" i="5"/>
  <c r="N9" i="5"/>
  <c r="N12" i="5"/>
  <c r="N14" i="5"/>
  <c r="N25" i="5"/>
  <c r="M11" i="5"/>
  <c r="M12" i="5"/>
  <c r="M24" i="5"/>
  <c r="M25" i="5"/>
  <c r="L22" i="5"/>
  <c r="K20" i="5"/>
  <c r="K22" i="5"/>
  <c r="J21" i="5"/>
  <c r="I16" i="5"/>
  <c r="I17" i="5"/>
  <c r="G14" i="5"/>
  <c r="G15" i="5"/>
  <c r="G16" i="5"/>
  <c r="E25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AV8" i="9"/>
  <c r="AV9" i="9"/>
  <c r="AV10" i="9"/>
  <c r="AV11" i="9"/>
  <c r="AV12" i="9"/>
  <c r="AV13" i="9"/>
  <c r="AV14" i="9"/>
  <c r="D14" i="9" s="1"/>
  <c r="AV15" i="9"/>
  <c r="AV16" i="9"/>
  <c r="AV17" i="9"/>
  <c r="AV18" i="9"/>
  <c r="AV19" i="9"/>
  <c r="AV20" i="9"/>
  <c r="AV21" i="9"/>
  <c r="AV22" i="9"/>
  <c r="AV23" i="9"/>
  <c r="AV24" i="9"/>
  <c r="AV25" i="9"/>
  <c r="Z8" i="9"/>
  <c r="Z9" i="9"/>
  <c r="Z10" i="9"/>
  <c r="D10" i="9" s="1"/>
  <c r="AV10" i="4" s="1"/>
  <c r="Z11" i="9"/>
  <c r="Z12" i="9"/>
  <c r="D12" i="9" s="1"/>
  <c r="AV12" i="4" s="1"/>
  <c r="Z13" i="9"/>
  <c r="Z14" i="9"/>
  <c r="Z15" i="9"/>
  <c r="Z16" i="9"/>
  <c r="Z17" i="9"/>
  <c r="Z18" i="9"/>
  <c r="Z19" i="9"/>
  <c r="D19" i="9" s="1"/>
  <c r="AV19" i="4" s="1"/>
  <c r="Z20" i="9"/>
  <c r="Z21" i="9"/>
  <c r="Z22" i="9"/>
  <c r="Z23" i="9"/>
  <c r="D23" i="9" s="1"/>
  <c r="AV23" i="4" s="1"/>
  <c r="D23" i="4" s="1"/>
  <c r="Z24" i="9"/>
  <c r="Z25" i="9"/>
  <c r="Y8" i="9"/>
  <c r="Y9" i="9"/>
  <c r="Y10" i="9"/>
  <c r="BQ10" i="4" s="1"/>
  <c r="Y10" i="4" s="1"/>
  <c r="Y11" i="9"/>
  <c r="Y12" i="9"/>
  <c r="Y13" i="9"/>
  <c r="Y14" i="9"/>
  <c r="BQ14" i="4" s="1"/>
  <c r="Y14" i="4" s="1"/>
  <c r="Y15" i="9"/>
  <c r="Y16" i="9"/>
  <c r="Y17" i="9"/>
  <c r="BQ17" i="4" s="1"/>
  <c r="Y17" i="4" s="1"/>
  <c r="Y18" i="9"/>
  <c r="Y19" i="9"/>
  <c r="Y20" i="9"/>
  <c r="BQ20" i="4" s="1"/>
  <c r="Y20" i="4" s="1"/>
  <c r="Y21" i="9"/>
  <c r="BQ21" i="4" s="1"/>
  <c r="Y21" i="4" s="1"/>
  <c r="Y22" i="9"/>
  <c r="Y23" i="9"/>
  <c r="BQ23" i="4" s="1"/>
  <c r="Y23" i="4" s="1"/>
  <c r="Y24" i="9"/>
  <c r="Y25" i="9"/>
  <c r="X8" i="9"/>
  <c r="X9" i="9"/>
  <c r="X10" i="9"/>
  <c r="X11" i="9"/>
  <c r="X12" i="9"/>
  <c r="BP12" i="4" s="1"/>
  <c r="X12" i="4" s="1"/>
  <c r="X13" i="9"/>
  <c r="X14" i="9"/>
  <c r="X15" i="9"/>
  <c r="BP15" i="4" s="1"/>
  <c r="X16" i="9"/>
  <c r="X17" i="9"/>
  <c r="X18" i="9"/>
  <c r="BP18" i="4" s="1"/>
  <c r="X18" i="4" s="1"/>
  <c r="X19" i="9"/>
  <c r="X20" i="9"/>
  <c r="X21" i="9"/>
  <c r="BP21" i="4" s="1"/>
  <c r="X22" i="9"/>
  <c r="X23" i="9"/>
  <c r="X24" i="9"/>
  <c r="BP24" i="4" s="1"/>
  <c r="X24" i="4" s="1"/>
  <c r="X25" i="9"/>
  <c r="W8" i="9"/>
  <c r="W9" i="9"/>
  <c r="W10" i="9"/>
  <c r="BO10" i="4" s="1"/>
  <c r="W10" i="4" s="1"/>
  <c r="W11" i="9"/>
  <c r="W12" i="9"/>
  <c r="W13" i="9"/>
  <c r="BO13" i="4" s="1"/>
  <c r="W13" i="4" s="1"/>
  <c r="W14" i="9"/>
  <c r="W15" i="9"/>
  <c r="W16" i="9"/>
  <c r="BO16" i="4" s="1"/>
  <c r="W16" i="4" s="1"/>
  <c r="W17" i="9"/>
  <c r="W18" i="9"/>
  <c r="W19" i="9"/>
  <c r="W20" i="9"/>
  <c r="W21" i="9"/>
  <c r="W22" i="9"/>
  <c r="W23" i="9"/>
  <c r="W24" i="9"/>
  <c r="W25" i="9"/>
  <c r="V8" i="9"/>
  <c r="BN8" i="4" s="1"/>
  <c r="V8" i="4" s="1"/>
  <c r="V9" i="9"/>
  <c r="V10" i="9"/>
  <c r="V11" i="9"/>
  <c r="BN11" i="4" s="1"/>
  <c r="V12" i="9"/>
  <c r="V13" i="9"/>
  <c r="V14" i="9"/>
  <c r="BN14" i="4" s="1"/>
  <c r="V14" i="4" s="1"/>
  <c r="V15" i="9"/>
  <c r="BN15" i="4" s="1"/>
  <c r="V15" i="4" s="1"/>
  <c r="V16" i="9"/>
  <c r="V17" i="9"/>
  <c r="BN17" i="4" s="1"/>
  <c r="V17" i="4" s="1"/>
  <c r="V18" i="9"/>
  <c r="BN18" i="4" s="1"/>
  <c r="V19" i="9"/>
  <c r="V20" i="9"/>
  <c r="V21" i="9"/>
  <c r="V22" i="9"/>
  <c r="V23" i="9"/>
  <c r="V24" i="9"/>
  <c r="BN24" i="4" s="1"/>
  <c r="V24" i="4" s="1"/>
  <c r="V25" i="9"/>
  <c r="U8" i="9"/>
  <c r="U9" i="9"/>
  <c r="U10" i="9"/>
  <c r="U11" i="9"/>
  <c r="U12" i="9"/>
  <c r="BM12" i="4" s="1"/>
  <c r="U12" i="4" s="1"/>
  <c r="U13" i="9"/>
  <c r="U14" i="9"/>
  <c r="BM14" i="4" s="1"/>
  <c r="U14" i="4" s="1"/>
  <c r="U15" i="9"/>
  <c r="BM15" i="4" s="1"/>
  <c r="U16" i="9"/>
  <c r="BM16" i="4" s="1"/>
  <c r="U16" i="4" s="1"/>
  <c r="U17" i="9"/>
  <c r="U18" i="9"/>
  <c r="BM18" i="4" s="1"/>
  <c r="U18" i="4" s="1"/>
  <c r="U19" i="9"/>
  <c r="U20" i="9"/>
  <c r="U21" i="9"/>
  <c r="U22" i="9"/>
  <c r="BM22" i="4" s="1"/>
  <c r="U22" i="4" s="1"/>
  <c r="U23" i="9"/>
  <c r="U24" i="9"/>
  <c r="U25" i="9"/>
  <c r="BM25" i="4" s="1"/>
  <c r="U25" i="4" s="1"/>
  <c r="T8" i="9"/>
  <c r="T9" i="9"/>
  <c r="T10" i="9"/>
  <c r="BL10" i="4" s="1"/>
  <c r="T10" i="4" s="1"/>
  <c r="T11" i="9"/>
  <c r="BL11" i="4" s="1"/>
  <c r="T11" i="4" s="1"/>
  <c r="T12" i="9"/>
  <c r="T13" i="9"/>
  <c r="T14" i="9"/>
  <c r="BL14" i="4" s="1"/>
  <c r="T14" i="4" s="1"/>
  <c r="T15" i="9"/>
  <c r="T16" i="9"/>
  <c r="BL16" i="4" s="1"/>
  <c r="T17" i="9"/>
  <c r="T18" i="9"/>
  <c r="T19" i="9"/>
  <c r="BL19" i="4" s="1"/>
  <c r="T19" i="4" s="1"/>
  <c r="T20" i="9"/>
  <c r="BL20" i="4" s="1"/>
  <c r="T20" i="4" s="1"/>
  <c r="T21" i="9"/>
  <c r="T22" i="9"/>
  <c r="T23" i="9"/>
  <c r="BL23" i="4" s="1"/>
  <c r="T23" i="4" s="1"/>
  <c r="T24" i="9"/>
  <c r="T25" i="9"/>
  <c r="S8" i="9"/>
  <c r="BK8" i="4" s="1"/>
  <c r="S8" i="4" s="1"/>
  <c r="S9" i="9"/>
  <c r="S10" i="9"/>
  <c r="S11" i="9"/>
  <c r="BK11" i="4" s="1"/>
  <c r="S11" i="4" s="1"/>
  <c r="S12" i="9"/>
  <c r="S13" i="9"/>
  <c r="S14" i="9"/>
  <c r="BK14" i="4" s="1"/>
  <c r="S14" i="4" s="1"/>
  <c r="S15" i="9"/>
  <c r="S16" i="9"/>
  <c r="S17" i="9"/>
  <c r="BK17" i="4" s="1"/>
  <c r="S17" i="4" s="1"/>
  <c r="S18" i="9"/>
  <c r="BK18" i="4" s="1"/>
  <c r="S18" i="4" s="1"/>
  <c r="S19" i="9"/>
  <c r="S20" i="9"/>
  <c r="S21" i="9"/>
  <c r="S22" i="9"/>
  <c r="S23" i="9"/>
  <c r="S24" i="9"/>
  <c r="BK24" i="4" s="1"/>
  <c r="S24" i="4" s="1"/>
  <c r="S25" i="9"/>
  <c r="BK25" i="4" s="1"/>
  <c r="S25" i="4" s="1"/>
  <c r="R8" i="9"/>
  <c r="R9" i="9"/>
  <c r="R10" i="9"/>
  <c r="R11" i="9"/>
  <c r="R12" i="9"/>
  <c r="R13" i="9"/>
  <c r="R14" i="9"/>
  <c r="R15" i="9"/>
  <c r="BJ15" i="4" s="1"/>
  <c r="R15" i="4" s="1"/>
  <c r="R16" i="9"/>
  <c r="BJ16" i="4" s="1"/>
  <c r="R16" i="4" s="1"/>
  <c r="R17" i="9"/>
  <c r="R18" i="9"/>
  <c r="R19" i="9"/>
  <c r="BJ19" i="4" s="1"/>
  <c r="R19" i="4" s="1"/>
  <c r="R20" i="9"/>
  <c r="R21" i="9"/>
  <c r="R22" i="9"/>
  <c r="BJ22" i="4" s="1"/>
  <c r="R22" i="4" s="1"/>
  <c r="R23" i="9"/>
  <c r="BJ23" i="4" s="1"/>
  <c r="R23" i="4" s="1"/>
  <c r="R24" i="9"/>
  <c r="R25" i="9"/>
  <c r="BJ25" i="4" s="1"/>
  <c r="Q8" i="9"/>
  <c r="Q9" i="9"/>
  <c r="Q10" i="9"/>
  <c r="BI10" i="4" s="1"/>
  <c r="Q10" i="4" s="1"/>
  <c r="Q11" i="9"/>
  <c r="Q12" i="9"/>
  <c r="Q13" i="9"/>
  <c r="Q14" i="9"/>
  <c r="BI14" i="4" s="1"/>
  <c r="Q14" i="4" s="1"/>
  <c r="Q15" i="9"/>
  <c r="Q16" i="9"/>
  <c r="Q17" i="9"/>
  <c r="BI17" i="4" s="1"/>
  <c r="Q17" i="4" s="1"/>
  <c r="Q18" i="9"/>
  <c r="Q19" i="9"/>
  <c r="Q20" i="9"/>
  <c r="BI20" i="4" s="1"/>
  <c r="Q20" i="4" s="1"/>
  <c r="Q21" i="9"/>
  <c r="Q22" i="9"/>
  <c r="Q23" i="9"/>
  <c r="BI23" i="4" s="1"/>
  <c r="Q23" i="4" s="1"/>
  <c r="Q24" i="9"/>
  <c r="BI24" i="4" s="1"/>
  <c r="Q25" i="9"/>
  <c r="P8" i="9"/>
  <c r="BH8" i="4" s="1"/>
  <c r="P8" i="4" s="1"/>
  <c r="P9" i="9"/>
  <c r="P10" i="9"/>
  <c r="P11" i="9"/>
  <c r="BH11" i="4" s="1"/>
  <c r="P11" i="4" s="1"/>
  <c r="P12" i="9"/>
  <c r="BH12" i="4" s="1"/>
  <c r="P12" i="4" s="1"/>
  <c r="P13" i="9"/>
  <c r="P14" i="9"/>
  <c r="P15" i="9"/>
  <c r="BH15" i="4" s="1"/>
  <c r="P15" i="4" s="1"/>
  <c r="P16" i="9"/>
  <c r="P17" i="9"/>
  <c r="P18" i="9"/>
  <c r="BH18" i="4" s="1"/>
  <c r="P19" i="9"/>
  <c r="P20" i="9"/>
  <c r="P21" i="9"/>
  <c r="P22" i="9"/>
  <c r="P23" i="9"/>
  <c r="P24" i="9"/>
  <c r="P25" i="9"/>
  <c r="O8" i="9"/>
  <c r="O9" i="9"/>
  <c r="O10" i="9"/>
  <c r="BG10" i="4" s="1"/>
  <c r="O10" i="4" s="1"/>
  <c r="O11" i="9"/>
  <c r="O12" i="9"/>
  <c r="O13" i="9"/>
  <c r="BG13" i="4" s="1"/>
  <c r="O13" i="4" s="1"/>
  <c r="O14" i="9"/>
  <c r="O15" i="9"/>
  <c r="O16" i="9"/>
  <c r="BG16" i="4" s="1"/>
  <c r="O16" i="4" s="1"/>
  <c r="O17" i="9"/>
  <c r="BG17" i="4" s="1"/>
  <c r="O17" i="4" s="1"/>
  <c r="O18" i="9"/>
  <c r="O19" i="9"/>
  <c r="BG19" i="4" s="1"/>
  <c r="O19" i="4" s="1"/>
  <c r="O20" i="9"/>
  <c r="BG20" i="4" s="1"/>
  <c r="O20" i="4" s="1"/>
  <c r="O21" i="9"/>
  <c r="O22" i="9"/>
  <c r="O23" i="9"/>
  <c r="O24" i="9"/>
  <c r="O25" i="9"/>
  <c r="BG25" i="4" s="1"/>
  <c r="O25" i="4" s="1"/>
  <c r="N8" i="9"/>
  <c r="BF8" i="4" s="1"/>
  <c r="N8" i="4" s="1"/>
  <c r="N9" i="9"/>
  <c r="N10" i="9"/>
  <c r="N11" i="9"/>
  <c r="BF11" i="4" s="1"/>
  <c r="N12" i="9"/>
  <c r="N13" i="9"/>
  <c r="N14" i="9"/>
  <c r="BF14" i="4" s="1"/>
  <c r="N15" i="9"/>
  <c r="N16" i="9"/>
  <c r="BF16" i="4" s="1"/>
  <c r="N16" i="4" s="1"/>
  <c r="N17" i="9"/>
  <c r="BF17" i="4" s="1"/>
  <c r="N17" i="4" s="1"/>
  <c r="N18" i="9"/>
  <c r="BF18" i="4" s="1"/>
  <c r="N19" i="9"/>
  <c r="N20" i="9"/>
  <c r="BF20" i="4" s="1"/>
  <c r="N20" i="4" s="1"/>
  <c r="N21" i="9"/>
  <c r="N22" i="9"/>
  <c r="N23" i="9"/>
  <c r="BF23" i="4" s="1"/>
  <c r="N23" i="4" s="1"/>
  <c r="N24" i="9"/>
  <c r="BF24" i="4" s="1"/>
  <c r="N24" i="4" s="1"/>
  <c r="N25" i="9"/>
  <c r="M8" i="9"/>
  <c r="M9" i="9"/>
  <c r="BE9" i="4" s="1"/>
  <c r="M9" i="4" s="1"/>
  <c r="M10" i="9"/>
  <c r="M11" i="9"/>
  <c r="M12" i="9"/>
  <c r="BE12" i="4" s="1"/>
  <c r="M12" i="4" s="1"/>
  <c r="M13" i="9"/>
  <c r="BE13" i="4" s="1"/>
  <c r="M13" i="4" s="1"/>
  <c r="M14" i="9"/>
  <c r="M15" i="9"/>
  <c r="M16" i="9"/>
  <c r="BE16" i="4" s="1"/>
  <c r="M16" i="4" s="1"/>
  <c r="M17" i="9"/>
  <c r="M18" i="9"/>
  <c r="BE18" i="4" s="1"/>
  <c r="M19" i="9"/>
  <c r="M20" i="9"/>
  <c r="M21" i="9"/>
  <c r="M22" i="9"/>
  <c r="BE22" i="4" s="1"/>
  <c r="M22" i="4" s="1"/>
  <c r="M23" i="9"/>
  <c r="M24" i="9"/>
  <c r="M25" i="9"/>
  <c r="BE25" i="4" s="1"/>
  <c r="L8" i="9"/>
  <c r="L9" i="9"/>
  <c r="L10" i="9"/>
  <c r="BD10" i="4" s="1"/>
  <c r="L11" i="9"/>
  <c r="L12" i="9"/>
  <c r="L13" i="9"/>
  <c r="BD13" i="4" s="1"/>
  <c r="L13" i="4" s="1"/>
  <c r="L14" i="9"/>
  <c r="BD14" i="4" s="1"/>
  <c r="L14" i="4" s="1"/>
  <c r="L15" i="9"/>
  <c r="L16" i="9"/>
  <c r="BD16" i="4" s="1"/>
  <c r="L16" i="4" s="1"/>
  <c r="L17" i="9"/>
  <c r="L18" i="9"/>
  <c r="L19" i="9"/>
  <c r="BD19" i="4" s="1"/>
  <c r="L19" i="4" s="1"/>
  <c r="L20" i="9"/>
  <c r="BD20" i="4" s="1"/>
  <c r="L20" i="4" s="1"/>
  <c r="L21" i="9"/>
  <c r="L22" i="9"/>
  <c r="L23" i="9"/>
  <c r="L24" i="9"/>
  <c r="L25" i="9"/>
  <c r="K8" i="9"/>
  <c r="BC8" i="4" s="1"/>
  <c r="K8" i="4" s="1"/>
  <c r="K9" i="9"/>
  <c r="BC9" i="4" s="1"/>
  <c r="K9" i="4" s="1"/>
  <c r="K10" i="9"/>
  <c r="K11" i="9"/>
  <c r="K12" i="9"/>
  <c r="BC12" i="4" s="1"/>
  <c r="K12" i="4" s="1"/>
  <c r="K13" i="9"/>
  <c r="K14" i="9"/>
  <c r="K15" i="9"/>
  <c r="K16" i="9"/>
  <c r="K17" i="9"/>
  <c r="BC17" i="4" s="1"/>
  <c r="K17" i="4" s="1"/>
  <c r="K18" i="9"/>
  <c r="BC18" i="4" s="1"/>
  <c r="K18" i="4" s="1"/>
  <c r="K19" i="9"/>
  <c r="K20" i="9"/>
  <c r="K21" i="9"/>
  <c r="BC21" i="4" s="1"/>
  <c r="K21" i="4" s="1"/>
  <c r="K22" i="9"/>
  <c r="K23" i="9"/>
  <c r="K24" i="9"/>
  <c r="BC24" i="4" s="1"/>
  <c r="K24" i="4" s="1"/>
  <c r="K25" i="9"/>
  <c r="BC25" i="4" s="1"/>
  <c r="K25" i="4" s="1"/>
  <c r="J8" i="9"/>
  <c r="J9" i="9"/>
  <c r="BB9" i="4" s="1"/>
  <c r="J9" i="4" s="1"/>
  <c r="J10" i="9"/>
  <c r="J11" i="9"/>
  <c r="J12" i="9"/>
  <c r="J13" i="9"/>
  <c r="J14" i="9"/>
  <c r="J15" i="9"/>
  <c r="J16" i="9"/>
  <c r="BB16" i="4" s="1"/>
  <c r="J16" i="4" s="1"/>
  <c r="J17" i="9"/>
  <c r="J18" i="9"/>
  <c r="J19" i="9"/>
  <c r="BB19" i="4" s="1"/>
  <c r="J19" i="4" s="1"/>
  <c r="J20" i="9"/>
  <c r="J21" i="9"/>
  <c r="J22" i="9"/>
  <c r="BB22" i="4" s="1"/>
  <c r="J23" i="9"/>
  <c r="J24" i="9"/>
  <c r="J25" i="9"/>
  <c r="BB25" i="4" s="1"/>
  <c r="J25" i="4" s="1"/>
  <c r="I8" i="9"/>
  <c r="I9" i="9"/>
  <c r="I10" i="9"/>
  <c r="I11" i="9"/>
  <c r="I12" i="9"/>
  <c r="I13" i="9"/>
  <c r="BA13" i="4" s="1"/>
  <c r="I13" i="4" s="1"/>
  <c r="I14" i="9"/>
  <c r="BA14" i="4" s="1"/>
  <c r="I14" i="4" s="1"/>
  <c r="I15" i="9"/>
  <c r="I16" i="9"/>
  <c r="I17" i="9"/>
  <c r="BA17" i="4" s="1"/>
  <c r="I17" i="4" s="1"/>
  <c r="I18" i="9"/>
  <c r="I19" i="9"/>
  <c r="I20" i="9"/>
  <c r="BA20" i="4" s="1"/>
  <c r="I20" i="4" s="1"/>
  <c r="I21" i="9"/>
  <c r="I22" i="9"/>
  <c r="I23" i="9"/>
  <c r="BA23" i="4" s="1"/>
  <c r="I24" i="9"/>
  <c r="I25" i="9"/>
  <c r="H8" i="9"/>
  <c r="AZ8" i="4" s="1"/>
  <c r="H8" i="4" s="1"/>
  <c r="H9" i="9"/>
  <c r="H10" i="9"/>
  <c r="H11" i="9"/>
  <c r="H12" i="9"/>
  <c r="AZ12" i="4" s="1"/>
  <c r="H12" i="4" s="1"/>
  <c r="H13" i="9"/>
  <c r="H14" i="9"/>
  <c r="H15" i="9"/>
  <c r="AZ15" i="4" s="1"/>
  <c r="H15" i="4" s="1"/>
  <c r="H16" i="9"/>
  <c r="H17" i="9"/>
  <c r="H18" i="9"/>
  <c r="AZ18" i="4" s="1"/>
  <c r="H18" i="4" s="1"/>
  <c r="H19" i="9"/>
  <c r="AZ19" i="4" s="1"/>
  <c r="H19" i="4" s="1"/>
  <c r="H20" i="9"/>
  <c r="H21" i="9"/>
  <c r="AZ21" i="4" s="1"/>
  <c r="H21" i="4" s="1"/>
  <c r="H22" i="9"/>
  <c r="AZ22" i="4" s="1"/>
  <c r="H22" i="4" s="1"/>
  <c r="H23" i="9"/>
  <c r="H24" i="9"/>
  <c r="H25" i="9"/>
  <c r="G8" i="9"/>
  <c r="G9" i="9"/>
  <c r="AY9" i="4" s="1"/>
  <c r="G9" i="4" s="1"/>
  <c r="G10" i="9"/>
  <c r="AY10" i="4" s="1"/>
  <c r="G10" i="4" s="1"/>
  <c r="G11" i="9"/>
  <c r="G12" i="9"/>
  <c r="G13" i="9"/>
  <c r="AY13" i="4" s="1"/>
  <c r="G14" i="9"/>
  <c r="G15" i="9"/>
  <c r="G16" i="9"/>
  <c r="AY16" i="4" s="1"/>
  <c r="G17" i="9"/>
  <c r="G18" i="9"/>
  <c r="AY18" i="4" s="1"/>
  <c r="G18" i="4" s="1"/>
  <c r="G19" i="9"/>
  <c r="AY19" i="4" s="1"/>
  <c r="G19" i="4" s="1"/>
  <c r="G20" i="9"/>
  <c r="AY20" i="4" s="1"/>
  <c r="G21" i="9"/>
  <c r="G22" i="9"/>
  <c r="AY22" i="4" s="1"/>
  <c r="G22" i="4" s="1"/>
  <c r="G23" i="9"/>
  <c r="G24" i="9"/>
  <c r="G25" i="9"/>
  <c r="AY25" i="4" s="1"/>
  <c r="G25" i="4" s="1"/>
  <c r="F8" i="9"/>
  <c r="AX8" i="4" s="1"/>
  <c r="F8" i="4" s="1"/>
  <c r="F9" i="9"/>
  <c r="F10" i="9"/>
  <c r="F11" i="9"/>
  <c r="AX11" i="4" s="1"/>
  <c r="F11" i="4" s="1"/>
  <c r="F12" i="9"/>
  <c r="F13" i="9"/>
  <c r="F14" i="9"/>
  <c r="AX14" i="4" s="1"/>
  <c r="F14" i="4" s="1"/>
  <c r="F15" i="9"/>
  <c r="AX15" i="4" s="1"/>
  <c r="F15" i="4" s="1"/>
  <c r="F16" i="9"/>
  <c r="F17" i="9"/>
  <c r="AX17" i="4" s="1"/>
  <c r="F17" i="4" s="1"/>
  <c r="F18" i="9"/>
  <c r="AX18" i="4" s="1"/>
  <c r="F18" i="4" s="1"/>
  <c r="F19" i="9"/>
  <c r="F20" i="9"/>
  <c r="AX20" i="4" s="1"/>
  <c r="F21" i="9"/>
  <c r="F22" i="9"/>
  <c r="F23" i="9"/>
  <c r="AX23" i="4" s="1"/>
  <c r="F23" i="4" s="1"/>
  <c r="F24" i="9"/>
  <c r="AX24" i="4" s="1"/>
  <c r="F24" i="4" s="1"/>
  <c r="F25" i="9"/>
  <c r="E8" i="9"/>
  <c r="E9" i="9"/>
  <c r="AW9" i="4" s="1"/>
  <c r="E9" i="4" s="1"/>
  <c r="E10" i="9"/>
  <c r="E11" i="9"/>
  <c r="E12" i="9"/>
  <c r="AW12" i="4" s="1"/>
  <c r="E13" i="9"/>
  <c r="E14" i="9"/>
  <c r="E15" i="9"/>
  <c r="AW15" i="4" s="1"/>
  <c r="E15" i="4" s="1"/>
  <c r="E16" i="9"/>
  <c r="E17" i="9"/>
  <c r="E18" i="9"/>
  <c r="AW18" i="4" s="1"/>
  <c r="E18" i="4" s="1"/>
  <c r="E19" i="9"/>
  <c r="E20" i="9"/>
  <c r="E21" i="9"/>
  <c r="AW21" i="4" s="1"/>
  <c r="E21" i="4" s="1"/>
  <c r="E22" i="9"/>
  <c r="AW22" i="4" s="1"/>
  <c r="E22" i="4" s="1"/>
  <c r="E23" i="9"/>
  <c r="E24" i="9"/>
  <c r="E25" i="9"/>
  <c r="D15" i="9"/>
  <c r="D16" i="9"/>
  <c r="AV16" i="4" s="1"/>
  <c r="D21" i="9"/>
  <c r="AV21" i="4" s="1"/>
  <c r="D21" i="4" s="1"/>
  <c r="BR8" i="4"/>
  <c r="J8" i="1" s="1"/>
  <c r="BR9" i="4"/>
  <c r="BR10" i="4"/>
  <c r="J10" i="1" s="1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J24" i="1" s="1"/>
  <c r="BR25" i="4"/>
  <c r="BQ8" i="4"/>
  <c r="BQ9" i="4"/>
  <c r="Y9" i="4" s="1"/>
  <c r="BQ11" i="4"/>
  <c r="Y11" i="4" s="1"/>
  <c r="BQ12" i="4"/>
  <c r="BQ13" i="4"/>
  <c r="BQ15" i="4"/>
  <c r="Y15" i="4" s="1"/>
  <c r="BQ16" i="4"/>
  <c r="Y16" i="4" s="1"/>
  <c r="BQ18" i="4"/>
  <c r="BQ19" i="4"/>
  <c r="Y19" i="4" s="1"/>
  <c r="BQ22" i="4"/>
  <c r="Y22" i="4" s="1"/>
  <c r="BQ24" i="4"/>
  <c r="Y24" i="4" s="1"/>
  <c r="BQ25" i="4"/>
  <c r="Y25" i="4" s="1"/>
  <c r="BP8" i="4"/>
  <c r="BP9" i="4"/>
  <c r="BP10" i="4"/>
  <c r="X10" i="4" s="1"/>
  <c r="BP11" i="4"/>
  <c r="X11" i="4" s="1"/>
  <c r="BP13" i="4"/>
  <c r="BP14" i="4"/>
  <c r="X14" i="4" s="1"/>
  <c r="BP16" i="4"/>
  <c r="BP17" i="4"/>
  <c r="X17" i="4" s="1"/>
  <c r="BP19" i="4"/>
  <c r="BP20" i="4"/>
  <c r="X20" i="4" s="1"/>
  <c r="BP22" i="4"/>
  <c r="X22" i="4" s="1"/>
  <c r="BP23" i="4"/>
  <c r="BP25" i="4"/>
  <c r="X25" i="4" s="1"/>
  <c r="BO8" i="4"/>
  <c r="W8" i="4" s="1"/>
  <c r="BO9" i="4"/>
  <c r="BO11" i="4"/>
  <c r="W11" i="4" s="1"/>
  <c r="BO12" i="4"/>
  <c r="W12" i="4" s="1"/>
  <c r="BO14" i="4"/>
  <c r="BO15" i="4"/>
  <c r="BO17" i="4"/>
  <c r="BO18" i="4"/>
  <c r="W18" i="4" s="1"/>
  <c r="BO19" i="4"/>
  <c r="BO20" i="4"/>
  <c r="W20" i="4" s="1"/>
  <c r="BO21" i="4"/>
  <c r="BO22" i="4"/>
  <c r="W22" i="4" s="1"/>
  <c r="BO23" i="4"/>
  <c r="BO24" i="4"/>
  <c r="W24" i="4" s="1"/>
  <c r="BO25" i="4"/>
  <c r="W25" i="4" s="1"/>
  <c r="BN9" i="4"/>
  <c r="V9" i="4" s="1"/>
  <c r="BN10" i="4"/>
  <c r="V10" i="4" s="1"/>
  <c r="BN12" i="4"/>
  <c r="BN13" i="4"/>
  <c r="BN16" i="4"/>
  <c r="V16" i="4" s="1"/>
  <c r="BN19" i="4"/>
  <c r="BN20" i="4"/>
  <c r="BN21" i="4"/>
  <c r="BN22" i="4"/>
  <c r="V22" i="4" s="1"/>
  <c r="BN23" i="4"/>
  <c r="BN25" i="4"/>
  <c r="V25" i="4" s="1"/>
  <c r="BM8" i="4"/>
  <c r="U8" i="4" s="1"/>
  <c r="BM9" i="4"/>
  <c r="U9" i="4" s="1"/>
  <c r="BM10" i="4"/>
  <c r="BM11" i="4"/>
  <c r="U11" i="4" s="1"/>
  <c r="BM13" i="4"/>
  <c r="U13" i="4" s="1"/>
  <c r="BM17" i="4"/>
  <c r="BM19" i="4"/>
  <c r="U19" i="4" s="1"/>
  <c r="BM20" i="4"/>
  <c r="U20" i="4" s="1"/>
  <c r="BM21" i="4"/>
  <c r="BM23" i="4"/>
  <c r="BM24" i="4"/>
  <c r="U24" i="4" s="1"/>
  <c r="BL8" i="4"/>
  <c r="BL9" i="4"/>
  <c r="T9" i="4" s="1"/>
  <c r="BL12" i="4"/>
  <c r="T12" i="4" s="1"/>
  <c r="BL13" i="4"/>
  <c r="T13" i="4" s="1"/>
  <c r="BL15" i="4"/>
  <c r="BL17" i="4"/>
  <c r="T17" i="4" s="1"/>
  <c r="BL18" i="4"/>
  <c r="BL21" i="4"/>
  <c r="T21" i="4" s="1"/>
  <c r="BL22" i="4"/>
  <c r="T22" i="4" s="1"/>
  <c r="BL24" i="4"/>
  <c r="BL25" i="4"/>
  <c r="T25" i="4" s="1"/>
  <c r="BK9" i="4"/>
  <c r="S9" i="4" s="1"/>
  <c r="BK10" i="4"/>
  <c r="S10" i="4" s="1"/>
  <c r="BK12" i="4"/>
  <c r="S12" i="4" s="1"/>
  <c r="BK13" i="4"/>
  <c r="S13" i="4" s="1"/>
  <c r="BK15" i="4"/>
  <c r="BK16" i="4"/>
  <c r="BK19" i="4"/>
  <c r="BK20" i="4"/>
  <c r="S20" i="4" s="1"/>
  <c r="BK21" i="4"/>
  <c r="S21" i="4" s="1"/>
  <c r="BK22" i="4"/>
  <c r="BK23" i="4"/>
  <c r="BJ8" i="4"/>
  <c r="R8" i="4" s="1"/>
  <c r="BJ9" i="4"/>
  <c r="R9" i="4" s="1"/>
  <c r="BJ10" i="4"/>
  <c r="BJ11" i="4"/>
  <c r="BJ12" i="4"/>
  <c r="R12" i="4" s="1"/>
  <c r="BJ13" i="4"/>
  <c r="R13" i="4" s="1"/>
  <c r="BJ14" i="4"/>
  <c r="BJ17" i="4"/>
  <c r="BJ18" i="4"/>
  <c r="R18" i="4" s="1"/>
  <c r="BJ20" i="4"/>
  <c r="BJ21" i="4"/>
  <c r="BJ24" i="4"/>
  <c r="R24" i="4" s="1"/>
  <c r="BI8" i="4"/>
  <c r="BI9" i="4"/>
  <c r="Q9" i="4" s="1"/>
  <c r="BI11" i="4"/>
  <c r="BI12" i="4"/>
  <c r="Q12" i="4" s="1"/>
  <c r="BI13" i="4"/>
  <c r="Q13" i="4" s="1"/>
  <c r="BI15" i="4"/>
  <c r="BI16" i="4"/>
  <c r="Q16" i="4" s="1"/>
  <c r="BI18" i="4"/>
  <c r="BI19" i="4"/>
  <c r="BI21" i="4"/>
  <c r="BI22" i="4"/>
  <c r="Q22" i="4" s="1"/>
  <c r="BI25" i="4"/>
  <c r="BH9" i="4"/>
  <c r="BH10" i="4"/>
  <c r="P10" i="4" s="1"/>
  <c r="BH13" i="4"/>
  <c r="P13" i="4" s="1"/>
  <c r="BH14" i="4"/>
  <c r="P14" i="4" s="1"/>
  <c r="BH16" i="4"/>
  <c r="BH17" i="4"/>
  <c r="BH19" i="4"/>
  <c r="BH20" i="4"/>
  <c r="P20" i="4" s="1"/>
  <c r="BH21" i="4"/>
  <c r="P21" i="4" s="1"/>
  <c r="BH22" i="4"/>
  <c r="BH23" i="4"/>
  <c r="BH24" i="4"/>
  <c r="BH25" i="4"/>
  <c r="BG8" i="4"/>
  <c r="BG9" i="4"/>
  <c r="BG11" i="4"/>
  <c r="O11" i="4" s="1"/>
  <c r="BG12" i="4"/>
  <c r="O12" i="4" s="1"/>
  <c r="BG14" i="4"/>
  <c r="BG15" i="4"/>
  <c r="BG18" i="4"/>
  <c r="O18" i="4" s="1"/>
  <c r="BG21" i="4"/>
  <c r="O21" i="4" s="1"/>
  <c r="BG22" i="4"/>
  <c r="O22" i="4" s="1"/>
  <c r="BG23" i="4"/>
  <c r="BG24" i="4"/>
  <c r="O24" i="4" s="1"/>
  <c r="BF9" i="4"/>
  <c r="N9" i="4" s="1"/>
  <c r="BF10" i="4"/>
  <c r="N10" i="4" s="1"/>
  <c r="BF12" i="4"/>
  <c r="BF13" i="4"/>
  <c r="BF15" i="4"/>
  <c r="N15" i="4" s="1"/>
  <c r="BF19" i="4"/>
  <c r="BF21" i="4"/>
  <c r="BF22" i="4"/>
  <c r="N22" i="4" s="1"/>
  <c r="BF25" i="4"/>
  <c r="N25" i="4" s="1"/>
  <c r="BE8" i="4"/>
  <c r="M8" i="4" s="1"/>
  <c r="BE10" i="4"/>
  <c r="BE11" i="4"/>
  <c r="M11" i="4" s="1"/>
  <c r="BE14" i="4"/>
  <c r="M14" i="4" s="1"/>
  <c r="BE15" i="4"/>
  <c r="M15" i="4" s="1"/>
  <c r="BE17" i="4"/>
  <c r="BE19" i="4"/>
  <c r="BE20" i="4"/>
  <c r="BE21" i="4"/>
  <c r="BE23" i="4"/>
  <c r="M23" i="4" s="1"/>
  <c r="BE24" i="4"/>
  <c r="M24" i="4" s="1"/>
  <c r="BD8" i="4"/>
  <c r="BD9" i="4"/>
  <c r="BD11" i="4"/>
  <c r="L11" i="4" s="1"/>
  <c r="BD12" i="4"/>
  <c r="L12" i="4" s="1"/>
  <c r="BD15" i="4"/>
  <c r="L15" i="4" s="1"/>
  <c r="BD17" i="4"/>
  <c r="BD18" i="4"/>
  <c r="BD21" i="4"/>
  <c r="BD22" i="4"/>
  <c r="L22" i="4" s="1"/>
  <c r="BD23" i="4"/>
  <c r="L23" i="4" s="1"/>
  <c r="BD24" i="4"/>
  <c r="BD25" i="4"/>
  <c r="BC10" i="4"/>
  <c r="K10" i="4" s="1"/>
  <c r="BC11" i="4"/>
  <c r="BC13" i="4"/>
  <c r="BC14" i="4"/>
  <c r="BC15" i="4"/>
  <c r="K15" i="4" s="1"/>
  <c r="BC16" i="4"/>
  <c r="BC19" i="4"/>
  <c r="K19" i="4" s="1"/>
  <c r="BC20" i="4"/>
  <c r="K20" i="4" s="1"/>
  <c r="BC22" i="4"/>
  <c r="BC23" i="4"/>
  <c r="K23" i="4" s="1"/>
  <c r="BB8" i="4"/>
  <c r="J8" i="4" s="1"/>
  <c r="BB10" i="4"/>
  <c r="BB11" i="4"/>
  <c r="J11" i="4" s="1"/>
  <c r="BB12" i="4"/>
  <c r="J12" i="4" s="1"/>
  <c r="BB13" i="4"/>
  <c r="BB14" i="4"/>
  <c r="BB15" i="4"/>
  <c r="BB17" i="4"/>
  <c r="BB18" i="4"/>
  <c r="J18" i="4" s="1"/>
  <c r="BB20" i="4"/>
  <c r="BB21" i="4"/>
  <c r="BB23" i="4"/>
  <c r="BB24" i="4"/>
  <c r="J24" i="4" s="1"/>
  <c r="BA8" i="4"/>
  <c r="I8" i="4" s="1"/>
  <c r="BA9" i="4"/>
  <c r="BA10" i="4"/>
  <c r="I10" i="4" s="1"/>
  <c r="BA11" i="4"/>
  <c r="I11" i="4" s="1"/>
  <c r="BA12" i="4"/>
  <c r="BA15" i="4"/>
  <c r="I15" i="4" s="1"/>
  <c r="BA16" i="4"/>
  <c r="I16" i="4" s="1"/>
  <c r="BA18" i="4"/>
  <c r="BA19" i="4"/>
  <c r="BA21" i="4"/>
  <c r="BA22" i="4"/>
  <c r="I22" i="4" s="1"/>
  <c r="BA24" i="4"/>
  <c r="BA25" i="4"/>
  <c r="AZ9" i="4"/>
  <c r="AZ10" i="4"/>
  <c r="H10" i="4" s="1"/>
  <c r="AZ11" i="4"/>
  <c r="H11" i="4" s="1"/>
  <c r="AZ13" i="4"/>
  <c r="H13" i="4" s="1"/>
  <c r="AZ14" i="4"/>
  <c r="H14" i="4" s="1"/>
  <c r="AZ16" i="4"/>
  <c r="AZ17" i="4"/>
  <c r="AZ20" i="4"/>
  <c r="H20" i="4" s="1"/>
  <c r="AZ23" i="4"/>
  <c r="H23" i="4" s="1"/>
  <c r="AZ24" i="4"/>
  <c r="AZ25" i="4"/>
  <c r="AY8" i="4"/>
  <c r="AY11" i="4"/>
  <c r="AY12" i="4"/>
  <c r="G12" i="4" s="1"/>
  <c r="AY14" i="4"/>
  <c r="AY15" i="4"/>
  <c r="G15" i="4" s="1"/>
  <c r="AY17" i="4"/>
  <c r="G17" i="4" s="1"/>
  <c r="AY21" i="4"/>
  <c r="AY23" i="4"/>
  <c r="G23" i="4" s="1"/>
  <c r="AY24" i="4"/>
  <c r="G24" i="4" s="1"/>
  <c r="AX9" i="4"/>
  <c r="F9" i="4" s="1"/>
  <c r="AX10" i="4"/>
  <c r="F10" i="4" s="1"/>
  <c r="AX12" i="4"/>
  <c r="AX13" i="4"/>
  <c r="AX16" i="4"/>
  <c r="F16" i="4" s="1"/>
  <c r="AX19" i="4"/>
  <c r="AX21" i="4"/>
  <c r="AX22" i="4"/>
  <c r="AX25" i="4"/>
  <c r="F25" i="4" s="1"/>
  <c r="AW8" i="4"/>
  <c r="E8" i="4" s="1"/>
  <c r="AW10" i="4"/>
  <c r="AW11" i="4"/>
  <c r="E11" i="4" s="1"/>
  <c r="AW13" i="4"/>
  <c r="AW14" i="4"/>
  <c r="E14" i="4" s="1"/>
  <c r="AW16" i="4"/>
  <c r="E16" i="4" s="1"/>
  <c r="AW17" i="4"/>
  <c r="E17" i="4" s="1"/>
  <c r="AW19" i="4"/>
  <c r="AW20" i="4"/>
  <c r="AW23" i="4"/>
  <c r="AW24" i="4"/>
  <c r="E24" i="4" s="1"/>
  <c r="AW25" i="4"/>
  <c r="E25" i="4" s="1"/>
  <c r="AV14" i="4"/>
  <c r="D14" i="4" s="1"/>
  <c r="AV15" i="4"/>
  <c r="Z8" i="4"/>
  <c r="Z9" i="4"/>
  <c r="O9" i="3" s="1"/>
  <c r="Z10" i="4"/>
  <c r="Z11" i="4"/>
  <c r="Z12" i="4"/>
  <c r="Z13" i="4"/>
  <c r="Z14" i="4"/>
  <c r="O14" i="3" s="1"/>
  <c r="Z15" i="4"/>
  <c r="Z16" i="4"/>
  <c r="O16" i="3" s="1"/>
  <c r="Z17" i="4"/>
  <c r="Z18" i="4"/>
  <c r="Z19" i="4"/>
  <c r="Z20" i="4"/>
  <c r="Z21" i="4"/>
  <c r="Z22" i="4"/>
  <c r="Z23" i="4"/>
  <c r="Z24" i="4"/>
  <c r="Z25" i="4"/>
  <c r="Y8" i="4"/>
  <c r="Y12" i="4"/>
  <c r="Y13" i="4"/>
  <c r="Y18" i="4"/>
  <c r="X8" i="4"/>
  <c r="X9" i="4"/>
  <c r="X13" i="4"/>
  <c r="X15" i="4"/>
  <c r="X16" i="4"/>
  <c r="X19" i="4"/>
  <c r="X21" i="4"/>
  <c r="X23" i="4"/>
  <c r="W9" i="4"/>
  <c r="W14" i="4"/>
  <c r="W15" i="4"/>
  <c r="W17" i="4"/>
  <c r="W19" i="4"/>
  <c r="W21" i="4"/>
  <c r="W23" i="4"/>
  <c r="V11" i="4"/>
  <c r="V12" i="4"/>
  <c r="V13" i="4"/>
  <c r="V18" i="4"/>
  <c r="V19" i="4"/>
  <c r="V20" i="4"/>
  <c r="V21" i="4"/>
  <c r="V23" i="4"/>
  <c r="U10" i="4"/>
  <c r="U15" i="4"/>
  <c r="U17" i="4"/>
  <c r="U21" i="4"/>
  <c r="U23" i="4"/>
  <c r="T8" i="4"/>
  <c r="T15" i="4"/>
  <c r="T16" i="4"/>
  <c r="T18" i="4"/>
  <c r="T24" i="4"/>
  <c r="S15" i="4"/>
  <c r="S16" i="4"/>
  <c r="S19" i="4"/>
  <c r="S22" i="4"/>
  <c r="S23" i="4"/>
  <c r="R10" i="4"/>
  <c r="R11" i="4"/>
  <c r="R14" i="4"/>
  <c r="R17" i="4"/>
  <c r="R20" i="4"/>
  <c r="R21" i="4"/>
  <c r="R25" i="4"/>
  <c r="Q8" i="4"/>
  <c r="Q11" i="4"/>
  <c r="Q15" i="4"/>
  <c r="Q18" i="4"/>
  <c r="Q19" i="4"/>
  <c r="Q21" i="4"/>
  <c r="Q24" i="4"/>
  <c r="Q25" i="4"/>
  <c r="P9" i="4"/>
  <c r="P16" i="4"/>
  <c r="P17" i="4"/>
  <c r="P18" i="4"/>
  <c r="P19" i="4"/>
  <c r="P22" i="4"/>
  <c r="P23" i="4"/>
  <c r="P24" i="4"/>
  <c r="P25" i="4"/>
  <c r="O8" i="4"/>
  <c r="O9" i="4"/>
  <c r="O14" i="4"/>
  <c r="O15" i="4"/>
  <c r="O23" i="4"/>
  <c r="N11" i="4"/>
  <c r="N12" i="4"/>
  <c r="N13" i="4"/>
  <c r="N14" i="4"/>
  <c r="N18" i="4"/>
  <c r="N19" i="4"/>
  <c r="N21" i="4"/>
  <c r="M10" i="4"/>
  <c r="M17" i="4"/>
  <c r="M18" i="4"/>
  <c r="M19" i="4"/>
  <c r="M20" i="4"/>
  <c r="M21" i="4"/>
  <c r="M25" i="4"/>
  <c r="L8" i="4"/>
  <c r="L9" i="4"/>
  <c r="L10" i="4"/>
  <c r="L17" i="4"/>
  <c r="L18" i="4"/>
  <c r="L21" i="4"/>
  <c r="L24" i="4"/>
  <c r="L25" i="4"/>
  <c r="K11" i="4"/>
  <c r="K13" i="4"/>
  <c r="K14" i="4"/>
  <c r="K16" i="4"/>
  <c r="K22" i="4"/>
  <c r="J10" i="4"/>
  <c r="J13" i="4"/>
  <c r="J14" i="4"/>
  <c r="J15" i="4"/>
  <c r="J17" i="4"/>
  <c r="J20" i="4"/>
  <c r="J21" i="4"/>
  <c r="J22" i="4"/>
  <c r="J23" i="4"/>
  <c r="I9" i="4"/>
  <c r="I12" i="4"/>
  <c r="I18" i="4"/>
  <c r="I19" i="4"/>
  <c r="I21" i="4"/>
  <c r="I23" i="4"/>
  <c r="I24" i="4"/>
  <c r="I25" i="4"/>
  <c r="H9" i="4"/>
  <c r="H16" i="4"/>
  <c r="H17" i="4"/>
  <c r="H24" i="4"/>
  <c r="H25" i="4"/>
  <c r="G8" i="4"/>
  <c r="G11" i="4"/>
  <c r="G13" i="4"/>
  <c r="G14" i="4"/>
  <c r="G16" i="4"/>
  <c r="G20" i="4"/>
  <c r="G21" i="4"/>
  <c r="F12" i="4"/>
  <c r="F13" i="4"/>
  <c r="F19" i="4"/>
  <c r="F20" i="4"/>
  <c r="F21" i="4"/>
  <c r="F22" i="4"/>
  <c r="E10" i="4"/>
  <c r="E12" i="4"/>
  <c r="E13" i="4"/>
  <c r="E19" i="4"/>
  <c r="E20" i="4"/>
  <c r="E23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C8" i="3"/>
  <c r="AC9" i="3"/>
  <c r="AC10" i="3"/>
  <c r="Z10" i="3" s="1"/>
  <c r="AC11" i="3"/>
  <c r="AC12" i="3"/>
  <c r="AC13" i="3"/>
  <c r="Z13" i="3" s="1"/>
  <c r="AC14" i="3"/>
  <c r="Z14" i="3" s="1"/>
  <c r="AC15" i="3"/>
  <c r="AC16" i="3"/>
  <c r="Z16" i="3" s="1"/>
  <c r="AC17" i="3"/>
  <c r="Z17" i="3" s="1"/>
  <c r="AC18" i="3"/>
  <c r="AC19" i="3"/>
  <c r="AC20" i="3"/>
  <c r="Z20" i="3" s="1"/>
  <c r="AC21" i="3"/>
  <c r="Z21" i="3" s="1"/>
  <c r="AC22" i="3"/>
  <c r="Z22" i="3" s="1"/>
  <c r="AC23" i="3"/>
  <c r="AC24" i="3"/>
  <c r="AC25" i="3"/>
  <c r="Z8" i="3"/>
  <c r="Z11" i="3"/>
  <c r="Z12" i="3"/>
  <c r="Z15" i="3"/>
  <c r="Z18" i="3"/>
  <c r="Z19" i="3"/>
  <c r="Z23" i="3"/>
  <c r="Z24" i="3"/>
  <c r="R8" i="3"/>
  <c r="P8" i="3" s="1"/>
  <c r="R9" i="3"/>
  <c r="P9" i="3" s="1"/>
  <c r="R10" i="3"/>
  <c r="R11" i="3"/>
  <c r="P11" i="3" s="1"/>
  <c r="R12" i="3"/>
  <c r="P12" i="3" s="1"/>
  <c r="R13" i="3"/>
  <c r="R14" i="3"/>
  <c r="R15" i="3"/>
  <c r="P15" i="3" s="1"/>
  <c r="R16" i="3"/>
  <c r="R17" i="3"/>
  <c r="R18" i="3"/>
  <c r="P18" i="3" s="1"/>
  <c r="R19" i="3"/>
  <c r="R20" i="3"/>
  <c r="R21" i="3"/>
  <c r="R22" i="3"/>
  <c r="R23" i="3"/>
  <c r="P23" i="3" s="1"/>
  <c r="R24" i="3"/>
  <c r="P24" i="3" s="1"/>
  <c r="R25" i="3"/>
  <c r="P25" i="3" s="1"/>
  <c r="P10" i="3"/>
  <c r="P13" i="3"/>
  <c r="P14" i="3"/>
  <c r="P16" i="3"/>
  <c r="P17" i="3"/>
  <c r="P19" i="3"/>
  <c r="P20" i="3"/>
  <c r="P21" i="3"/>
  <c r="P22" i="3"/>
  <c r="O8" i="3"/>
  <c r="O11" i="3"/>
  <c r="D11" i="3" s="1"/>
  <c r="O13" i="3"/>
  <c r="O17" i="3"/>
  <c r="O18" i="3"/>
  <c r="O19" i="3"/>
  <c r="O20" i="3"/>
  <c r="O21" i="3"/>
  <c r="D21" i="3" s="1"/>
  <c r="O22" i="3"/>
  <c r="O23" i="3"/>
  <c r="O24" i="3"/>
  <c r="N8" i="3"/>
  <c r="N9" i="3"/>
  <c r="N10" i="3"/>
  <c r="N11" i="3"/>
  <c r="N12" i="3"/>
  <c r="N13" i="3"/>
  <c r="N14" i="3"/>
  <c r="N15" i="3"/>
  <c r="N16" i="3"/>
  <c r="D16" i="3" s="1"/>
  <c r="N17" i="3"/>
  <c r="N18" i="3"/>
  <c r="N19" i="3"/>
  <c r="N20" i="3"/>
  <c r="N21" i="3"/>
  <c r="R21" i="1" s="1"/>
  <c r="N22" i="3"/>
  <c r="D22" i="3" s="1"/>
  <c r="N23" i="3"/>
  <c r="N24" i="3"/>
  <c r="N25" i="3"/>
  <c r="F8" i="3"/>
  <c r="F9" i="3"/>
  <c r="F10" i="3"/>
  <c r="F11" i="3"/>
  <c r="F12" i="3"/>
  <c r="F13" i="3"/>
  <c r="F14" i="3"/>
  <c r="D14" i="3" s="1"/>
  <c r="F15" i="3"/>
  <c r="F16" i="3"/>
  <c r="F17" i="3"/>
  <c r="F18" i="3"/>
  <c r="F19" i="3"/>
  <c r="F20" i="3"/>
  <c r="D20" i="3" s="1"/>
  <c r="F21" i="3"/>
  <c r="F22" i="3"/>
  <c r="F23" i="3"/>
  <c r="F24" i="3"/>
  <c r="F25" i="3"/>
  <c r="E8" i="3"/>
  <c r="E9" i="3"/>
  <c r="E10" i="3"/>
  <c r="E11" i="3"/>
  <c r="E12" i="3"/>
  <c r="E13" i="3"/>
  <c r="D13" i="3" s="1"/>
  <c r="E14" i="3"/>
  <c r="E15" i="3"/>
  <c r="E16" i="3"/>
  <c r="E17" i="3"/>
  <c r="E18" i="3"/>
  <c r="E19" i="3"/>
  <c r="E20" i="3"/>
  <c r="E21" i="3"/>
  <c r="E22" i="3"/>
  <c r="E23" i="3"/>
  <c r="E24" i="3"/>
  <c r="E25" i="3"/>
  <c r="D17" i="3"/>
  <c r="D19" i="3"/>
  <c r="EH8" i="8"/>
  <c r="DZ8" i="8" s="1"/>
  <c r="EH9" i="8"/>
  <c r="EH10" i="8"/>
  <c r="EH11" i="8"/>
  <c r="DZ11" i="8" s="1"/>
  <c r="EH12" i="8"/>
  <c r="EH13" i="8"/>
  <c r="EH14" i="8"/>
  <c r="DZ14" i="8" s="1"/>
  <c r="EH15" i="8"/>
  <c r="EH16" i="8"/>
  <c r="EH17" i="8"/>
  <c r="EH18" i="8"/>
  <c r="EH19" i="8"/>
  <c r="EH20" i="8"/>
  <c r="DZ20" i="8" s="1"/>
  <c r="EH21" i="8"/>
  <c r="DZ21" i="8" s="1"/>
  <c r="EH22" i="8"/>
  <c r="EH23" i="8"/>
  <c r="EH24" i="8"/>
  <c r="DZ24" i="8" s="1"/>
  <c r="EH25" i="8"/>
  <c r="EA8" i="8"/>
  <c r="EA9" i="8"/>
  <c r="DZ9" i="8" s="1"/>
  <c r="EA10" i="8"/>
  <c r="EA11" i="8"/>
  <c r="EA12" i="8"/>
  <c r="DZ12" i="8" s="1"/>
  <c r="EA13" i="8"/>
  <c r="EA14" i="8"/>
  <c r="EA15" i="8"/>
  <c r="DZ15" i="8" s="1"/>
  <c r="EA16" i="8"/>
  <c r="DZ16" i="8" s="1"/>
  <c r="EA17" i="8"/>
  <c r="EA18" i="8"/>
  <c r="EA19" i="8"/>
  <c r="EA20" i="8"/>
  <c r="EA21" i="8"/>
  <c r="EA22" i="8"/>
  <c r="EA23" i="8"/>
  <c r="EA24" i="8"/>
  <c r="EA25" i="8"/>
  <c r="DZ10" i="8"/>
  <c r="DZ13" i="8"/>
  <c r="DZ17" i="8"/>
  <c r="DZ19" i="8"/>
  <c r="DZ22" i="8"/>
  <c r="DZ23" i="8"/>
  <c r="DZ25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N8" i="8"/>
  <c r="DN9" i="8"/>
  <c r="DN10" i="8"/>
  <c r="DN11" i="8"/>
  <c r="DN12" i="8"/>
  <c r="DN13" i="8"/>
  <c r="DN14" i="8"/>
  <c r="DN15" i="8"/>
  <c r="DN16" i="8"/>
  <c r="DN17" i="8"/>
  <c r="DN18" i="8"/>
  <c r="DF18" i="8" s="1"/>
  <c r="DN19" i="8"/>
  <c r="DN20" i="8"/>
  <c r="DN21" i="8"/>
  <c r="DF21" i="8" s="1"/>
  <c r="DN22" i="8"/>
  <c r="DN23" i="8"/>
  <c r="DN24" i="8"/>
  <c r="DN25" i="8"/>
  <c r="DG8" i="8"/>
  <c r="DF8" i="8" s="1"/>
  <c r="DG9" i="8"/>
  <c r="DF9" i="8" s="1"/>
  <c r="DG10" i="8"/>
  <c r="DG11" i="8"/>
  <c r="DG12" i="8"/>
  <c r="DG13" i="8"/>
  <c r="DF13" i="8" s="1"/>
  <c r="DG14" i="8"/>
  <c r="DG15" i="8"/>
  <c r="DG16" i="8"/>
  <c r="DF16" i="8" s="1"/>
  <c r="DG17" i="8"/>
  <c r="DG18" i="8"/>
  <c r="DG19" i="8"/>
  <c r="DF19" i="8" s="1"/>
  <c r="DG20" i="8"/>
  <c r="DF20" i="8" s="1"/>
  <c r="DG21" i="8"/>
  <c r="DG22" i="8"/>
  <c r="DG23" i="8"/>
  <c r="DG24" i="8"/>
  <c r="DG25" i="8"/>
  <c r="DF11" i="8"/>
  <c r="DF12" i="8"/>
  <c r="DF14" i="8"/>
  <c r="DF15" i="8"/>
  <c r="DF17" i="8"/>
  <c r="DF22" i="8"/>
  <c r="DF23" i="8"/>
  <c r="DF24" i="8"/>
  <c r="DF25" i="8"/>
  <c r="CY8" i="8"/>
  <c r="CY9" i="8"/>
  <c r="CY10" i="8"/>
  <c r="CQ10" i="8" s="1"/>
  <c r="CY11" i="8"/>
  <c r="CQ11" i="8" s="1"/>
  <c r="CY12" i="8"/>
  <c r="CY13" i="8"/>
  <c r="CY14" i="8"/>
  <c r="CY15" i="8"/>
  <c r="CY16" i="8"/>
  <c r="CQ16" i="8" s="1"/>
  <c r="CY17" i="8"/>
  <c r="CQ17" i="8" s="1"/>
  <c r="CY18" i="8"/>
  <c r="CY19" i="8"/>
  <c r="CY20" i="8"/>
  <c r="CY21" i="8"/>
  <c r="CY22" i="8"/>
  <c r="CQ22" i="8" s="1"/>
  <c r="CY23" i="8"/>
  <c r="CQ23" i="8" s="1"/>
  <c r="CY24" i="8"/>
  <c r="CY25" i="8"/>
  <c r="CR8" i="8"/>
  <c r="CQ8" i="8" s="1"/>
  <c r="CR9" i="8"/>
  <c r="CQ9" i="8" s="1"/>
  <c r="CR10" i="8"/>
  <c r="CR11" i="8"/>
  <c r="CR12" i="8"/>
  <c r="CQ12" i="8" s="1"/>
  <c r="CR13" i="8"/>
  <c r="CR14" i="8"/>
  <c r="CR15" i="8"/>
  <c r="CQ15" i="8" s="1"/>
  <c r="CR16" i="8"/>
  <c r="CR17" i="8"/>
  <c r="CR18" i="8"/>
  <c r="CQ18" i="8" s="1"/>
  <c r="CR19" i="8"/>
  <c r="CR20" i="8"/>
  <c r="CR21" i="8"/>
  <c r="CR22" i="8"/>
  <c r="CR23" i="8"/>
  <c r="CR24" i="8"/>
  <c r="CR25" i="8"/>
  <c r="CQ13" i="8"/>
  <c r="CQ19" i="8"/>
  <c r="CQ21" i="8"/>
  <c r="CQ24" i="8"/>
  <c r="CQ25" i="8"/>
  <c r="CJ8" i="8"/>
  <c r="CJ9" i="8"/>
  <c r="CJ10" i="8"/>
  <c r="CB10" i="8" s="1"/>
  <c r="CJ11" i="8"/>
  <c r="CJ12" i="8"/>
  <c r="CJ13" i="8"/>
  <c r="CB13" i="8" s="1"/>
  <c r="CJ14" i="8"/>
  <c r="CJ15" i="8"/>
  <c r="CJ16" i="8"/>
  <c r="CJ17" i="8"/>
  <c r="CJ18" i="8"/>
  <c r="CJ19" i="8"/>
  <c r="CB19" i="8" s="1"/>
  <c r="CJ20" i="8"/>
  <c r="CJ21" i="8"/>
  <c r="CJ22" i="8"/>
  <c r="CB22" i="8" s="1"/>
  <c r="CJ23" i="8"/>
  <c r="CB23" i="8" s="1"/>
  <c r="CJ24" i="8"/>
  <c r="CJ25" i="8"/>
  <c r="CC8" i="8"/>
  <c r="CB8" i="8" s="1"/>
  <c r="CC9" i="8"/>
  <c r="CC10" i="8"/>
  <c r="CC11" i="8"/>
  <c r="CB11" i="8" s="1"/>
  <c r="CC12" i="8"/>
  <c r="CB12" i="8" s="1"/>
  <c r="CC13" i="8"/>
  <c r="CC14" i="8"/>
  <c r="CB14" i="8" s="1"/>
  <c r="CC15" i="8"/>
  <c r="CC16" i="8"/>
  <c r="CC17" i="8"/>
  <c r="CB17" i="8" s="1"/>
  <c r="CC18" i="8"/>
  <c r="CB18" i="8" s="1"/>
  <c r="CC19" i="8"/>
  <c r="CC20" i="8"/>
  <c r="CC21" i="8"/>
  <c r="CB21" i="8" s="1"/>
  <c r="D21" i="8" s="1"/>
  <c r="CC22" i="8"/>
  <c r="CC23" i="8"/>
  <c r="CC24" i="8"/>
  <c r="CB24" i="8" s="1"/>
  <c r="CC25" i="8"/>
  <c r="CB9" i="8"/>
  <c r="CB15" i="8"/>
  <c r="CB16" i="8"/>
  <c r="CB20" i="8"/>
  <c r="CB25" i="8"/>
  <c r="BU8" i="8"/>
  <c r="BU9" i="8"/>
  <c r="BU10" i="8"/>
  <c r="BM10" i="8" s="1"/>
  <c r="BU11" i="8"/>
  <c r="BU12" i="8"/>
  <c r="BU13" i="8"/>
  <c r="BU14" i="8"/>
  <c r="BU15" i="8"/>
  <c r="BU16" i="8"/>
  <c r="BU17" i="8"/>
  <c r="BU18" i="8"/>
  <c r="BU19" i="8"/>
  <c r="BM19" i="8" s="1"/>
  <c r="BU20" i="8"/>
  <c r="BM20" i="8" s="1"/>
  <c r="BU21" i="8"/>
  <c r="BU22" i="8"/>
  <c r="BU23" i="8"/>
  <c r="BM23" i="8" s="1"/>
  <c r="BU24" i="8"/>
  <c r="BU25" i="8"/>
  <c r="BN8" i="8"/>
  <c r="BM8" i="8" s="1"/>
  <c r="BN9" i="8"/>
  <c r="BM9" i="8" s="1"/>
  <c r="BN10" i="8"/>
  <c r="BN11" i="8"/>
  <c r="BN12" i="8"/>
  <c r="BN13" i="8"/>
  <c r="BN14" i="8"/>
  <c r="BN15" i="8"/>
  <c r="BM15" i="8" s="1"/>
  <c r="BN16" i="8"/>
  <c r="BN17" i="8"/>
  <c r="BN18" i="8"/>
  <c r="BM18" i="8" s="1"/>
  <c r="BN19" i="8"/>
  <c r="BN20" i="8"/>
  <c r="BN21" i="8"/>
  <c r="BN22" i="8"/>
  <c r="BN23" i="8"/>
  <c r="BN24" i="8"/>
  <c r="BM24" i="8" s="1"/>
  <c r="BN25" i="8"/>
  <c r="BM12" i="8"/>
  <c r="BM13" i="8"/>
  <c r="BM14" i="8"/>
  <c r="BM16" i="8"/>
  <c r="BM17" i="8"/>
  <c r="BM21" i="8"/>
  <c r="BM22" i="8"/>
  <c r="BM25" i="8"/>
  <c r="BF8" i="8"/>
  <c r="BF9" i="8"/>
  <c r="BF10" i="8"/>
  <c r="BF11" i="8"/>
  <c r="AX11" i="8" s="1"/>
  <c r="BF12" i="8"/>
  <c r="AX12" i="8" s="1"/>
  <c r="BF13" i="8"/>
  <c r="BF14" i="8"/>
  <c r="BF15" i="8"/>
  <c r="BF16" i="8"/>
  <c r="AX16" i="8" s="1"/>
  <c r="BF17" i="8"/>
  <c r="BF18" i="8"/>
  <c r="BF19" i="8"/>
  <c r="AX19" i="8" s="1"/>
  <c r="BF20" i="8"/>
  <c r="BF21" i="8"/>
  <c r="BF22" i="8"/>
  <c r="AX22" i="8" s="1"/>
  <c r="BF23" i="8"/>
  <c r="AX23" i="8" s="1"/>
  <c r="BF24" i="8"/>
  <c r="BF25" i="8"/>
  <c r="AY8" i="8"/>
  <c r="AY9" i="8"/>
  <c r="AX9" i="8" s="1"/>
  <c r="AY10" i="8"/>
  <c r="AX10" i="8" s="1"/>
  <c r="AY11" i="8"/>
  <c r="AY12" i="8"/>
  <c r="AY13" i="8"/>
  <c r="AY14" i="8"/>
  <c r="AX14" i="8" s="1"/>
  <c r="AY15" i="8"/>
  <c r="AY16" i="8"/>
  <c r="AY17" i="8"/>
  <c r="AX17" i="8" s="1"/>
  <c r="AY18" i="8"/>
  <c r="AY19" i="8"/>
  <c r="AY20" i="8"/>
  <c r="AX20" i="8" s="1"/>
  <c r="AY21" i="8"/>
  <c r="AX21" i="8" s="1"/>
  <c r="AY22" i="8"/>
  <c r="AY23" i="8"/>
  <c r="AY24" i="8"/>
  <c r="AY25" i="8"/>
  <c r="AX25" i="8" s="1"/>
  <c r="AX8" i="8"/>
  <c r="AX15" i="8"/>
  <c r="AX18" i="8"/>
  <c r="AX24" i="8"/>
  <c r="AQ8" i="8"/>
  <c r="AQ9" i="8"/>
  <c r="AQ10" i="8"/>
  <c r="AI10" i="8" s="1"/>
  <c r="AQ11" i="8"/>
  <c r="AQ12" i="8"/>
  <c r="AQ13" i="8"/>
  <c r="AI13" i="8" s="1"/>
  <c r="AQ14" i="8"/>
  <c r="AQ15" i="8"/>
  <c r="AQ16" i="8"/>
  <c r="AI16" i="8" s="1"/>
  <c r="AQ17" i="8"/>
  <c r="AQ18" i="8"/>
  <c r="AQ19" i="8"/>
  <c r="AQ20" i="8"/>
  <c r="AQ21" i="8"/>
  <c r="AI21" i="8" s="1"/>
  <c r="AQ22" i="8"/>
  <c r="AQ23" i="8"/>
  <c r="AQ24" i="8"/>
  <c r="AQ25" i="8"/>
  <c r="AI25" i="8" s="1"/>
  <c r="AJ8" i="8"/>
  <c r="AI8" i="8" s="1"/>
  <c r="AJ9" i="8"/>
  <c r="AJ10" i="8"/>
  <c r="AJ11" i="8"/>
  <c r="AI11" i="8" s="1"/>
  <c r="AJ12" i="8"/>
  <c r="AJ13" i="8"/>
  <c r="AJ14" i="8"/>
  <c r="AI14" i="8" s="1"/>
  <c r="AJ15" i="8"/>
  <c r="AJ16" i="8"/>
  <c r="AJ17" i="8"/>
  <c r="AI17" i="8" s="1"/>
  <c r="AJ18" i="8"/>
  <c r="AJ19" i="8"/>
  <c r="AI19" i="8" s="1"/>
  <c r="AJ20" i="8"/>
  <c r="AI20" i="8" s="1"/>
  <c r="AJ21" i="8"/>
  <c r="AJ22" i="8"/>
  <c r="AJ23" i="8"/>
  <c r="AI23" i="8" s="1"/>
  <c r="AJ24" i="8"/>
  <c r="AI24" i="8" s="1"/>
  <c r="AJ25" i="8"/>
  <c r="AI9" i="8"/>
  <c r="AI12" i="8"/>
  <c r="AI15" i="8"/>
  <c r="AI18" i="8"/>
  <c r="AI22" i="8"/>
  <c r="AB8" i="8"/>
  <c r="AB9" i="8"/>
  <c r="AB10" i="8"/>
  <c r="T10" i="8" s="1"/>
  <c r="AB11" i="8"/>
  <c r="AB12" i="8"/>
  <c r="AB13" i="8"/>
  <c r="AB14" i="8"/>
  <c r="AB15" i="8"/>
  <c r="AB16" i="8"/>
  <c r="AB17" i="8"/>
  <c r="AB18" i="8"/>
  <c r="AB19" i="8"/>
  <c r="T19" i="8" s="1"/>
  <c r="AB20" i="8"/>
  <c r="T20" i="8" s="1"/>
  <c r="AB21" i="8"/>
  <c r="AB22" i="8"/>
  <c r="AB23" i="8"/>
  <c r="T23" i="8" s="1"/>
  <c r="AB24" i="8"/>
  <c r="AB25" i="8"/>
  <c r="U8" i="8"/>
  <c r="T8" i="8" s="1"/>
  <c r="D8" i="8" s="1"/>
  <c r="U9" i="8"/>
  <c r="T9" i="8" s="1"/>
  <c r="U10" i="8"/>
  <c r="U11" i="8"/>
  <c r="U12" i="8"/>
  <c r="U13" i="8"/>
  <c r="U14" i="8"/>
  <c r="T14" i="8" s="1"/>
  <c r="U15" i="8"/>
  <c r="U16" i="8"/>
  <c r="U17" i="8"/>
  <c r="U18" i="8"/>
  <c r="T18" i="8" s="1"/>
  <c r="U19" i="8"/>
  <c r="U20" i="8"/>
  <c r="U21" i="8"/>
  <c r="T21" i="8" s="1"/>
  <c r="U22" i="8"/>
  <c r="U23" i="8"/>
  <c r="U24" i="8"/>
  <c r="T24" i="8" s="1"/>
  <c r="D24" i="8" s="1"/>
  <c r="U25" i="8"/>
  <c r="T25" i="8" s="1"/>
  <c r="T11" i="8"/>
  <c r="T12" i="8"/>
  <c r="T13" i="8"/>
  <c r="T16" i="8"/>
  <c r="T22" i="8"/>
  <c r="M8" i="8"/>
  <c r="M9" i="8"/>
  <c r="E9" i="8" s="1"/>
  <c r="D9" i="8" s="1"/>
  <c r="M10" i="8"/>
  <c r="M11" i="8"/>
  <c r="M12" i="8"/>
  <c r="M13" i="8"/>
  <c r="M14" i="8"/>
  <c r="E14" i="8" s="1"/>
  <c r="M15" i="8"/>
  <c r="M16" i="8"/>
  <c r="M17" i="8"/>
  <c r="M18" i="8"/>
  <c r="M19" i="8"/>
  <c r="M20" i="8"/>
  <c r="E20" i="8" s="1"/>
  <c r="M21" i="8"/>
  <c r="M22" i="8"/>
  <c r="M23" i="8"/>
  <c r="M24" i="8"/>
  <c r="M25" i="8"/>
  <c r="E25" i="8" s="1"/>
  <c r="F8" i="8"/>
  <c r="E8" i="8" s="1"/>
  <c r="F9" i="8"/>
  <c r="F10" i="8"/>
  <c r="F11" i="8"/>
  <c r="E11" i="8" s="1"/>
  <c r="F12" i="8"/>
  <c r="E12" i="8" s="1"/>
  <c r="F13" i="8"/>
  <c r="F14" i="8"/>
  <c r="F15" i="8"/>
  <c r="E15" i="8" s="1"/>
  <c r="F16" i="8"/>
  <c r="F17" i="8"/>
  <c r="F18" i="8"/>
  <c r="E18" i="8" s="1"/>
  <c r="F19" i="8"/>
  <c r="F20" i="8"/>
  <c r="F21" i="8"/>
  <c r="F22" i="8"/>
  <c r="F23" i="8"/>
  <c r="E23" i="8" s="1"/>
  <c r="D23" i="8" s="1"/>
  <c r="F24" i="8"/>
  <c r="E24" i="8" s="1"/>
  <c r="F25" i="8"/>
  <c r="E10" i="8"/>
  <c r="E13" i="8"/>
  <c r="E16" i="8"/>
  <c r="E17" i="8"/>
  <c r="E19" i="8"/>
  <c r="E21" i="8"/>
  <c r="E22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A20" i="10" s="1"/>
  <c r="DG21" i="10"/>
  <c r="DG22" i="10"/>
  <c r="DG23" i="10"/>
  <c r="DG24" i="10"/>
  <c r="DG25" i="10"/>
  <c r="DF8" i="10"/>
  <c r="DF9" i="10"/>
  <c r="DF10" i="10"/>
  <c r="DF11" i="10"/>
  <c r="DF12" i="10"/>
  <c r="DF13" i="10"/>
  <c r="DF14" i="10"/>
  <c r="DF15" i="10"/>
  <c r="DF16" i="10"/>
  <c r="DF17" i="10"/>
  <c r="DF18" i="10"/>
  <c r="CR18" i="10" s="1"/>
  <c r="DF19" i="10"/>
  <c r="DF20" i="10"/>
  <c r="DF21" i="10"/>
  <c r="DF22" i="10"/>
  <c r="DF23" i="10"/>
  <c r="DF24" i="10"/>
  <c r="DF25" i="10"/>
  <c r="DE8" i="10"/>
  <c r="DE9" i="10"/>
  <c r="DE10" i="10"/>
  <c r="DE11" i="10"/>
  <c r="DE12" i="10"/>
  <c r="DE13" i="10"/>
  <c r="DE14" i="10"/>
  <c r="DE15" i="10"/>
  <c r="CQ15" i="10" s="1"/>
  <c r="DE16" i="10"/>
  <c r="DE17" i="10"/>
  <c r="DE18" i="10"/>
  <c r="DE19" i="10"/>
  <c r="DE20" i="10"/>
  <c r="DE21" i="10"/>
  <c r="DE22" i="10"/>
  <c r="DE23" i="10"/>
  <c r="DE24" i="10"/>
  <c r="DE25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C8" i="10"/>
  <c r="DC9" i="10"/>
  <c r="DC10" i="10"/>
  <c r="DC11" i="10"/>
  <c r="DA11" i="10" s="1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B8" i="10"/>
  <c r="DB9" i="10"/>
  <c r="DA9" i="10" s="1"/>
  <c r="DB10" i="10"/>
  <c r="DA10" i="10" s="1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A25" i="10" s="1"/>
  <c r="DA8" i="10"/>
  <c r="DA14" i="10"/>
  <c r="DA24" i="10"/>
  <c r="CZ9" i="10"/>
  <c r="CS9" i="10" s="1"/>
  <c r="CZ12" i="10"/>
  <c r="CS12" i="10" s="1"/>
  <c r="CZ18" i="10"/>
  <c r="CS18" i="10" s="1"/>
  <c r="CZ19" i="10"/>
  <c r="CS19" i="10" s="1"/>
  <c r="CZ21" i="10"/>
  <c r="CZ25" i="10"/>
  <c r="CS25" i="10" s="1"/>
  <c r="CY16" i="10"/>
  <c r="CR16" i="10" s="1"/>
  <c r="CY19" i="10"/>
  <c r="CR19" i="10" s="1"/>
  <c r="CX11" i="10"/>
  <c r="CQ11" i="10" s="1"/>
  <c r="CX13" i="10"/>
  <c r="CQ13" i="10" s="1"/>
  <c r="CX14" i="10"/>
  <c r="CQ14" i="10" s="1"/>
  <c r="CX15" i="10"/>
  <c r="CX17" i="10"/>
  <c r="CX21" i="10"/>
  <c r="CQ21" i="10" s="1"/>
  <c r="CW12" i="10"/>
  <c r="CP12" i="10" s="1"/>
  <c r="CW19" i="10"/>
  <c r="CP19" i="10" s="1"/>
  <c r="CW25" i="10"/>
  <c r="CP25" i="10" s="1"/>
  <c r="CV10" i="10"/>
  <c r="CO10" i="10" s="1"/>
  <c r="CV13" i="10"/>
  <c r="CO13" i="10" s="1"/>
  <c r="CV17" i="10"/>
  <c r="CO17" i="10" s="1"/>
  <c r="CV20" i="10"/>
  <c r="CO20" i="10" s="1"/>
  <c r="CV25" i="10"/>
  <c r="CU8" i="10"/>
  <c r="CU9" i="10"/>
  <c r="CU11" i="10"/>
  <c r="CU15" i="10"/>
  <c r="CN15" i="10" s="1"/>
  <c r="CU24" i="10"/>
  <c r="CU25" i="10"/>
  <c r="CN25" i="10" s="1"/>
  <c r="CS8" i="10"/>
  <c r="CS21" i="10"/>
  <c r="CS24" i="10"/>
  <c r="CR12" i="10"/>
  <c r="CR22" i="10"/>
  <c r="CQ16" i="10"/>
  <c r="CQ17" i="10"/>
  <c r="CQ20" i="10"/>
  <c r="CP18" i="10"/>
  <c r="CP24" i="10"/>
  <c r="CO16" i="10"/>
  <c r="CO23" i="10"/>
  <c r="CN10" i="10"/>
  <c r="CN14" i="10"/>
  <c r="CL8" i="10"/>
  <c r="CL9" i="10"/>
  <c r="CL10" i="10"/>
  <c r="CL11" i="10"/>
  <c r="CL12" i="10"/>
  <c r="CL13" i="10"/>
  <c r="CL14" i="10"/>
  <c r="CL15" i="10"/>
  <c r="CL16" i="10"/>
  <c r="CL17" i="10"/>
  <c r="CF17" i="10" s="1"/>
  <c r="CL18" i="10"/>
  <c r="CL19" i="10"/>
  <c r="CL20" i="10"/>
  <c r="CL21" i="10"/>
  <c r="CL22" i="10"/>
  <c r="CL23" i="10"/>
  <c r="CL24" i="10"/>
  <c r="CL25" i="10"/>
  <c r="CK8" i="10"/>
  <c r="CK9" i="10"/>
  <c r="CK10" i="10"/>
  <c r="CK11" i="10"/>
  <c r="CK12" i="10"/>
  <c r="BW12" i="10" s="1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J8" i="10"/>
  <c r="CJ9" i="10"/>
  <c r="CJ10" i="10"/>
  <c r="CJ11" i="10"/>
  <c r="CJ12" i="10"/>
  <c r="CJ13" i="10"/>
  <c r="CJ14" i="10"/>
  <c r="CJ15" i="10"/>
  <c r="CJ16" i="10"/>
  <c r="CJ17" i="10"/>
  <c r="CJ18" i="10"/>
  <c r="CF18" i="10" s="1"/>
  <c r="CJ19" i="10"/>
  <c r="CJ20" i="10"/>
  <c r="CJ21" i="10"/>
  <c r="CJ22" i="10"/>
  <c r="CJ23" i="10"/>
  <c r="CJ24" i="10"/>
  <c r="CJ25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F21" i="10" s="1"/>
  <c r="CH22" i="10"/>
  <c r="BT22" i="10" s="1"/>
  <c r="CH23" i="10"/>
  <c r="CH24" i="10"/>
  <c r="CH25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F19" i="10" s="1"/>
  <c r="CG20" i="10"/>
  <c r="CF20" i="10" s="1"/>
  <c r="CG21" i="10"/>
  <c r="CG22" i="10"/>
  <c r="CG23" i="10"/>
  <c r="BS23" i="10" s="1"/>
  <c r="CG24" i="10"/>
  <c r="CG25" i="10"/>
  <c r="CF25" i="10"/>
  <c r="CE11" i="10"/>
  <c r="BX11" i="10" s="1"/>
  <c r="CE21" i="10"/>
  <c r="BX21" i="10" s="1"/>
  <c r="CE24" i="10"/>
  <c r="BX24" i="10" s="1"/>
  <c r="CE25" i="10"/>
  <c r="CD9" i="10"/>
  <c r="BW9" i="10" s="1"/>
  <c r="CD10" i="10"/>
  <c r="BW10" i="10" s="1"/>
  <c r="CD16" i="10"/>
  <c r="BW16" i="10" s="1"/>
  <c r="CD23" i="10"/>
  <c r="BW23" i="10" s="1"/>
  <c r="CC15" i="10"/>
  <c r="CC17" i="10"/>
  <c r="CC18" i="10"/>
  <c r="BV18" i="10" s="1"/>
  <c r="CC22" i="10"/>
  <c r="CC23" i="10"/>
  <c r="CB11" i="10"/>
  <c r="BU11" i="10" s="1"/>
  <c r="CB12" i="10"/>
  <c r="CB15" i="10"/>
  <c r="BU15" i="10" s="1"/>
  <c r="CB16" i="10"/>
  <c r="BU16" i="10" s="1"/>
  <c r="CB17" i="10"/>
  <c r="BU17" i="10" s="1"/>
  <c r="CB19" i="10"/>
  <c r="BU19" i="10" s="1"/>
  <c r="CB20" i="10"/>
  <c r="CB21" i="10"/>
  <c r="CA12" i="10"/>
  <c r="BT12" i="10" s="1"/>
  <c r="CA13" i="10"/>
  <c r="BT13" i="10" s="1"/>
  <c r="CA14" i="10"/>
  <c r="BT14" i="10" s="1"/>
  <c r="CA15" i="10"/>
  <c r="BT15" i="10" s="1"/>
  <c r="CA16" i="10"/>
  <c r="BT16" i="10" s="1"/>
  <c r="CA17" i="10"/>
  <c r="BT17" i="10" s="1"/>
  <c r="CA18" i="10"/>
  <c r="CA19" i="10"/>
  <c r="BZ12" i="10"/>
  <c r="BS12" i="10" s="1"/>
  <c r="BZ13" i="10"/>
  <c r="BS13" i="10" s="1"/>
  <c r="BZ14" i="10"/>
  <c r="BS14" i="10" s="1"/>
  <c r="BZ15" i="10"/>
  <c r="BS15" i="10" s="1"/>
  <c r="BZ16" i="10"/>
  <c r="BS16" i="10" s="1"/>
  <c r="BZ17" i="10"/>
  <c r="BX14" i="10"/>
  <c r="BX18" i="10"/>
  <c r="BX20" i="10"/>
  <c r="BX25" i="10"/>
  <c r="BW8" i="10"/>
  <c r="BW18" i="10"/>
  <c r="BW25" i="10"/>
  <c r="BV15" i="10"/>
  <c r="BV16" i="10"/>
  <c r="BV17" i="10"/>
  <c r="BV22" i="10"/>
  <c r="BV23" i="10"/>
  <c r="BU12" i="10"/>
  <c r="BU14" i="10"/>
  <c r="BU20" i="10"/>
  <c r="BU21" i="10"/>
  <c r="BU24" i="10"/>
  <c r="BU25" i="10"/>
  <c r="BT18" i="10"/>
  <c r="BT19" i="10"/>
  <c r="BT23" i="10"/>
  <c r="BS10" i="10"/>
  <c r="BS11" i="10"/>
  <c r="BS17" i="10"/>
  <c r="BS20" i="10"/>
  <c r="BK8" i="10"/>
  <c r="BK9" i="10"/>
  <c r="BK10" i="10"/>
  <c r="BK11" i="10"/>
  <c r="BK12" i="10"/>
  <c r="BC12" i="10" s="1"/>
  <c r="I12" i="1" s="1"/>
  <c r="BK13" i="10"/>
  <c r="BC13" i="10" s="1"/>
  <c r="I13" i="1" s="1"/>
  <c r="BK14" i="10"/>
  <c r="BK15" i="10"/>
  <c r="BK16" i="10"/>
  <c r="BK17" i="10"/>
  <c r="BK18" i="10"/>
  <c r="BC18" i="10" s="1"/>
  <c r="I18" i="1" s="1"/>
  <c r="BK19" i="10"/>
  <c r="BC19" i="10" s="1"/>
  <c r="I19" i="1" s="1"/>
  <c r="BK20" i="10"/>
  <c r="BK21" i="10"/>
  <c r="BK22" i="10"/>
  <c r="BC22" i="10" s="1"/>
  <c r="BK23" i="10"/>
  <c r="BK24" i="10"/>
  <c r="BK25" i="10"/>
  <c r="BD8" i="10"/>
  <c r="BD9" i="10"/>
  <c r="BD10" i="10"/>
  <c r="BC10" i="10" s="1"/>
  <c r="BD11" i="10"/>
  <c r="BC11" i="10" s="1"/>
  <c r="I11" i="1" s="1"/>
  <c r="BD12" i="10"/>
  <c r="BD13" i="10"/>
  <c r="BD14" i="10"/>
  <c r="BD15" i="10"/>
  <c r="BD16" i="10"/>
  <c r="BD17" i="10"/>
  <c r="BD18" i="10"/>
  <c r="BD19" i="10"/>
  <c r="BD20" i="10"/>
  <c r="BC20" i="10" s="1"/>
  <c r="BD21" i="10"/>
  <c r="BD22" i="10"/>
  <c r="BD23" i="10"/>
  <c r="BC23" i="10" s="1"/>
  <c r="I23" i="1" s="1"/>
  <c r="BD24" i="10"/>
  <c r="BD25" i="10"/>
  <c r="BC8" i="10"/>
  <c r="I8" i="1" s="1"/>
  <c r="BC9" i="10"/>
  <c r="I9" i="1" s="1"/>
  <c r="BC14" i="10"/>
  <c r="BC15" i="10"/>
  <c r="I15" i="1" s="1"/>
  <c r="BC16" i="10"/>
  <c r="I16" i="1" s="1"/>
  <c r="BC17" i="10"/>
  <c r="I17" i="1" s="1"/>
  <c r="BC24" i="10"/>
  <c r="I24" i="1" s="1"/>
  <c r="BC25" i="10"/>
  <c r="I25" i="1" s="1"/>
  <c r="AY8" i="10"/>
  <c r="CZ8" i="10" s="1"/>
  <c r="AY9" i="10"/>
  <c r="AY10" i="10"/>
  <c r="CZ10" i="10" s="1"/>
  <c r="CS10" i="10" s="1"/>
  <c r="AY11" i="10"/>
  <c r="CZ11" i="10" s="1"/>
  <c r="CS11" i="10" s="1"/>
  <c r="AY12" i="10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AD17" i="10" s="1"/>
  <c r="H17" i="1" s="1"/>
  <c r="AY18" i="10"/>
  <c r="AY19" i="10"/>
  <c r="AY20" i="10"/>
  <c r="CZ20" i="10" s="1"/>
  <c r="CS20" i="10" s="1"/>
  <c r="AY21" i="10"/>
  <c r="AY22" i="10"/>
  <c r="CZ22" i="10" s="1"/>
  <c r="CS22" i="10" s="1"/>
  <c r="AY23" i="10"/>
  <c r="CZ23" i="10" s="1"/>
  <c r="CS23" i="10" s="1"/>
  <c r="AY24" i="10"/>
  <c r="CZ24" i="10" s="1"/>
  <c r="AY25" i="10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AU17" i="10"/>
  <c r="CY17" i="10" s="1"/>
  <c r="CR17" i="10" s="1"/>
  <c r="AU18" i="10"/>
  <c r="CY18" i="10" s="1"/>
  <c r="AU19" i="10"/>
  <c r="AU20" i="10"/>
  <c r="CY20" i="10" s="1"/>
  <c r="CR20" i="10" s="1"/>
  <c r="AU21" i="10"/>
  <c r="CY21" i="10" s="1"/>
  <c r="CR21" i="10" s="1"/>
  <c r="AU22" i="10"/>
  <c r="CY22" i="10" s="1"/>
  <c r="AU23" i="10"/>
  <c r="CY23" i="10" s="1"/>
  <c r="CR23" i="10" s="1"/>
  <c r="AU24" i="10"/>
  <c r="CY24" i="10" s="1"/>
  <c r="CR24" i="10" s="1"/>
  <c r="AU25" i="10"/>
  <c r="CY25" i="10" s="1"/>
  <c r="CR25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AQ12" i="10"/>
  <c r="CX12" i="10" s="1"/>
  <c r="CQ12" i="10" s="1"/>
  <c r="AQ13" i="10"/>
  <c r="AQ14" i="10"/>
  <c r="AQ15" i="10"/>
  <c r="AQ16" i="10"/>
  <c r="CX16" i="10" s="1"/>
  <c r="AQ17" i="10"/>
  <c r="AQ18" i="10"/>
  <c r="CX18" i="10" s="1"/>
  <c r="CQ18" i="10" s="1"/>
  <c r="AQ19" i="10"/>
  <c r="CX19" i="10" s="1"/>
  <c r="CQ19" i="10" s="1"/>
  <c r="AQ20" i="10"/>
  <c r="CX20" i="10" s="1"/>
  <c r="AQ21" i="10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AM17" i="10"/>
  <c r="CW17" i="10" s="1"/>
  <c r="CP17" i="10" s="1"/>
  <c r="AM18" i="10"/>
  <c r="CW18" i="10" s="1"/>
  <c r="AM19" i="10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AM25" i="10"/>
  <c r="AI8" i="10"/>
  <c r="AI9" i="10"/>
  <c r="CV9" i="10" s="1"/>
  <c r="CO9" i="10" s="1"/>
  <c r="AI10" i="10"/>
  <c r="AI11" i="10"/>
  <c r="CV11" i="10" s="1"/>
  <c r="CO11" i="10" s="1"/>
  <c r="AI12" i="10"/>
  <c r="CV12" i="10" s="1"/>
  <c r="AI13" i="10"/>
  <c r="AI14" i="10"/>
  <c r="CV14" i="10" s="1"/>
  <c r="CO14" i="10" s="1"/>
  <c r="AI15" i="10"/>
  <c r="CV15" i="10" s="1"/>
  <c r="CO15" i="10" s="1"/>
  <c r="AI16" i="10"/>
  <c r="CV16" i="10" s="1"/>
  <c r="AI17" i="10"/>
  <c r="AI18" i="10"/>
  <c r="CV18" i="10" s="1"/>
  <c r="CO18" i="10" s="1"/>
  <c r="AI19" i="10"/>
  <c r="CV19" i="10" s="1"/>
  <c r="CO19" i="10" s="1"/>
  <c r="AI20" i="10"/>
  <c r="AI21" i="10"/>
  <c r="CV21" i="10" s="1"/>
  <c r="CO21" i="10" s="1"/>
  <c r="AI22" i="10"/>
  <c r="CV22" i="10" s="1"/>
  <c r="CO22" i="10" s="1"/>
  <c r="AI23" i="10"/>
  <c r="CV23" i="10" s="1"/>
  <c r="AI24" i="10"/>
  <c r="AI25" i="10"/>
  <c r="AE8" i="10"/>
  <c r="AE9" i="10"/>
  <c r="AD9" i="10" s="1"/>
  <c r="AE10" i="10"/>
  <c r="CU10" i="10" s="1"/>
  <c r="AE11" i="10"/>
  <c r="AE12" i="10"/>
  <c r="AD12" i="10" s="1"/>
  <c r="AE13" i="10"/>
  <c r="AE14" i="10"/>
  <c r="CU14" i="10" s="1"/>
  <c r="AE15" i="10"/>
  <c r="AE16" i="10"/>
  <c r="CU16" i="10" s="1"/>
  <c r="CN16" i="10" s="1"/>
  <c r="AE17" i="10"/>
  <c r="CU17" i="10" s="1"/>
  <c r="CN17" i="10" s="1"/>
  <c r="AE18" i="10"/>
  <c r="CU18" i="10" s="1"/>
  <c r="AE19" i="10"/>
  <c r="CU19" i="10" s="1"/>
  <c r="CN19" i="10" s="1"/>
  <c r="AE20" i="10"/>
  <c r="CU20" i="10" s="1"/>
  <c r="AE21" i="10"/>
  <c r="CU21" i="10" s="1"/>
  <c r="CN21" i="10" s="1"/>
  <c r="AE22" i="10"/>
  <c r="AE23" i="10"/>
  <c r="AE24" i="10"/>
  <c r="AE25" i="10"/>
  <c r="AD25" i="10" s="1"/>
  <c r="AD14" i="10"/>
  <c r="AD21" i="10"/>
  <c r="Z8" i="10"/>
  <c r="CE8" i="10" s="1"/>
  <c r="BX8" i="10" s="1"/>
  <c r="Z9" i="10"/>
  <c r="CE9" i="10" s="1"/>
  <c r="BX9" i="10" s="1"/>
  <c r="Z10" i="10"/>
  <c r="CE10" i="10" s="1"/>
  <c r="BX10" i="10" s="1"/>
  <c r="Z11" i="10"/>
  <c r="Z12" i="10"/>
  <c r="CE12" i="10" s="1"/>
  <c r="BX12" i="10" s="1"/>
  <c r="Z13" i="10"/>
  <c r="CE13" i="10" s="1"/>
  <c r="BX13" i="10" s="1"/>
  <c r="Z14" i="10"/>
  <c r="CE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Z19" i="10"/>
  <c r="CE19" i="10" s="1"/>
  <c r="BX19" i="10" s="1"/>
  <c r="Z20" i="10"/>
  <c r="CE20" i="10" s="1"/>
  <c r="Z21" i="10"/>
  <c r="Z22" i="10"/>
  <c r="CE22" i="10" s="1"/>
  <c r="BX22" i="10" s="1"/>
  <c r="Z23" i="10"/>
  <c r="CE23" i="10" s="1"/>
  <c r="BX23" i="10" s="1"/>
  <c r="Z24" i="10"/>
  <c r="Z25" i="10"/>
  <c r="V8" i="10"/>
  <c r="CD8" i="10" s="1"/>
  <c r="V9" i="10"/>
  <c r="V10" i="10"/>
  <c r="V11" i="10"/>
  <c r="CD11" i="10" s="1"/>
  <c r="BW11" i="10" s="1"/>
  <c r="V12" i="10"/>
  <c r="CD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V17" i="10"/>
  <c r="CD17" i="10" s="1"/>
  <c r="BW17" i="10" s="1"/>
  <c r="V18" i="10"/>
  <c r="CD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V24" i="10"/>
  <c r="CD24" i="10" s="1"/>
  <c r="BW24" i="10" s="1"/>
  <c r="V25" i="10"/>
  <c r="CD25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R13" i="10"/>
  <c r="CC13" i="10" s="1"/>
  <c r="BV13" i="10" s="1"/>
  <c r="R14" i="10"/>
  <c r="CC14" i="10" s="1"/>
  <c r="BV14" i="10" s="1"/>
  <c r="R15" i="10"/>
  <c r="R16" i="10"/>
  <c r="CC16" i="10" s="1"/>
  <c r="R17" i="10"/>
  <c r="R18" i="10"/>
  <c r="R19" i="10"/>
  <c r="CC19" i="10" s="1"/>
  <c r="BV19" i="10" s="1"/>
  <c r="R20" i="10"/>
  <c r="CC20" i="10" s="1"/>
  <c r="BV20" i="10" s="1"/>
  <c r="R21" i="10"/>
  <c r="CC21" i="10" s="1"/>
  <c r="BV21" i="10" s="1"/>
  <c r="R22" i="10"/>
  <c r="R23" i="10"/>
  <c r="R24" i="10"/>
  <c r="CC24" i="10" s="1"/>
  <c r="BV24" i="10" s="1"/>
  <c r="R25" i="10"/>
  <c r="CC25" i="10" s="1"/>
  <c r="BV25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N12" i="10"/>
  <c r="N13" i="10"/>
  <c r="CB13" i="10" s="1"/>
  <c r="N14" i="10"/>
  <c r="CB14" i="10" s="1"/>
  <c r="N15" i="10"/>
  <c r="N16" i="10"/>
  <c r="N17" i="10"/>
  <c r="N18" i="10"/>
  <c r="CB18" i="10" s="1"/>
  <c r="BU18" i="10" s="1"/>
  <c r="N19" i="10"/>
  <c r="N20" i="10"/>
  <c r="N21" i="10"/>
  <c r="N22" i="10"/>
  <c r="CB22" i="10" s="1"/>
  <c r="BU22" i="10" s="1"/>
  <c r="N23" i="10"/>
  <c r="CB23" i="10" s="1"/>
  <c r="BU23" i="10" s="1"/>
  <c r="N24" i="10"/>
  <c r="CB24" i="10" s="1"/>
  <c r="N25" i="10"/>
  <c r="CB25" i="10" s="1"/>
  <c r="J8" i="10"/>
  <c r="CA8" i="10" s="1"/>
  <c r="BT8" i="10" s="1"/>
  <c r="J9" i="10"/>
  <c r="CA9" i="10" s="1"/>
  <c r="BT9" i="10" s="1"/>
  <c r="J10" i="10"/>
  <c r="J11" i="10"/>
  <c r="CA11" i="10" s="1"/>
  <c r="BT11" i="10" s="1"/>
  <c r="J12" i="10"/>
  <c r="J13" i="10"/>
  <c r="J14" i="10"/>
  <c r="J15" i="10"/>
  <c r="J16" i="10"/>
  <c r="J17" i="10"/>
  <c r="J18" i="10"/>
  <c r="J19" i="10"/>
  <c r="J20" i="10"/>
  <c r="CA20" i="10" s="1"/>
  <c r="BT20" i="10" s="1"/>
  <c r="J21" i="10"/>
  <c r="CA21" i="10" s="1"/>
  <c r="BT21" i="10" s="1"/>
  <c r="J22" i="10"/>
  <c r="CA22" i="10" s="1"/>
  <c r="J23" i="10"/>
  <c r="CA23" i="10" s="1"/>
  <c r="J24" i="10"/>
  <c r="CA24" i="10" s="1"/>
  <c r="BT24" i="10" s="1"/>
  <c r="J25" i="10"/>
  <c r="CA25" i="10" s="1"/>
  <c r="BT25" i="10" s="1"/>
  <c r="F8" i="10"/>
  <c r="F9" i="10"/>
  <c r="F10" i="10"/>
  <c r="BZ10" i="10" s="1"/>
  <c r="F11" i="10"/>
  <c r="BZ11" i="10" s="1"/>
  <c r="F12" i="10"/>
  <c r="F13" i="10"/>
  <c r="F14" i="10"/>
  <c r="F15" i="10"/>
  <c r="F16" i="10"/>
  <c r="F17" i="10"/>
  <c r="F18" i="10"/>
  <c r="BZ18" i="10" s="1"/>
  <c r="F19" i="10"/>
  <c r="BZ19" i="10" s="1"/>
  <c r="BS19" i="10" s="1"/>
  <c r="F20" i="10"/>
  <c r="BZ20" i="10" s="1"/>
  <c r="F21" i="10"/>
  <c r="E21" i="10" s="1"/>
  <c r="F22" i="10"/>
  <c r="BZ22" i="10" s="1"/>
  <c r="BY22" i="10" s="1"/>
  <c r="F23" i="10"/>
  <c r="BZ23" i="10" s="1"/>
  <c r="F24" i="10"/>
  <c r="F25" i="10"/>
  <c r="E17" i="10"/>
  <c r="E23" i="10"/>
  <c r="AP8" i="1"/>
  <c r="AP11" i="1"/>
  <c r="AP12" i="1"/>
  <c r="AP14" i="1"/>
  <c r="AP15" i="1"/>
  <c r="AQ15" i="1" s="1"/>
  <c r="AP16" i="1"/>
  <c r="AQ16" i="1" s="1"/>
  <c r="AP17" i="1"/>
  <c r="AP18" i="1"/>
  <c r="AP19" i="1"/>
  <c r="AP20" i="1"/>
  <c r="AP22" i="1"/>
  <c r="AP23" i="1"/>
  <c r="AP24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N8" i="1"/>
  <c r="AQ8" i="1" s="1"/>
  <c r="AN9" i="1"/>
  <c r="AN10" i="1"/>
  <c r="AN11" i="1"/>
  <c r="AN12" i="1"/>
  <c r="AN13" i="1"/>
  <c r="AN14" i="1"/>
  <c r="AQ14" i="1" s="1"/>
  <c r="AN15" i="1"/>
  <c r="AN16" i="1"/>
  <c r="AN17" i="1"/>
  <c r="AN18" i="1"/>
  <c r="AQ18" i="1" s="1"/>
  <c r="AN19" i="1"/>
  <c r="AQ19" i="1" s="1"/>
  <c r="AN20" i="1"/>
  <c r="AN21" i="1"/>
  <c r="AN22" i="1"/>
  <c r="AN23" i="1"/>
  <c r="AN24" i="1"/>
  <c r="AQ24" i="1" s="1"/>
  <c r="AN25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D8" i="1"/>
  <c r="AD9" i="1"/>
  <c r="AD10" i="1"/>
  <c r="AD11" i="1"/>
  <c r="AD12" i="1"/>
  <c r="AD13" i="1"/>
  <c r="AK13" i="1" s="1"/>
  <c r="AD14" i="1"/>
  <c r="AD15" i="1"/>
  <c r="AD16" i="1"/>
  <c r="AD17" i="1"/>
  <c r="AD18" i="1"/>
  <c r="AK18" i="1" s="1"/>
  <c r="AD19" i="1"/>
  <c r="AK19" i="1" s="1"/>
  <c r="AD20" i="1"/>
  <c r="AD21" i="1"/>
  <c r="AD22" i="1"/>
  <c r="AK22" i="1" s="1"/>
  <c r="AD23" i="1"/>
  <c r="AK23" i="1" s="1"/>
  <c r="AD24" i="1"/>
  <c r="AD25" i="1"/>
  <c r="AA8" i="1"/>
  <c r="AA9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T8" i="1"/>
  <c r="T9" i="1"/>
  <c r="T10" i="1"/>
  <c r="T11" i="1"/>
  <c r="T12" i="1"/>
  <c r="T13" i="1"/>
  <c r="T14" i="1"/>
  <c r="T15" i="1"/>
  <c r="T16" i="1"/>
  <c r="S16" i="1" s="1"/>
  <c r="T17" i="1"/>
  <c r="T18" i="1"/>
  <c r="T19" i="1"/>
  <c r="T20" i="1"/>
  <c r="T21" i="1"/>
  <c r="S21" i="1" s="1"/>
  <c r="T22" i="1"/>
  <c r="T23" i="1"/>
  <c r="S23" i="1" s="1"/>
  <c r="T24" i="1"/>
  <c r="T25" i="1"/>
  <c r="S13" i="1"/>
  <c r="S15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2" i="1"/>
  <c r="R23" i="1"/>
  <c r="R24" i="1"/>
  <c r="R25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I10" i="1"/>
  <c r="I14" i="1"/>
  <c r="I20" i="1"/>
  <c r="I2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AK16" i="1" l="1"/>
  <c r="AK21" i="1"/>
  <c r="AB21" i="1"/>
  <c r="AC21" i="1" s="1"/>
  <c r="S9" i="1"/>
  <c r="AB9" i="1" s="1"/>
  <c r="AK20" i="1"/>
  <c r="AQ12" i="1"/>
  <c r="AQ23" i="1"/>
  <c r="AB13" i="1"/>
  <c r="S14" i="1"/>
  <c r="AB14" i="1" s="1"/>
  <c r="S8" i="1"/>
  <c r="AB8" i="1" s="1"/>
  <c r="K17" i="1"/>
  <c r="L17" i="1" s="1"/>
  <c r="S17" i="1"/>
  <c r="AB15" i="1"/>
  <c r="AL15" i="1" s="1"/>
  <c r="AB17" i="1"/>
  <c r="S25" i="1"/>
  <c r="AB25" i="1" s="1"/>
  <c r="S19" i="1"/>
  <c r="AB19" i="1" s="1"/>
  <c r="AK12" i="1"/>
  <c r="AQ20" i="1"/>
  <c r="S18" i="1"/>
  <c r="AB18" i="1" s="1"/>
  <c r="AL18" i="1" s="1"/>
  <c r="S24" i="1"/>
  <c r="S12" i="1"/>
  <c r="AB12" i="1" s="1"/>
  <c r="AK17" i="1"/>
  <c r="AL17" i="1" s="1"/>
  <c r="AQ17" i="1"/>
  <c r="H21" i="1"/>
  <c r="H12" i="1"/>
  <c r="K12" i="1" s="1"/>
  <c r="L12" i="1" s="1"/>
  <c r="CP16" i="10"/>
  <c r="CT16" i="10"/>
  <c r="CM16" i="10" s="1"/>
  <c r="O16" i="1" s="1"/>
  <c r="O25" i="1"/>
  <c r="AC17" i="1"/>
  <c r="AL21" i="1"/>
  <c r="AM21" i="1"/>
  <c r="D17" i="10"/>
  <c r="AC15" i="1"/>
  <c r="AB16" i="1"/>
  <c r="BY13" i="10"/>
  <c r="BR13" i="10" s="1"/>
  <c r="M13" i="1" s="1"/>
  <c r="BU13" i="10"/>
  <c r="CT9" i="10"/>
  <c r="CM9" i="10" s="1"/>
  <c r="O9" i="1" s="1"/>
  <c r="AC18" i="1"/>
  <c r="D21" i="10"/>
  <c r="BV12" i="10"/>
  <c r="BY12" i="10"/>
  <c r="BR12" i="10" s="1"/>
  <c r="M12" i="1" s="1"/>
  <c r="AQ9" i="1"/>
  <c r="L11" i="1"/>
  <c r="M17" i="1"/>
  <c r="AK25" i="1"/>
  <c r="AK9" i="1"/>
  <c r="E16" i="10"/>
  <c r="AD20" i="10"/>
  <c r="CT18" i="10"/>
  <c r="CM18" i="10" s="1"/>
  <c r="CN18" i="10"/>
  <c r="CF23" i="10"/>
  <c r="D16" i="8"/>
  <c r="AB23" i="1"/>
  <c r="AK24" i="1"/>
  <c r="AK8" i="1"/>
  <c r="AK10" i="1"/>
  <c r="AP10" i="1"/>
  <c r="E13" i="10"/>
  <c r="BY11" i="10"/>
  <c r="AD19" i="10"/>
  <c r="CZ17" i="10"/>
  <c r="CS17" i="10" s="1"/>
  <c r="D12" i="8"/>
  <c r="F25" i="5"/>
  <c r="D25" i="5" s="1"/>
  <c r="S20" i="1"/>
  <c r="AB20" i="1" s="1"/>
  <c r="S22" i="1"/>
  <c r="AB22" i="1" s="1"/>
  <c r="E12" i="10"/>
  <c r="D12" i="10" s="1"/>
  <c r="AD18" i="10"/>
  <c r="CF11" i="10"/>
  <c r="CF13" i="10"/>
  <c r="CU12" i="10"/>
  <c r="D17" i="5"/>
  <c r="D9" i="5"/>
  <c r="F18" i="5"/>
  <c r="D18" i="5" s="1"/>
  <c r="O18" i="1"/>
  <c r="E9" i="10"/>
  <c r="CT11" i="10"/>
  <c r="CM11" i="10" s="1"/>
  <c r="O11" i="1" s="1"/>
  <c r="AQ10" i="1"/>
  <c r="AQ22" i="1"/>
  <c r="E24" i="10"/>
  <c r="BZ24" i="10"/>
  <c r="E8" i="10"/>
  <c r="D8" i="10" s="1"/>
  <c r="BZ8" i="10"/>
  <c r="CA10" i="10"/>
  <c r="BT10" i="10" s="1"/>
  <c r="E10" i="10"/>
  <c r="D10" i="10" s="1"/>
  <c r="AD16" i="10"/>
  <c r="H16" i="1" s="1"/>
  <c r="K16" i="1" s="1"/>
  <c r="L16" i="1" s="1"/>
  <c r="BS22" i="10"/>
  <c r="BZ9" i="10"/>
  <c r="CF9" i="10"/>
  <c r="DZ18" i="8"/>
  <c r="D18" i="8" s="1"/>
  <c r="E25" i="10"/>
  <c r="BZ25" i="10"/>
  <c r="BY23" i="10"/>
  <c r="AD15" i="10"/>
  <c r="CU13" i="10"/>
  <c r="AD13" i="10"/>
  <c r="H13" i="1" s="1"/>
  <c r="K13" i="1" s="1"/>
  <c r="L13" i="1" s="1"/>
  <c r="BC21" i="10"/>
  <c r="I21" i="1" s="1"/>
  <c r="BY19" i="10"/>
  <c r="BR19" i="10" s="1"/>
  <c r="M19" i="1" s="1"/>
  <c r="CN8" i="10"/>
  <c r="CT8" i="10"/>
  <c r="CM8" i="10" s="1"/>
  <c r="DA15" i="10"/>
  <c r="DA13" i="10"/>
  <c r="DA17" i="10"/>
  <c r="DA19" i="10"/>
  <c r="BY16" i="10"/>
  <c r="CT25" i="10"/>
  <c r="CM25" i="10" s="1"/>
  <c r="D25" i="8"/>
  <c r="CF24" i="10"/>
  <c r="CF14" i="10"/>
  <c r="O25" i="3"/>
  <c r="AD11" i="10"/>
  <c r="H11" i="1" s="1"/>
  <c r="K11" i="1" s="1"/>
  <c r="BY15" i="10"/>
  <c r="BR15" i="10" s="1"/>
  <c r="M15" i="1" s="1"/>
  <c r="CF22" i="10"/>
  <c r="BR22" i="10" s="1"/>
  <c r="M22" i="1" s="1"/>
  <c r="CF8" i="10"/>
  <c r="CF10" i="10"/>
  <c r="CQ20" i="8"/>
  <c r="D20" i="8" s="1"/>
  <c r="O10" i="1"/>
  <c r="BY20" i="10"/>
  <c r="BR20" i="10" s="1"/>
  <c r="M20" i="1" s="1"/>
  <c r="AD10" i="10"/>
  <c r="CT10" i="10"/>
  <c r="CM10" i="10" s="1"/>
  <c r="BY14" i="10"/>
  <c r="BR14" i="10" s="1"/>
  <c r="M14" i="1" s="1"/>
  <c r="CN11" i="10"/>
  <c r="DA12" i="10"/>
  <c r="CO12" i="10"/>
  <c r="T15" i="8"/>
  <c r="D15" i="8" s="1"/>
  <c r="F13" i="5"/>
  <c r="D13" i="5" s="1"/>
  <c r="D23" i="10"/>
  <c r="CT21" i="10"/>
  <c r="CM21" i="10" s="1"/>
  <c r="O21" i="1" s="1"/>
  <c r="E22" i="10"/>
  <c r="D22" i="10" s="1"/>
  <c r="CN9" i="10"/>
  <c r="CT19" i="10"/>
  <c r="CM19" i="10" s="1"/>
  <c r="O19" i="1" s="1"/>
  <c r="AP25" i="1"/>
  <c r="AQ25" i="1" s="1"/>
  <c r="Z25" i="3"/>
  <c r="AP9" i="1"/>
  <c r="Z9" i="3"/>
  <c r="AL13" i="1"/>
  <c r="AK14" i="1"/>
  <c r="AK15" i="1"/>
  <c r="S11" i="1"/>
  <c r="AB11" i="1" s="1"/>
  <c r="CO25" i="10"/>
  <c r="S10" i="1"/>
  <c r="E20" i="10"/>
  <c r="D20" i="10" s="1"/>
  <c r="CU22" i="10"/>
  <c r="AD22" i="10"/>
  <c r="CV8" i="10"/>
  <c r="CO8" i="10" s="1"/>
  <c r="AD8" i="10"/>
  <c r="E19" i="10"/>
  <c r="D19" i="10" s="1"/>
  <c r="E15" i="10"/>
  <c r="D15" i="10" s="1"/>
  <c r="BZ21" i="10"/>
  <c r="CT15" i="10"/>
  <c r="DA21" i="10"/>
  <c r="DA23" i="10"/>
  <c r="AQ21" i="1"/>
  <c r="O8" i="1"/>
  <c r="BY18" i="10"/>
  <c r="BR18" i="10" s="1"/>
  <c r="M18" i="1" s="1"/>
  <c r="BS18" i="10"/>
  <c r="AD23" i="10"/>
  <c r="H23" i="1" s="1"/>
  <c r="K23" i="1" s="1"/>
  <c r="L23" i="1" s="1"/>
  <c r="CU23" i="10"/>
  <c r="CV24" i="10"/>
  <c r="CO24" i="10" s="1"/>
  <c r="AD24" i="10"/>
  <c r="H24" i="1" s="1"/>
  <c r="K24" i="1" s="1"/>
  <c r="L24" i="1" s="1"/>
  <c r="AB24" i="1"/>
  <c r="AC13" i="1"/>
  <c r="AK11" i="1"/>
  <c r="AQ11" i="1"/>
  <c r="AP13" i="1"/>
  <c r="AQ13" i="1" s="1"/>
  <c r="E18" i="10"/>
  <c r="D18" i="10" s="1"/>
  <c r="E14" i="10"/>
  <c r="D14" i="10" s="1"/>
  <c r="CT20" i="10"/>
  <c r="CM20" i="10" s="1"/>
  <c r="O20" i="1" s="1"/>
  <c r="CN20" i="10"/>
  <c r="BY17" i="10"/>
  <c r="BR17" i="10" s="1"/>
  <c r="CF15" i="10"/>
  <c r="D19" i="8"/>
  <c r="F17" i="5"/>
  <c r="AP21" i="1"/>
  <c r="E11" i="10"/>
  <c r="CN24" i="10"/>
  <c r="CT24" i="10"/>
  <c r="CM24" i="10" s="1"/>
  <c r="O24" i="1" s="1"/>
  <c r="DF10" i="8"/>
  <c r="D10" i="8" s="1"/>
  <c r="D10" i="3"/>
  <c r="D15" i="4"/>
  <c r="O15" i="3"/>
  <c r="D15" i="3" s="1"/>
  <c r="AN17" i="5"/>
  <c r="H17" i="5" s="1"/>
  <c r="CF12" i="10"/>
  <c r="DA18" i="10"/>
  <c r="D23" i="3"/>
  <c r="T17" i="8"/>
  <c r="D17" i="8" s="1"/>
  <c r="AN15" i="5"/>
  <c r="H15" i="5" s="1"/>
  <c r="F15" i="5" s="1"/>
  <c r="D15" i="5" s="1"/>
  <c r="DA16" i="10"/>
  <c r="AX13" i="8"/>
  <c r="D13" i="8" s="1"/>
  <c r="BM11" i="8"/>
  <c r="D11" i="8" s="1"/>
  <c r="D16" i="4"/>
  <c r="D12" i="4"/>
  <c r="O12" i="3"/>
  <c r="D12" i="3" s="1"/>
  <c r="X11" i="5"/>
  <c r="E11" i="5" s="1"/>
  <c r="D22" i="8"/>
  <c r="D18" i="3"/>
  <c r="O10" i="3"/>
  <c r="D10" i="4"/>
  <c r="D25" i="9"/>
  <c r="AV25" i="4" s="1"/>
  <c r="D25" i="4" s="1"/>
  <c r="D9" i="9"/>
  <c r="AV9" i="4" s="1"/>
  <c r="D9" i="4" s="1"/>
  <c r="D11" i="9"/>
  <c r="AV11" i="4" s="1"/>
  <c r="D11" i="4" s="1"/>
  <c r="D13" i="9"/>
  <c r="AV13" i="4" s="1"/>
  <c r="D13" i="4" s="1"/>
  <c r="AM13" i="1" s="1"/>
  <c r="D19" i="4"/>
  <c r="D18" i="9"/>
  <c r="AV18" i="4" s="1"/>
  <c r="D18" i="4" s="1"/>
  <c r="AF20" i="5"/>
  <c r="G20" i="5" s="1"/>
  <c r="F20" i="5" s="1"/>
  <c r="AF22" i="5"/>
  <c r="G22" i="5" s="1"/>
  <c r="AF24" i="5"/>
  <c r="G24" i="5" s="1"/>
  <c r="AF8" i="5"/>
  <c r="G8" i="5" s="1"/>
  <c r="AF12" i="5"/>
  <c r="G12" i="5" s="1"/>
  <c r="AV23" i="5"/>
  <c r="I23" i="5" s="1"/>
  <c r="P16" i="5"/>
  <c r="AA10" i="1"/>
  <c r="CT14" i="10"/>
  <c r="CM14" i="10" s="1"/>
  <c r="O14" i="1" s="1"/>
  <c r="CF16" i="10"/>
  <c r="DA22" i="10"/>
  <c r="D25" i="3"/>
  <c r="D9" i="3"/>
  <c r="AN14" i="5"/>
  <c r="H14" i="5" s="1"/>
  <c r="F14" i="5" s="1"/>
  <c r="D14" i="5" s="1"/>
  <c r="CQ14" i="8"/>
  <c r="D14" i="8" s="1"/>
  <c r="D24" i="9"/>
  <c r="AV24" i="4" s="1"/>
  <c r="D24" i="4" s="1"/>
  <c r="D8" i="9"/>
  <c r="AV8" i="4" s="1"/>
  <c r="D8" i="4" s="1"/>
  <c r="X20" i="5"/>
  <c r="E20" i="5" s="1"/>
  <c r="X22" i="5"/>
  <c r="E22" i="5" s="1"/>
  <c r="X24" i="5"/>
  <c r="E24" i="5" s="1"/>
  <c r="X8" i="5"/>
  <c r="E8" i="5" s="1"/>
  <c r="X12" i="5"/>
  <c r="E12" i="5" s="1"/>
  <c r="AF10" i="5"/>
  <c r="G10" i="5" s="1"/>
  <c r="BL16" i="5"/>
  <c r="K16" i="5" s="1"/>
  <c r="F16" i="5" s="1"/>
  <c r="D16" i="5" s="1"/>
  <c r="BT19" i="5"/>
  <c r="L19" i="5" s="1"/>
  <c r="BT21" i="5"/>
  <c r="L21" i="5" s="1"/>
  <c r="CJ23" i="5"/>
  <c r="N23" i="5" s="1"/>
  <c r="X19" i="5"/>
  <c r="E19" i="5" s="1"/>
  <c r="X21" i="5"/>
  <c r="E21" i="5" s="1"/>
  <c r="D21" i="5" s="1"/>
  <c r="X23" i="5"/>
  <c r="E23" i="5" s="1"/>
  <c r="BD11" i="5"/>
  <c r="J11" i="5" s="1"/>
  <c r="F11" i="5" s="1"/>
  <c r="BL15" i="5"/>
  <c r="K15" i="5" s="1"/>
  <c r="CR24" i="5"/>
  <c r="O24" i="5" s="1"/>
  <c r="CR8" i="5"/>
  <c r="O8" i="5" s="1"/>
  <c r="D22" i="4"/>
  <c r="D22" i="9"/>
  <c r="AV22" i="4" s="1"/>
  <c r="AV20" i="5"/>
  <c r="I20" i="5" s="1"/>
  <c r="AV22" i="5"/>
  <c r="I22" i="5" s="1"/>
  <c r="AV24" i="5"/>
  <c r="I24" i="5" s="1"/>
  <c r="AV8" i="5"/>
  <c r="I8" i="5" s="1"/>
  <c r="AV12" i="5"/>
  <c r="I12" i="5" s="1"/>
  <c r="BD10" i="5"/>
  <c r="J10" i="5" s="1"/>
  <c r="CB19" i="5"/>
  <c r="M19" i="5" s="1"/>
  <c r="CB21" i="5"/>
  <c r="M21" i="5" s="1"/>
  <c r="CR23" i="5"/>
  <c r="O23" i="5" s="1"/>
  <c r="D24" i="3"/>
  <c r="D8" i="3"/>
  <c r="P11" i="5"/>
  <c r="AV19" i="5"/>
  <c r="I19" i="5" s="1"/>
  <c r="AV21" i="5"/>
  <c r="I21" i="5" s="1"/>
  <c r="BT16" i="5"/>
  <c r="L16" i="5" s="1"/>
  <c r="P10" i="5"/>
  <c r="BT15" i="5"/>
  <c r="L15" i="5" s="1"/>
  <c r="CJ19" i="5"/>
  <c r="N19" i="5" s="1"/>
  <c r="CJ21" i="5"/>
  <c r="N21" i="5" s="1"/>
  <c r="CR19" i="5"/>
  <c r="O19" i="5" s="1"/>
  <c r="CR21" i="5"/>
  <c r="O21" i="5" s="1"/>
  <c r="D17" i="9"/>
  <c r="AV17" i="4" s="1"/>
  <c r="D17" i="4" s="1"/>
  <c r="AM17" i="1" s="1"/>
  <c r="AF19" i="5"/>
  <c r="G19" i="5" s="1"/>
  <c r="AF21" i="5"/>
  <c r="G21" i="5" s="1"/>
  <c r="F21" i="5" s="1"/>
  <c r="AF23" i="5"/>
  <c r="G23" i="5" s="1"/>
  <c r="CJ16" i="5"/>
  <c r="N16" i="5" s="1"/>
  <c r="BD20" i="5"/>
  <c r="J20" i="5" s="1"/>
  <c r="BD22" i="5"/>
  <c r="J22" i="5" s="1"/>
  <c r="BD24" i="5"/>
  <c r="J24" i="5" s="1"/>
  <c r="BD8" i="5"/>
  <c r="J8" i="5" s="1"/>
  <c r="BL23" i="5"/>
  <c r="K23" i="5" s="1"/>
  <c r="BT10" i="5"/>
  <c r="L10" i="5" s="1"/>
  <c r="P19" i="5"/>
  <c r="P21" i="5"/>
  <c r="P23" i="5"/>
  <c r="AV11" i="5"/>
  <c r="I11" i="5" s="1"/>
  <c r="CB10" i="5"/>
  <c r="M10" i="5" s="1"/>
  <c r="D20" i="9"/>
  <c r="AV20" i="4" s="1"/>
  <c r="D20" i="4" s="1"/>
  <c r="AN20" i="5"/>
  <c r="H20" i="5" s="1"/>
  <c r="AN22" i="5"/>
  <c r="H22" i="5" s="1"/>
  <c r="AN24" i="5"/>
  <c r="H24" i="5" s="1"/>
  <c r="AN8" i="5"/>
  <c r="H8" i="5" s="1"/>
  <c r="AN12" i="5"/>
  <c r="H12" i="5" s="1"/>
  <c r="AV10" i="5"/>
  <c r="I10" i="5" s="1"/>
  <c r="BT23" i="5"/>
  <c r="L23" i="5" s="1"/>
  <c r="AN19" i="5"/>
  <c r="H19" i="5" s="1"/>
  <c r="AN21" i="5"/>
  <c r="H21" i="5" s="1"/>
  <c r="AN23" i="5"/>
  <c r="H23" i="5" s="1"/>
  <c r="BL19" i="5"/>
  <c r="K19" i="5" s="1"/>
  <c r="BL21" i="5"/>
  <c r="K21" i="5" s="1"/>
  <c r="CJ10" i="5"/>
  <c r="N10" i="5" s="1"/>
  <c r="CM7" i="4"/>
  <c r="Y2" i="13"/>
  <c r="Y103" i="13"/>
  <c r="AA185" i="13"/>
  <c r="AA168" i="13"/>
  <c r="AA127" i="13"/>
  <c r="AA177" i="13"/>
  <c r="AA192" i="13"/>
  <c r="AA87" i="13"/>
  <c r="AA202" i="13"/>
  <c r="AA189" i="13"/>
  <c r="AA223" i="13"/>
  <c r="AA198" i="13"/>
  <c r="AA199" i="13"/>
  <c r="AA249" i="13"/>
  <c r="AA139" i="13"/>
  <c r="AA217" i="13"/>
  <c r="AA133" i="13"/>
  <c r="AA175" i="13"/>
  <c r="AA135" i="13"/>
  <c r="AA140" i="13"/>
  <c r="AA195" i="13"/>
  <c r="AA118" i="13"/>
  <c r="AA182" i="13"/>
  <c r="AA233" i="13"/>
  <c r="AA245" i="13"/>
  <c r="AA209" i="13"/>
  <c r="AA165" i="13"/>
  <c r="AA142" i="13"/>
  <c r="AA252" i="13"/>
  <c r="AA179" i="13"/>
  <c r="AA136" i="13"/>
  <c r="AA227" i="13"/>
  <c r="AA171" i="13"/>
  <c r="AA206" i="13"/>
  <c r="AA84" i="13"/>
  <c r="AA150" i="13"/>
  <c r="AA110" i="13"/>
  <c r="AA225" i="13"/>
  <c r="AA210" i="13"/>
  <c r="AA164" i="13"/>
  <c r="AA250" i="13"/>
  <c r="AA221" i="13"/>
  <c r="AA130" i="13"/>
  <c r="AA162" i="13"/>
  <c r="AA149" i="13"/>
  <c r="AA134" i="13"/>
  <c r="AA240" i="13"/>
  <c r="AA232" i="13"/>
  <c r="AA218" i="13"/>
  <c r="AA190" i="13"/>
  <c r="AA163" i="13"/>
  <c r="AA81" i="13"/>
  <c r="AA103" i="13"/>
  <c r="AA122" i="13"/>
  <c r="AA151" i="13"/>
  <c r="AA161" i="13"/>
  <c r="AA144" i="13"/>
  <c r="AA214" i="13"/>
  <c r="AA191" i="13"/>
  <c r="AA93" i="13"/>
  <c r="AA100" i="13"/>
  <c r="AA2" i="13"/>
  <c r="AA132" i="13"/>
  <c r="AA94" i="13"/>
  <c r="AA115" i="13"/>
  <c r="AA181" i="13"/>
  <c r="AA184" i="13"/>
  <c r="AA114" i="13"/>
  <c r="AA170" i="13"/>
  <c r="AA166" i="13"/>
  <c r="AA89" i="13"/>
  <c r="AA95" i="13"/>
  <c r="AA153" i="13"/>
  <c r="AA253" i="13"/>
  <c r="AA228" i="13"/>
  <c r="AA145" i="13"/>
  <c r="AA244" i="13"/>
  <c r="AA169" i="13"/>
  <c r="AA123" i="13"/>
  <c r="AA213" i="13"/>
  <c r="AA211" i="13"/>
  <c r="AA119" i="13"/>
  <c r="AA241" i="13"/>
  <c r="AA207" i="13"/>
  <c r="AA156" i="13"/>
  <c r="AA251" i="13"/>
  <c r="AA226" i="13"/>
  <c r="AA107" i="13"/>
  <c r="AA116" i="13"/>
  <c r="AA234" i="13"/>
  <c r="AA86" i="13"/>
  <c r="AA230" i="13"/>
  <c r="AA212" i="13"/>
  <c r="AA176" i="13"/>
  <c r="AA160" i="13"/>
  <c r="AA208" i="13"/>
  <c r="AA124" i="13"/>
  <c r="AA128" i="13"/>
  <c r="AA246" i="13"/>
  <c r="AA90" i="13"/>
  <c r="AA129" i="13"/>
  <c r="AA236" i="13"/>
  <c r="AA91" i="13"/>
  <c r="AA205" i="13"/>
  <c r="AA99" i="13"/>
  <c r="AA248" i="13"/>
  <c r="AA215" i="13"/>
  <c r="AA141" i="13"/>
  <c r="AA88" i="13"/>
  <c r="AA143" i="13"/>
  <c r="AA92" i="13"/>
  <c r="AA186" i="13"/>
  <c r="AA180" i="13"/>
  <c r="AA113" i="13"/>
  <c r="AA235" i="13"/>
  <c r="AA83" i="13"/>
  <c r="AA155" i="13"/>
  <c r="AA117" i="13"/>
  <c r="AA243" i="13"/>
  <c r="AA97" i="13"/>
  <c r="AA138" i="13"/>
  <c r="AA98" i="13"/>
  <c r="AA120" i="13"/>
  <c r="AA80" i="13"/>
  <c r="AA152" i="13"/>
  <c r="AA178" i="13"/>
  <c r="AA146" i="13"/>
  <c r="AA137" i="13"/>
  <c r="AA196" i="13"/>
  <c r="AA147" i="13"/>
  <c r="AA183" i="13"/>
  <c r="AA224" i="13"/>
  <c r="AA105" i="13"/>
  <c r="AA148" i="13"/>
  <c r="AA102" i="13"/>
  <c r="AA239" i="13"/>
  <c r="AA204" i="13"/>
  <c r="AA200" i="13"/>
  <c r="AA203" i="13"/>
  <c r="AA106" i="13"/>
  <c r="AA216" i="13"/>
  <c r="AA104" i="13"/>
  <c r="AA231" i="13"/>
  <c r="AA238" i="13"/>
  <c r="AA125" i="13"/>
  <c r="AA126" i="13"/>
  <c r="AA167" i="13"/>
  <c r="AA154" i="13"/>
  <c r="AA159" i="13"/>
  <c r="AA112" i="13"/>
  <c r="AA111" i="13"/>
  <c r="AA85" i="13"/>
  <c r="AA158" i="13"/>
  <c r="AA101" i="13"/>
  <c r="AA121" i="13"/>
  <c r="AA172" i="13"/>
  <c r="AA131" i="13"/>
  <c r="AA173" i="13"/>
  <c r="AA194" i="13"/>
  <c r="AA222" i="13"/>
  <c r="AA201" i="13"/>
  <c r="AA220" i="13"/>
  <c r="AA229" i="13"/>
  <c r="AA237" i="13"/>
  <c r="AA187" i="13"/>
  <c r="AA108" i="13"/>
  <c r="AA82" i="13"/>
  <c r="AA242" i="13"/>
  <c r="AA219" i="13"/>
  <c r="AA247" i="13"/>
  <c r="AA157" i="13"/>
  <c r="AA188" i="13"/>
  <c r="AA193" i="13"/>
  <c r="AA109" i="13"/>
  <c r="AA174" i="13"/>
  <c r="AA197" i="13"/>
  <c r="AA96" i="13"/>
  <c r="AM14" i="1" l="1"/>
  <c r="AC14" i="1"/>
  <c r="AL19" i="1"/>
  <c r="AC19" i="1"/>
  <c r="AL14" i="1"/>
  <c r="AM18" i="1"/>
  <c r="AM15" i="1"/>
  <c r="AB10" i="1"/>
  <c r="AM19" i="1"/>
  <c r="AL11" i="1"/>
  <c r="AC11" i="1"/>
  <c r="AM11" i="1"/>
  <c r="AC20" i="1"/>
  <c r="AL20" i="1"/>
  <c r="AM20" i="1"/>
  <c r="AL10" i="1"/>
  <c r="AC10" i="1"/>
  <c r="AM10" i="1"/>
  <c r="AM12" i="1"/>
  <c r="AL12" i="1"/>
  <c r="AC12" i="1"/>
  <c r="AL16" i="1"/>
  <c r="AM16" i="1"/>
  <c r="AC16" i="1"/>
  <c r="CN12" i="10"/>
  <c r="CT12" i="10"/>
  <c r="CM12" i="10" s="1"/>
  <c r="O12" i="1" s="1"/>
  <c r="AC25" i="1"/>
  <c r="AL25" i="1"/>
  <c r="AM25" i="1"/>
  <c r="BR23" i="10"/>
  <c r="M23" i="1" s="1"/>
  <c r="H18" i="1"/>
  <c r="K18" i="1" s="1"/>
  <c r="L18" i="1" s="1"/>
  <c r="BR11" i="10"/>
  <c r="M11" i="1" s="1"/>
  <c r="D9" i="10"/>
  <c r="H9" i="1"/>
  <c r="K9" i="1" s="1"/>
  <c r="L9" i="1" s="1"/>
  <c r="D19" i="5"/>
  <c r="F10" i="5"/>
  <c r="D10" i="5" s="1"/>
  <c r="AC9" i="1"/>
  <c r="AM9" i="1"/>
  <c r="AL9" i="1"/>
  <c r="H15" i="1"/>
  <c r="K15" i="1" s="1"/>
  <c r="L15" i="1" s="1"/>
  <c r="D24" i="10"/>
  <c r="H19" i="1"/>
  <c r="K19" i="1" s="1"/>
  <c r="L19" i="1" s="1"/>
  <c r="F12" i="5"/>
  <c r="D12" i="5" s="1"/>
  <c r="BY10" i="10"/>
  <c r="BR10" i="10" s="1"/>
  <c r="M10" i="1" s="1"/>
  <c r="D13" i="10"/>
  <c r="F8" i="5"/>
  <c r="D8" i="5" s="1"/>
  <c r="CT17" i="10"/>
  <c r="CM17" i="10" s="1"/>
  <c r="O17" i="1" s="1"/>
  <c r="H8" i="1"/>
  <c r="K8" i="1" s="1"/>
  <c r="L8" i="1" s="1"/>
  <c r="H10" i="1"/>
  <c r="K10" i="1" s="1"/>
  <c r="L10" i="1" s="1"/>
  <c r="BY25" i="10"/>
  <c r="BR25" i="10" s="1"/>
  <c r="M25" i="1" s="1"/>
  <c r="BS25" i="10"/>
  <c r="CN22" i="10"/>
  <c r="CT22" i="10"/>
  <c r="CM22" i="10" s="1"/>
  <c r="O22" i="1" s="1"/>
  <c r="AC8" i="1"/>
  <c r="AL8" i="1"/>
  <c r="AM8" i="1"/>
  <c r="CM15" i="10"/>
  <c r="O15" i="1" s="1"/>
  <c r="BS21" i="10"/>
  <c r="BY21" i="10"/>
  <c r="BR21" i="10" s="1"/>
  <c r="M21" i="1" s="1"/>
  <c r="D22" i="5"/>
  <c r="F24" i="5"/>
  <c r="D24" i="5" s="1"/>
  <c r="D11" i="5"/>
  <c r="CT23" i="10"/>
  <c r="CM23" i="10" s="1"/>
  <c r="O23" i="1" s="1"/>
  <c r="CN23" i="10"/>
  <c r="D25" i="10"/>
  <c r="H25" i="1"/>
  <c r="K25" i="1" s="1"/>
  <c r="L25" i="1" s="1"/>
  <c r="D11" i="10"/>
  <c r="AC24" i="1"/>
  <c r="AL24" i="1"/>
  <c r="AM24" i="1"/>
  <c r="BY8" i="10"/>
  <c r="BR8" i="10" s="1"/>
  <c r="M8" i="1" s="1"/>
  <c r="BS8" i="10"/>
  <c r="D20" i="5"/>
  <c r="F22" i="5"/>
  <c r="H22" i="1"/>
  <c r="K22" i="1" s="1"/>
  <c r="L22" i="1" s="1"/>
  <c r="BR16" i="10"/>
  <c r="M16" i="1" s="1"/>
  <c r="AL22" i="1"/>
  <c r="AM22" i="1"/>
  <c r="AC22" i="1"/>
  <c r="D23" i="5"/>
  <c r="AL23" i="1"/>
  <c r="AC23" i="1"/>
  <c r="AM23" i="1"/>
  <c r="BY9" i="10"/>
  <c r="BR9" i="10" s="1"/>
  <c r="M9" i="1" s="1"/>
  <c r="BS9" i="10"/>
  <c r="F23" i="5"/>
  <c r="H14" i="1"/>
  <c r="K14" i="1" s="1"/>
  <c r="L14" i="1" s="1"/>
  <c r="F19" i="5"/>
  <c r="CT13" i="10"/>
  <c r="CM13" i="10" s="1"/>
  <c r="O13" i="1" s="1"/>
  <c r="CN13" i="10"/>
  <c r="BY24" i="10"/>
  <c r="BR24" i="10" s="1"/>
  <c r="M24" i="1" s="1"/>
  <c r="BS24" i="10"/>
  <c r="H20" i="1"/>
  <c r="K20" i="1" s="1"/>
  <c r="L20" i="1" s="1"/>
  <c r="K21" i="1"/>
  <c r="L21" i="1" s="1"/>
  <c r="D16" i="10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CH7" i="10" s="1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F7" i="10" s="1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Y7" i="1" s="1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DB7" i="10"/>
  <c r="CK7" i="10"/>
  <c r="CG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R7" i="10" l="1"/>
  <c r="CC7" i="10" s="1"/>
  <c r="AU7" i="10"/>
  <c r="CY7" i="10" s="1"/>
  <c r="Q7" i="9"/>
  <c r="BI7" i="4" s="1"/>
  <c r="Q7" i="4" s="1"/>
  <c r="M7" i="8"/>
  <c r="N7" i="10"/>
  <c r="CB7" i="10" s="1"/>
  <c r="BU7" i="10" s="1"/>
  <c r="M7" i="9"/>
  <c r="BE7" i="4" s="1"/>
  <c r="M7" i="4" s="1"/>
  <c r="T7" i="9"/>
  <c r="BL7" i="4" s="1"/>
  <c r="T7" i="4" s="1"/>
  <c r="EH7" i="8"/>
  <c r="V7" i="10"/>
  <c r="CD7" i="10" s="1"/>
  <c r="BW7" i="10" s="1"/>
  <c r="Z7" i="10"/>
  <c r="CE7" i="10" s="1"/>
  <c r="BX7" i="10" s="1"/>
  <c r="G7" i="9"/>
  <c r="AY7" i="4" s="1"/>
  <c r="G7" i="4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CR7" i="10"/>
  <c r="FB7" i="9"/>
  <c r="AJ7" i="1" s="1"/>
  <c r="BV7" i="10"/>
  <c r="F7" i="9"/>
  <c r="AX7" i="4" s="1"/>
  <c r="F7" i="4" s="1"/>
  <c r="L7" i="9"/>
  <c r="BD7" i="4" s="1"/>
  <c r="L7" i="4" s="1"/>
  <c r="F7" i="8"/>
  <c r="E7" i="8" s="1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J7" i="10"/>
  <c r="CA7" i="10" s="1"/>
  <c r="BT7" i="10" s="1"/>
  <c r="AQ7" i="10"/>
  <c r="CX7" i="10" s="1"/>
  <c r="CQ7" i="10" s="1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C7" i="4" s="1"/>
  <c r="K7" i="4" s="1"/>
  <c r="CU7" i="10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6" i="13"/>
  <c r="AA24" i="13"/>
  <c r="AA20" i="13"/>
  <c r="AA67" i="13"/>
  <c r="AA11" i="13"/>
  <c r="AA63" i="13"/>
  <c r="AA53" i="13"/>
  <c r="AA66" i="13"/>
  <c r="AA17" i="13"/>
  <c r="AA21" i="13"/>
  <c r="AA33" i="13"/>
  <c r="AA61" i="13"/>
  <c r="AA41" i="13"/>
  <c r="AA42" i="13"/>
  <c r="AA29" i="13"/>
  <c r="AA71" i="13"/>
  <c r="AA57" i="13"/>
  <c r="AA76" i="13"/>
  <c r="AA40" i="13"/>
  <c r="AA44" i="13"/>
  <c r="AA77" i="13"/>
  <c r="AA26" i="13"/>
  <c r="AA60" i="13"/>
  <c r="AA8" i="13"/>
  <c r="AA38" i="13"/>
  <c r="AA30" i="13"/>
  <c r="AA7" i="13"/>
  <c r="AA59" i="13"/>
  <c r="AA74" i="13"/>
  <c r="AA27" i="13"/>
  <c r="AA10" i="13"/>
  <c r="AA64" i="13"/>
  <c r="AA79" i="13"/>
  <c r="AA47" i="13"/>
  <c r="AA68" i="13"/>
  <c r="AA5" i="13"/>
  <c r="AA32" i="13"/>
  <c r="AA36" i="13"/>
  <c r="AA13" i="13"/>
  <c r="AA12" i="13"/>
  <c r="AA72" i="13"/>
  <c r="AA69" i="13"/>
  <c r="AA37" i="13"/>
  <c r="AA52" i="13"/>
  <c r="AA51" i="13"/>
  <c r="AA14" i="13"/>
  <c r="AA48" i="13"/>
  <c r="AA15" i="13"/>
  <c r="AA73" i="13"/>
  <c r="AA46" i="13"/>
  <c r="AA45" i="13"/>
  <c r="AA58" i="13"/>
  <c r="AA9" i="13"/>
  <c r="AA19" i="13"/>
  <c r="AA35" i="13"/>
  <c r="AA34" i="13"/>
  <c r="AA43" i="13"/>
  <c r="AA70" i="13"/>
  <c r="AA78" i="13"/>
  <c r="AA25" i="13"/>
  <c r="AA55" i="13"/>
  <c r="AA49" i="13"/>
  <c r="AA39" i="13"/>
  <c r="AA75" i="13"/>
  <c r="AA16" i="13"/>
  <c r="AA62" i="13"/>
  <c r="AA28" i="13"/>
  <c r="AA50" i="13"/>
  <c r="AA31" i="13"/>
  <c r="AA65" i="13"/>
  <c r="AA22" i="13"/>
  <c r="AA56" i="13"/>
  <c r="AA54" i="13"/>
  <c r="AA18" i="13"/>
  <c r="AA23" i="13"/>
  <c r="CB7" i="8" l="1"/>
  <c r="BM7" i="8"/>
  <c r="CQ7" i="8"/>
  <c r="DZ7" i="8"/>
  <c r="E7" i="10"/>
  <c r="AX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H7" i="1" l="1"/>
  <c r="D7" i="10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AL7" i="1"/>
  <c r="AM7" i="1"/>
  <c r="AC7" i="1"/>
  <c r="I13" i="14"/>
  <c r="M16" i="14"/>
  <c r="M25" i="14"/>
  <c r="M30" i="14"/>
  <c r="F5" i="14"/>
  <c r="F40" i="14"/>
  <c r="M17" i="14"/>
  <c r="I25" i="14"/>
  <c r="C10" i="14"/>
  <c r="M31" i="14"/>
  <c r="M32" i="14"/>
  <c r="M37" i="14"/>
  <c r="I33" i="14"/>
  <c r="I37" i="14"/>
  <c r="M38" i="14"/>
  <c r="M34" i="14"/>
  <c r="M7" i="14"/>
  <c r="M19" i="14"/>
  <c r="I29" i="14"/>
  <c r="I21" i="14"/>
  <c r="M18" i="14"/>
  <c r="C24" i="14"/>
  <c r="M12" i="14"/>
  <c r="C18" i="14"/>
  <c r="M14" i="14"/>
  <c r="M8" i="14"/>
  <c r="M23" i="14"/>
  <c r="M27" i="14"/>
  <c r="M15" i="14"/>
  <c r="C14" i="14"/>
  <c r="M28" i="14"/>
  <c r="M22" i="14"/>
  <c r="C16" i="14"/>
  <c r="M26" i="14"/>
  <c r="C39" i="14"/>
  <c r="C20" i="14"/>
  <c r="M35" i="14"/>
  <c r="M13" i="14"/>
  <c r="M33" i="14"/>
  <c r="M36" i="14"/>
  <c r="M20" i="14"/>
  <c r="M29" i="14"/>
  <c r="I17" i="14"/>
  <c r="M24" i="14"/>
  <c r="M21" i="14"/>
  <c r="C12" i="14"/>
  <c r="C38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P11" i="14"/>
  <c r="M10" i="14"/>
  <c r="F21" i="14"/>
  <c r="M9" i="14"/>
  <c r="C40" i="14"/>
  <c r="O37" i="14"/>
  <c r="I8" i="14"/>
  <c r="C22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5" i="14"/>
  <c r="C26" i="14"/>
  <c r="P40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<sst xmlns="http://schemas.openxmlformats.org/spreadsheetml/2006/main" count="4741" uniqueCount="783">
  <si>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</si>
  <si>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</si>
  <si>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</si>
  <si>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</si>
  <si>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</si>
  <si>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</si>
  <si>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</si>
  <si>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</si>
  <si>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</si>
  <si>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</si>
  <si>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</si>
  <si>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</si>
  <si>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</si>
  <si>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</si>
  <si>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</si>
  <si>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</si>
  <si>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</si>
  <si>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</si>
  <si>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</si>
  <si>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</si>
  <si>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</si>
  <si>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</si>
  <si>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</si>
  <si>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</si>
  <si>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</si>
  <si>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</si>
  <si>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</si>
  <si>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</si>
  <si>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</si>
  <si>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</si>
  <si>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</si>
  <si>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</si>
  <si>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</si>
  <si>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</si>
  <si>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</si>
  <si>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</si>
  <si>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</si>
  <si>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</si>
  <si>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</si>
  <si>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</si>
  <si>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</si>
  <si>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</si>
  <si>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</si>
  <si>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</si>
  <si>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</si>
  <si>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</si>
  <si>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</si>
  <si>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</si>
  <si>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</si>
  <si>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</si>
  <si>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</si>
  <si>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</si>
  <si>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</si>
  <si>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</si>
  <si>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</si>
  <si>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</si>
  <si>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</si>
  <si>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</si>
  <si>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</si>
  <si>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</si>
  <si>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</si>
  <si>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</si>
  <si>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</si>
  <si>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</si>
  <si>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</si>
  <si>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</si>
  <si>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</si>
  <si>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</si>
  <si>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</si>
  <si>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</si>
  <si>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</si>
  <si>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</si>
  <si>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</si>
  <si>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</si>
  <si>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</si>
  <si>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</si>
  <si>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</si>
  <si>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</si>
  <si>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</si>
  <si>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</si>
  <si>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</si>
  <si>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</si>
  <si>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</si>
  <si>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</si>
  <si>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</si>
  <si>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</si>
  <si>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</si>
  <si>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</si>
  <si>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</si>
  <si>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</si>
  <si>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</si>
  <si>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</si>
  <si>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</si>
  <si>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</si>
  <si>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</si>
  <si>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</si>
  <si>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</si>
  <si>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</si>
  <si>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</si>
  <si>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</si>
  <si>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</si>
  <si>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</si>
  <si>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</si>
  <si>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</si>
  <si>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</si>
  <si>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</si>
  <si>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</si>
  <si>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</si>
  <si>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</si>
  <si>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</si>
  <si>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</si>
  <si>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</si>
  <si>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</si>
  <si>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</si>
  <si>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</si>
  <si>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</si>
  <si>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</si>
  <si>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</si>
  <si>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</si>
  <si>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</si>
  <si>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</si>
  <si>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</si>
  <si>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</si>
  <si>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</si>
  <si>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</si>
  <si>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</si>
  <si>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</si>
  <si>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</si>
  <si>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</si>
  <si>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</si>
  <si>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</si>
  <si>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</si>
  <si>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</si>
  <si>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</si>
  <si>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</si>
  <si>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</si>
  <si>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</si>
  <si>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</si>
  <si>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</si>
  <si>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</si>
  <si>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</si>
  <si>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</si>
  <si>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</si>
  <si>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</si>
  <si>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</si>
  <si>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</si>
  <si>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</si>
  <si>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</si>
  <si>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</si>
  <si>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</si>
  <si>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</si>
  <si>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</si>
  <si>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</si>
  <si>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</si>
  <si>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</si>
  <si>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</si>
  <si>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</si>
  <si>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</si>
  <si>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</si>
  <si>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</si>
  <si>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</si>
  <si>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</si>
  <si>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</si>
  <si>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</si>
  <si>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</si>
  <si>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</si>
  <si>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</si>
  <si>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</si>
  <si>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</si>
  <si>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</si>
  <si>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</si>
  <si>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</si>
  <si>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</si>
  <si>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</si>
  <si>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</si>
  <si>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</si>
  <si>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</si>
  <si>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</si>
  <si>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</si>
  <si>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</si>
  <si>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</si>
  <si>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</si>
  <si>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</si>
  <si>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</si>
  <si>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</si>
  <si>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</si>
  <si>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</si>
  <si>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</si>
  <si>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</si>
  <si>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</si>
  <si>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</si>
  <si>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</si>
  <si>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</si>
  <si>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</si>
  <si>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</si>
  <si>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</si>
  <si>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</si>
  <si>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</si>
  <si>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</si>
  <si>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</si>
  <si>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</si>
  <si>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</si>
  <si>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</si>
  <si>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</si>
  <si>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</si>
  <si>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</si>
  <si>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</si>
  <si>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</si>
  <si>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</si>
  <si>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</si>
  <si>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</si>
  <si>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</si>
  <si>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</si>
  <si>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</si>
  <si>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</si>
  <si>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</si>
  <si>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</si>
  <si>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</si>
  <si>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</si>
  <si>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</si>
  <si>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</si>
  <si>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</si>
  <si>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</si>
  <si>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</si>
  <si>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</si>
  <si>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</si>
  <si>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</si>
  <si>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</si>
  <si>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</si>
  <si>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</si>
  <si>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</si>
  <si>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</si>
  <si>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</si>
  <si>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</si>
  <si>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</si>
  <si>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</si>
  <si>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</si>
  <si>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</si>
  <si>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</si>
  <si>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</si>
  <si>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</si>
  <si>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</si>
  <si>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</si>
  <si>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</si>
  <si>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</si>
  <si>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</si>
  <si>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</si>
  <si>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</si>
  <si>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</si>
  <si>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</si>
  <si>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</si>
  <si>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</si>
  <si>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</si>
  <si>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</si>
  <si>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</si>
  <si>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</si>
  <si>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</si>
  <si>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</si>
  <si>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</si>
  <si>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</si>
  <si>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</si>
  <si>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</si>
  <si>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</si>
  <si>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</si>
  <si>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</si>
  <si>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</si>
  <si>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</si>
  <si>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</si>
  <si>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</si>
  <si>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</si>
  <si>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</si>
  <si>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</si>
  <si>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</si>
  <si>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</si>
  <si>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</si>
  <si>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</si>
  <si>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</si>
  <si>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</si>
  <si>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</si>
  <si>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</si>
  <si>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</si>
  <si>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</si>
  <si>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</si>
  <si>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</si>
  <si>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</si>
  <si>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</si>
  <si>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</si>
  <si>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</si>
  <si>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</si>
  <si>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</si>
  <si>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</si>
  <si>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</si>
  <si>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</si>
  <si>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</si>
  <si>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</si>
  <si>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</si>
  <si>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</si>
  <si>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</si>
  <si>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</si>
  <si>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</si>
  <si>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</si>
  <si>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</si>
  <si>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</si>
  <si>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</si>
  <si>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</si>
  <si>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</si>
  <si>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</si>
  <si>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</si>
  <si>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</si>
  <si>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</si>
  <si>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</si>
  <si>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</si>
  <si>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</si>
  <si>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</si>
  <si>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</si>
  <si>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</si>
  <si>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</si>
  <si>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</si>
  <si>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</si>
  <si>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</si>
  <si>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</si>
  <si>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</si>
  <si>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</si>
  <si>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</si>
  <si>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</si>
  <si>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</si>
  <si>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</si>
  <si>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</si>
  <si>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</si>
  <si>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</si>
  <si>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</si>
  <si>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</si>
  <si>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</si>
  <si>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</si>
  <si>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</si>
  <si>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</si>
  <si>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</si>
  <si>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</si>
  <si>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</si>
  <si>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</si>
  <si>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</si>
  <si>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</si>
  <si>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</si>
  <si>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</si>
  <si>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</si>
  <si>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</si>
  <si>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</si>
  <si>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</si>
  <si>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</si>
  <si>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</si>
  <si>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</si>
  <si>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</si>
  <si>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</si>
  <si>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</si>
  <si>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</si>
  <si>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</si>
  <si>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</si>
  <si>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</si>
  <si>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</si>
  <si>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</si>
  <si>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</si>
  <si>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</si>
  <si>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</si>
  <si>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</si>
  <si>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</si>
  <si>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</si>
  <si>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</si>
  <si>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</si>
  <si>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</si>
  <si>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</si>
  <si>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</si>
  <si>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</si>
  <si>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</si>
  <si>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</si>
  <si>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</si>
  <si>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</si>
  <si>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</si>
  <si>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</si>
  <si>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</si>
  <si>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</si>
  <si>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</si>
  <si>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</si>
  <si>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</si>
  <si>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</si>
  <si>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</si>
  <si>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</si>
  <si>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</si>
  <si>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</si>
  <si>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</si>
  <si>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</si>
  <si>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</si>
  <si>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</si>
  <si>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</si>
  <si>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</si>
  <si>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</si>
  <si>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</si>
  <si>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</si>
  <si>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</si>
  <si>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</si>
  <si>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</si>
  <si>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</si>
  <si>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</si>
  <si>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</si>
  <si>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</si>
  <si>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</si>
  <si>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</si>
  <si>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</si>
  <si>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</si>
  <si>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</si>
  <si>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</si>
  <si>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</si>
  <si>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</si>
  <si>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</si>
  <si>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</si>
  <si>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</si>
  <si>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</si>
  <si>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</si>
  <si>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</si>
  <si>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</si>
  <si>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</si>
  <si>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</si>
  <si>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</si>
  <si>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</si>
  <si>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</si>
  <si>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</si>
  <si>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</si>
  <si>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</si>
  <si>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</si>
  <si>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</si>
  <si>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</si>
  <si>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</si>
  <si>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</si>
  <si>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</si>
  <si>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</si>
  <si>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</si>
  <si>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</si>
  <si>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</si>
  <si>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</si>
  <si>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</si>
  <si>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</si>
  <si>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</si>
  <si>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</si>
  <si>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</si>
  <si>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</si>
  <si>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</si>
  <si>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</si>
  <si>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</si>
  <si>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</si>
  <si>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</si>
  <si>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</si>
  <si>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</si>
  <si>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</si>
  <si>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</si>
  <si>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</si>
  <si>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</si>
  <si>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</si>
  <si>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</si>
  <si>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</si>
  <si>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</si>
  <si>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</si>
  <si>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</si>
  <si>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</si>
  <si>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</si>
  <si>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</si>
  <si>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</si>
  <si>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</si>
  <si>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</si>
  <si>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</si>
  <si>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</si>
  <si>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</si>
  <si>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</si>
  <si>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</si>
  <si>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</si>
  <si>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</si>
  <si>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</si>
  <si>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</si>
  <si>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</si>
  <si>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</si>
  <si>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</si>
  <si>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</si>
  <si>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</si>
  <si>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</si>
  <si>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</si>
  <si>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</si>
  <si>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</si>
  <si>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</si>
  <si>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</si>
  <si>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</si>
  <si>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</si>
  <si>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</si>
  <si>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</si>
  <si>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</si>
  <si>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</si>
  <si>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</si>
  <si>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</si>
  <si>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</si>
  <si>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</si>
  <si>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</si>
  <si>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</si>
  <si>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</si>
  <si>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</si>
  <si>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</si>
  <si>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</si>
  <si>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</si>
  <si>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</si>
  <si>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</si>
  <si>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</si>
  <si>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</si>
  <si>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</si>
  <si>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</si>
  <si>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</si>
  <si>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</si>
  <si>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</si>
  <si>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</si>
  <si>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</si>
  <si>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</si>
  <si>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</si>
  <si>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</si>
  <si>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</si>
  <si>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</si>
  <si>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</si>
  <si>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</si>
  <si>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</si>
  <si>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</si>
  <si>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</si>
  <si>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</si>
  <si>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</si>
  <si>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</si>
  <si>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</si>
  <si>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</si>
  <si>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</si>
  <si>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</si>
  <si>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</si>
  <si>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</si>
  <si>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</si>
  <si>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</si>
  <si>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</si>
  <si>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</si>
  <si>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</si>
  <si>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</si>
  <si>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</si>
  <si>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</si>
  <si>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</si>
  <si>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</si>
  <si>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</si>
  <si>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</si>
  <si>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</si>
  <si>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</si>
  <si>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</si>
  <si>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</si>
  <si>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</si>
  <si>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</si>
  <si>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</si>
  <si>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</si>
  <si>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</si>
  <si>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</si>
  <si>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</si>
  <si>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</si>
  <si>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</si>
  <si>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</si>
  <si>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</si>
  <si>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</si>
  <si>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</si>
  <si>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</si>
  <si>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</si>
  <si>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</si>
  <si>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</si>
  <si>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</si>
  <si>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</si>
  <si>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</si>
  <si>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</si>
  <si>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</si>
  <si>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</si>
  <si>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</si>
  <si>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</si>
  <si>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</si>
  <si>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</si>
  <si>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</si>
  <si>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</si>
  <si>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</si>
  <si>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</si>
  <si>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</si>
  <si>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</si>
  <si>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</si>
  <si>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</si>
  <si>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</si>
  <si>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</si>
  <si>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</si>
  <si>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</si>
  <si>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</si>
  <si>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</si>
  <si>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</si>
  <si>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</si>
  <si>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</si>
  <si>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</si>
  <si>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</si>
  <si>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</si>
  <si>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</si>
  <si>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</si>
  <si>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</si>
  <si>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</si>
  <si>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</si>
  <si>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</si>
  <si>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</si>
  <si>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</si>
  <si>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</si>
  <si>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</si>
  <si>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</si>
  <si>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</si>
  <si>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</si>
  <si>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</si>
  <si>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</si>
  <si>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</si>
  <si>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</si>
  <si>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</si>
  <si>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</si>
  <si>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</si>
  <si>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</si>
  <si>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</si>
  <si>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</si>
  <si>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</si>
  <si>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</si>
  <si>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</si>
  <si>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</si>
  <si>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</si>
  <si>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</si>
  <si>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</si>
  <si>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</si>
  <si>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</si>
  <si>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</si>
  <si>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</si>
  <si>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</si>
  <si>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</si>
  <si>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</si>
  <si>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</si>
  <si>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</si>
  <si>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</si>
  <si>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</si>
  <si>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</si>
  <si>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</si>
  <si>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</si>
  <si>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</si>
  <si>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</si>
  <si>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</si>
  <si>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</si>
  <si>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</si>
  <si>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</si>
  <si>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</si>
  <si>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</si>
  <si>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</si>
  <si>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</si>
  <si>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</si>
  <si>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</si>
  <si>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</si>
  <si>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</si>
  <si>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</si>
  <si>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</si>
  <si>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</si>
  <si>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</si>
  <si>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</si>
  <si>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</si>
  <si>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</si>
  <si>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</si>
  <si>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</si>
  <si>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</si>
  <si>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</si>
  <si>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</si>
  <si>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</si>
  <si>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</si>
  <si>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</si>
  <si>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</si>
  <si>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</si>
  <si>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</si>
  <si>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</si>
  <si>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</si>
  <si>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</si>
  <si>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</si>
  <si>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</si>
  <si>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</si>
  <si>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</si>
  <si>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</si>
  <si>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</si>
  <si>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</si>
  <si>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</si>
  <si>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</si>
  <si>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</si>
  <si>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</si>
  <si>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</si>
  <si>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</si>
  <si>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</si>
  <si>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</si>
  <si>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</si>
  <si>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</si>
  <si>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</si>
  <si>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</si>
  <si>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</si>
  <si>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</si>
  <si>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</si>
  <si>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</si>
  <si>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</si>
  <si>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</si>
  <si>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</si>
  <si>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</si>
  <si>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</si>
  <si>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</si>
  <si>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</si>
  <si>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</si>
  <si>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</si>
  <si>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</si>
  <si>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</si>
  <si>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</si>
  <si>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</si>
  <si>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</si>
  <si>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</si>
  <si>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</si>
  <si>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</si>
  <si>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</si>
  <si>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</si>
  <si>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</si>
  <si>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</si>
  <si>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</si>
  <si>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</si>
  <si>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</si>
  <si>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</si>
  <si>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</si>
  <si>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</si>
  <si>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</si>
  <si>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</si>
  <si>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大分県</t>
  </si>
  <si>
    <t>44000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</si>
  <si>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</si>
  <si>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</si>
  <si>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</si>
  <si>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</si>
  <si>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</si>
  <si>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</si>
  <si>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</si>
  <si>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</si>
  <si>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</si>
  <si>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</si>
  <si>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</si>
  <si>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</si>
  <si>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44201</t>
  </si>
  <si>
    <t>大分市</t>
  </si>
  <si>
    <t/>
  </si>
  <si>
    <t>有る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</si>
  <si>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</si>
  <si>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</si>
  <si>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</si>
  <si>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</si>
  <si>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</si>
  <si>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</si>
  <si>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</si>
  <si>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</si>
  <si>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</si>
  <si>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</si>
  <si>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</si>
  <si>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</si>
  <si>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</si>
  <si>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</si>
  <si>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</si>
  <si>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</si>
  <si>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無い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</si>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</sst>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782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25" si="0">+E7+F7</f>
        <v>1123860</v>
      </c>
      <c r="E7" s="296">
        <f>SUM(E$8:E$207)</f>
        <v>1123860</v>
      </c>
      <c r="F7" s="296">
        <f>SUM(F$8:F$207)</f>
        <v>0</v>
      </c>
      <c r="G7" s="296">
        <f>SUM(G$8:G$207)</f>
        <v>14494</v>
      </c>
      <c r="H7" s="296">
        <f>SUM(ごみ搬入量内訳!E7,+ごみ搬入量内訳!AD7)</f>
        <v>337169</v>
      </c>
      <c r="I7" s="296">
        <f>ごみ搬入量内訳!BC7</f>
        <v>44240</v>
      </c>
      <c r="J7" s="296">
        <f>資源化量内訳!BR7</f>
        <v>3136</v>
      </c>
      <c r="K7" s="296">
        <f t="shared" ref="K7:K25" si="1">SUM(H7:J7)</f>
        <v>384545</v>
      </c>
      <c r="L7" s="296">
        <f t="shared" ref="L7:L25" si="2">IF(D7&lt;&gt;0,K7/D7/365*1000000,"-")</f>
        <v>937.43699856341493</v>
      </c>
      <c r="M7" s="296">
        <f>IF(D7&lt;&gt;0,(ごみ搬入量内訳!BR7+ごみ処理概要!J7)/ごみ処理概要!D7/365*1000000,"-")</f>
        <v>636.08566269527546</v>
      </c>
      <c r="N7" s="296">
        <f>IF(D7&lt;&gt;0,(ごみ搬入量内訳!E7+ごみ搬入量内訳!BD7-ごみ搬入量内訳!R7-ごみ搬入量内訳!BH7)/D7/365*1000000,"-")</f>
        <v>528.25767554043796</v>
      </c>
      <c r="O7" s="296">
        <f>IF(D7&lt;&gt;0,ごみ搬入量内訳!CM7/ごみ処理概要!D7/365*1000000,"-")</f>
        <v>301.35133586813942</v>
      </c>
      <c r="P7" s="296">
        <f>ごみ搬入量内訳!DH7</f>
        <v>0</v>
      </c>
      <c r="Q7" s="296">
        <f>ごみ処理量内訳!E7</f>
        <v>315110</v>
      </c>
      <c r="R7" s="296">
        <f>ごみ処理量内訳!N7</f>
        <v>2657</v>
      </c>
      <c r="S7" s="296">
        <f t="shared" ref="S7:S25" si="3">SUM(T7:Z7)</f>
        <v>55532</v>
      </c>
      <c r="T7" s="296">
        <f>ごみ処理量内訳!G7</f>
        <v>9676</v>
      </c>
      <c r="U7" s="296">
        <f>ごみ処理量内訳!L7</f>
        <v>42749</v>
      </c>
      <c r="V7" s="296">
        <f>ごみ処理量内訳!H7</f>
        <v>395</v>
      </c>
      <c r="W7" s="296">
        <f>ごみ処理量内訳!I7</f>
        <v>0</v>
      </c>
      <c r="X7" s="296">
        <f>ごみ処理量内訳!J7</f>
        <v>2705</v>
      </c>
      <c r="Y7" s="296">
        <f>ごみ処理量内訳!K7</f>
        <v>0</v>
      </c>
      <c r="Z7" s="296">
        <f>ごみ処理量内訳!M7</f>
        <v>7</v>
      </c>
      <c r="AA7" s="296">
        <f>資源化量内訳!Z7</f>
        <v>9203</v>
      </c>
      <c r="AB7" s="296">
        <f t="shared" ref="AB7:AB25" si="4">SUM(Q7,R7,S7,AA7)</f>
        <v>382502</v>
      </c>
      <c r="AC7" s="299">
        <f t="shared" ref="AC7:AC25" si="5">IF(AB7&lt;&gt;0,(AA7+Q7+S7)/AB7*100,"-")</f>
        <v>99.305363109212493</v>
      </c>
      <c r="AD7" s="296">
        <f>施設資源化量内訳!Z7</f>
        <v>24948</v>
      </c>
      <c r="AE7" s="296">
        <f>施設資源化量内訳!AV7</f>
        <v>2541</v>
      </c>
      <c r="AF7" s="296">
        <f>施設資源化量内訳!BR7</f>
        <v>395</v>
      </c>
      <c r="AG7" s="296">
        <f>施設資源化量内訳!CN7</f>
        <v>0</v>
      </c>
      <c r="AH7" s="296">
        <f>施設資源化量内訳!DJ7</f>
        <v>838</v>
      </c>
      <c r="AI7" s="296">
        <f>施設資源化量内訳!EF7</f>
        <v>0</v>
      </c>
      <c r="AJ7" s="296">
        <f>施設資源化量内訳!FB7</f>
        <v>29344</v>
      </c>
      <c r="AK7" s="296">
        <f t="shared" ref="AK7:AK25" si="6">SUM(AD7:AJ7)</f>
        <v>58066</v>
      </c>
      <c r="AL7" s="299">
        <f t="shared" ref="AL7:AL25" si="7">IF((AB7+J7)&lt;&gt;0,(AA7+AK7+J7)/(AB7+J7)*100,"-")</f>
        <v>18.256758929358622</v>
      </c>
      <c r="AM7" s="299">
        <f>IF((AB7+J7)&lt;&gt;0,(資源化量内訳!D7-資源化量内訳!S7-資源化量内訳!U7-資源化量内訳!W7-資源化量内訳!V7)/(AB7+J7)*100,"-")</f>
        <v>14.520353284686674</v>
      </c>
      <c r="AN7" s="296">
        <f>ごみ処理量内訳!AA7</f>
        <v>2657</v>
      </c>
      <c r="AO7" s="296">
        <f>ごみ処理量内訳!AB7</f>
        <v>17874</v>
      </c>
      <c r="AP7" s="296">
        <f>ごみ処理量内訳!AC7</f>
        <v>4566</v>
      </c>
      <c r="AQ7" s="296">
        <f t="shared" ref="AQ7:AQ25" si="8">SUM(AN7:AP7)</f>
        <v>25097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476913</v>
      </c>
      <c r="E8" s="283">
        <v>476913</v>
      </c>
      <c r="F8" s="283">
        <v>0</v>
      </c>
      <c r="G8" s="283">
        <v>3716</v>
      </c>
      <c r="H8" s="283">
        <f>SUM(ごみ搬入量内訳!E8,+ごみ搬入量内訳!AD8)</f>
        <v>145171</v>
      </c>
      <c r="I8" s="283">
        <f>ごみ搬入量内訳!BC8</f>
        <v>14093</v>
      </c>
      <c r="J8" s="283">
        <f>資源化量内訳!BR8</f>
        <v>1950</v>
      </c>
      <c r="K8" s="283">
        <f t="shared" si="1"/>
        <v>161214</v>
      </c>
      <c r="L8" s="286">
        <f t="shared" si="2"/>
        <v>926.12738965140795</v>
      </c>
      <c r="M8" s="283">
        <f>IF(D8&lt;&gt;0,(ごみ搬入量内訳!BR8+ごみ処理概要!J8)/ごみ処理概要!D8/365*1000000,"-")</f>
        <v>647.18733772096914</v>
      </c>
      <c r="N8" s="406">
        <f>IF(D8&lt;&gt;0,(ごみ搬入量内訳!E8+ごみ搬入量内訳!BD8-ごみ搬入量内訳!R8-ごみ搬入量内訳!BH8)/D8/365*1000000,"-")</f>
        <v>525.91654737061981</v>
      </c>
      <c r="O8" s="283">
        <f>IF(D8&lt;&gt;0,ごみ搬入量内訳!CM8/ごみ処理概要!D8/365*1000000,"-")</f>
        <v>278.94005193043881</v>
      </c>
      <c r="P8" s="283">
        <f>ごみ搬入量内訳!DH8</f>
        <v>0</v>
      </c>
      <c r="Q8" s="283">
        <f>ごみ処理量内訳!E8</f>
        <v>134193</v>
      </c>
      <c r="R8" s="283">
        <f>ごみ処理量内訳!N8</f>
        <v>1008</v>
      </c>
      <c r="S8" s="283">
        <f t="shared" si="3"/>
        <v>24059</v>
      </c>
      <c r="T8" s="283">
        <f>ごみ処理量内訳!G8</f>
        <v>0</v>
      </c>
      <c r="U8" s="283">
        <f>ごみ処理量内訳!L8</f>
        <v>23664</v>
      </c>
      <c r="V8" s="283">
        <f>ごみ処理量内訳!H8</f>
        <v>395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4</v>
      </c>
      <c r="AB8" s="283">
        <f t="shared" si="4"/>
        <v>159264</v>
      </c>
      <c r="AC8" s="288">
        <f t="shared" si="5"/>
        <v>99.367088607594937</v>
      </c>
      <c r="AD8" s="283">
        <f>施設資源化量内訳!Z8</f>
        <v>10172</v>
      </c>
      <c r="AE8" s="283">
        <f>施設資源化量内訳!AV8</f>
        <v>0</v>
      </c>
      <c r="AF8" s="283">
        <f>施設資源化量内訳!BR8</f>
        <v>395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16684</v>
      </c>
      <c r="AK8" s="283">
        <f t="shared" si="6"/>
        <v>27251</v>
      </c>
      <c r="AL8" s="288">
        <f t="shared" si="7"/>
        <v>18.115672336149466</v>
      </c>
      <c r="AM8" s="288">
        <f>IF((AB8+J8)&lt;&gt;0,(資源化量内訳!D8-資源化量内訳!S8-資源化量内訳!U8-資源化量内訳!W8-資源化量内訳!V8)/(AB8+J8)*100,"-")</f>
        <v>16.083590755145334</v>
      </c>
      <c r="AN8" s="283">
        <f>ごみ処理量内訳!AA8</f>
        <v>1008</v>
      </c>
      <c r="AO8" s="283">
        <f>ごみ処理量内訳!AB8</f>
        <v>8765</v>
      </c>
      <c r="AP8" s="283">
        <f>ごみ処理量内訳!AC8</f>
        <v>2758</v>
      </c>
      <c r="AQ8" s="283">
        <f t="shared" si="8"/>
        <v>12531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112991</v>
      </c>
      <c r="E9" s="283">
        <v>112991</v>
      </c>
      <c r="F9" s="283">
        <v>0</v>
      </c>
      <c r="G9" s="283">
        <v>4293</v>
      </c>
      <c r="H9" s="283">
        <f>SUM(ごみ搬入量内訳!E9,+ごみ搬入量内訳!AD9)</f>
        <v>46090</v>
      </c>
      <c r="I9" s="283">
        <f>ごみ搬入量内訳!BC9</f>
        <v>1602</v>
      </c>
      <c r="J9" s="283">
        <f>資源化量内訳!BR9</f>
        <v>183</v>
      </c>
      <c r="K9" s="283">
        <f t="shared" si="1"/>
        <v>47875</v>
      </c>
      <c r="L9" s="286">
        <f t="shared" si="2"/>
        <v>1160.8392134032254</v>
      </c>
      <c r="M9" s="283">
        <f>IF(D9&lt;&gt;0,(ごみ搬入量内訳!BR9+ごみ処理概要!J9)/ごみ処理概要!D9/365*1000000,"-")</f>
        <v>656.01054660311775</v>
      </c>
      <c r="N9" s="406">
        <f>IF(D9&lt;&gt;0,(ごみ搬入量内訳!E9+ごみ搬入量内訳!BD9-ごみ搬入量内訳!R9-ごみ搬入量内訳!BH9)/D9/365*1000000,"-")</f>
        <v>577.93425903845173</v>
      </c>
      <c r="O9" s="283">
        <f>IF(D9&lt;&gt;0,ごみ搬入量内訳!CM9/ごみ処理概要!D9/365*1000000,"-")</f>
        <v>504.82866680010756</v>
      </c>
      <c r="P9" s="283">
        <f>ごみ搬入量内訳!DH9</f>
        <v>0</v>
      </c>
      <c r="Q9" s="283">
        <f>ごみ処理量内訳!E9</f>
        <v>40994</v>
      </c>
      <c r="R9" s="283">
        <f>ごみ処理量内訳!N9</f>
        <v>224</v>
      </c>
      <c r="S9" s="283">
        <f t="shared" si="3"/>
        <v>6462</v>
      </c>
      <c r="T9" s="283">
        <f>ごみ処理量内訳!G9</f>
        <v>3437</v>
      </c>
      <c r="U9" s="283">
        <f>ごみ処理量内訳!L9</f>
        <v>3025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12</v>
      </c>
      <c r="AB9" s="283">
        <f t="shared" si="4"/>
        <v>47692</v>
      </c>
      <c r="AC9" s="288">
        <f t="shared" si="5"/>
        <v>99.530319550448709</v>
      </c>
      <c r="AD9" s="283">
        <f>施設資源化量内訳!Z9</f>
        <v>4175</v>
      </c>
      <c r="AE9" s="283">
        <f>施設資源化量内訳!AV9</f>
        <v>705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3024</v>
      </c>
      <c r="AK9" s="283">
        <f t="shared" si="6"/>
        <v>7904</v>
      </c>
      <c r="AL9" s="288">
        <f t="shared" si="7"/>
        <v>16.916971279373367</v>
      </c>
      <c r="AM9" s="288">
        <f>IF((AB9+J9)&lt;&gt;0,(資源化量内訳!D9-資源化量内訳!S9-資源化量内訳!U9-資源化量内訳!W9-資源化量内訳!V9)/(AB9+J9)*100,"-")</f>
        <v>8.1963446475195827</v>
      </c>
      <c r="AN9" s="283">
        <f>ごみ処理量内訳!AA9</f>
        <v>224</v>
      </c>
      <c r="AO9" s="283">
        <f>ごみ処理量内訳!AB9</f>
        <v>1586</v>
      </c>
      <c r="AP9" s="283">
        <f>ごみ処理量内訳!AC9</f>
        <v>0</v>
      </c>
      <c r="AQ9" s="283">
        <f t="shared" si="8"/>
        <v>1810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83071</v>
      </c>
      <c r="E10" s="283">
        <v>83071</v>
      </c>
      <c r="F10" s="283">
        <v>0</v>
      </c>
      <c r="G10" s="283">
        <v>1865</v>
      </c>
      <c r="H10" s="283">
        <f>SUM(ごみ搬入量内訳!E10,+ごみ搬入量内訳!AD10)</f>
        <v>24391</v>
      </c>
      <c r="I10" s="283">
        <f>ごみ搬入量内訳!BC10</f>
        <v>3426</v>
      </c>
      <c r="J10" s="283">
        <f>資源化量内訳!BR10</f>
        <v>275</v>
      </c>
      <c r="K10" s="283">
        <f t="shared" si="1"/>
        <v>28092</v>
      </c>
      <c r="L10" s="286">
        <f t="shared" si="2"/>
        <v>926.48919071208763</v>
      </c>
      <c r="M10" s="283">
        <f>IF(D10&lt;&gt;0,(ごみ搬入量内訳!BR10+ごみ処理概要!J10)/ごみ処理概要!D10/365*1000000,"-")</f>
        <v>645.52801259460671</v>
      </c>
      <c r="N10" s="406">
        <f>IF(D10&lt;&gt;0,(ごみ搬入量内訳!E10+ごみ搬入量内訳!BD10-ごみ搬入量内訳!R10-ごみ搬入量内訳!BH10)/D10/365*1000000,"-")</f>
        <v>506.71294055604852</v>
      </c>
      <c r="O10" s="283">
        <f>IF(D10&lt;&gt;0,ごみ搬入量内訳!CM10/ごみ処理概要!D10/365*1000000,"-")</f>
        <v>280.96117811748098</v>
      </c>
      <c r="P10" s="283">
        <f>ごみ搬入量内訳!DH10</f>
        <v>0</v>
      </c>
      <c r="Q10" s="283">
        <f>ごみ処理量内訳!E10</f>
        <v>20778</v>
      </c>
      <c r="R10" s="283">
        <f>ごみ処理量内訳!N10</f>
        <v>0</v>
      </c>
      <c r="S10" s="283">
        <f t="shared" si="3"/>
        <v>4937</v>
      </c>
      <c r="T10" s="283">
        <f>ごみ処理量内訳!G10</f>
        <v>1727</v>
      </c>
      <c r="U10" s="283">
        <f>ごみ処理量内訳!L10</f>
        <v>3210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2102</v>
      </c>
      <c r="AB10" s="283">
        <f t="shared" si="4"/>
        <v>27817</v>
      </c>
      <c r="AC10" s="288">
        <f t="shared" si="5"/>
        <v>100</v>
      </c>
      <c r="AD10" s="283">
        <f>施設資源化量内訳!Z10</f>
        <v>2292</v>
      </c>
      <c r="AE10" s="283">
        <f>施設資源化量内訳!AV10</f>
        <v>397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2303</v>
      </c>
      <c r="AK10" s="283">
        <f t="shared" si="6"/>
        <v>4992</v>
      </c>
      <c r="AL10" s="288">
        <f t="shared" si="7"/>
        <v>26.231667378613128</v>
      </c>
      <c r="AM10" s="288">
        <f>IF((AB10+J10)&lt;&gt;0,(資源化量内訳!D10-資源化量内訳!S10-資源化量内訳!U10-資源化量内訳!W10-資源化量内訳!V10)/(AB10+J10)*100,"-")</f>
        <v>18.072760928378187</v>
      </c>
      <c r="AN10" s="283">
        <f>ごみ処理量内訳!AA10</f>
        <v>0</v>
      </c>
      <c r="AO10" s="283">
        <f>ごみ処理量内訳!AB10</f>
        <v>35</v>
      </c>
      <c r="AP10" s="283">
        <f>ごみ処理量内訳!AC10</f>
        <v>291</v>
      </c>
      <c r="AQ10" s="283">
        <f t="shared" si="8"/>
        <v>326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62232</v>
      </c>
      <c r="E11" s="283">
        <v>62232</v>
      </c>
      <c r="F11" s="283">
        <v>0</v>
      </c>
      <c r="G11" s="283">
        <v>462</v>
      </c>
      <c r="H11" s="283">
        <f>SUM(ごみ搬入量内訳!E11,+ごみ搬入量内訳!AD11)</f>
        <v>17599</v>
      </c>
      <c r="I11" s="283">
        <f>ごみ搬入量内訳!BC11</f>
        <v>3751</v>
      </c>
      <c r="J11" s="283">
        <f>資源化量内訳!BR11</f>
        <v>50</v>
      </c>
      <c r="K11" s="283">
        <f t="shared" si="1"/>
        <v>21400</v>
      </c>
      <c r="L11" s="286">
        <f t="shared" si="2"/>
        <v>942.1220109638349</v>
      </c>
      <c r="M11" s="283">
        <f>IF(D11&lt;&gt;0,(ごみ搬入量内訳!BR11+ごみ処理概要!J11)/ごみ処理概要!D11/365*1000000,"-")</f>
        <v>568.70710923508511</v>
      </c>
      <c r="N11" s="406">
        <f>IF(D11&lt;&gt;0,(ごみ搬入量内訳!E11+ごみ搬入量内訳!BD11-ごみ搬入量内訳!R11-ごみ搬入量内訳!BH11)/D11/365*1000000,"-")</f>
        <v>369.84892589285874</v>
      </c>
      <c r="O11" s="283">
        <f>IF(D11&lt;&gt;0,ごみ搬入量内訳!CM11/ごみ処理概要!D11/365*1000000,"-")</f>
        <v>373.4149017287499</v>
      </c>
      <c r="P11" s="283">
        <f>ごみ搬入量内訳!DH11</f>
        <v>0</v>
      </c>
      <c r="Q11" s="283">
        <f>ごみ処理量内訳!E11</f>
        <v>15031</v>
      </c>
      <c r="R11" s="283">
        <f>ごみ処理量内訳!N11</f>
        <v>432</v>
      </c>
      <c r="S11" s="283">
        <f t="shared" si="3"/>
        <v>4018</v>
      </c>
      <c r="T11" s="283">
        <f>ごみ処理量内訳!G11</f>
        <v>0</v>
      </c>
      <c r="U11" s="283">
        <f>ごみ処理量内訳!L11</f>
        <v>1313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2705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1869</v>
      </c>
      <c r="AB11" s="283">
        <f t="shared" si="4"/>
        <v>21350</v>
      </c>
      <c r="AC11" s="288">
        <f t="shared" si="5"/>
        <v>97.976580796252932</v>
      </c>
      <c r="AD11" s="283">
        <f>施設資源化量内訳!Z11</f>
        <v>26</v>
      </c>
      <c r="AE11" s="283">
        <f>施設資源化量内訳!AV11</f>
        <v>0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838</v>
      </c>
      <c r="AI11" s="283">
        <f>施設資源化量内訳!EF11</f>
        <v>0</v>
      </c>
      <c r="AJ11" s="283">
        <f>施設資源化量内訳!FB11</f>
        <v>1240</v>
      </c>
      <c r="AK11" s="283">
        <f t="shared" si="6"/>
        <v>2104</v>
      </c>
      <c r="AL11" s="288">
        <f t="shared" si="7"/>
        <v>18.799065420560748</v>
      </c>
      <c r="AM11" s="288">
        <f>IF((AB11+J11)&lt;&gt;0,(資源化量内訳!D11-資源化量内訳!S11-資源化量内訳!U11-資源化量内訳!W11-資源化量内訳!V11)/(AB11+J11)*100,"-")</f>
        <v>18.799065420560748</v>
      </c>
      <c r="AN11" s="283">
        <f>ごみ処理量内訳!AA11</f>
        <v>432</v>
      </c>
      <c r="AO11" s="283">
        <f>ごみ処理量内訳!AB11</f>
        <v>1576</v>
      </c>
      <c r="AP11" s="283">
        <f>ごみ処理量内訳!AC11</f>
        <v>73</v>
      </c>
      <c r="AQ11" s="283">
        <f t="shared" si="8"/>
        <v>2081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67422</v>
      </c>
      <c r="E12" s="283">
        <v>67422</v>
      </c>
      <c r="F12" s="283">
        <v>0</v>
      </c>
      <c r="G12" s="283">
        <v>589</v>
      </c>
      <c r="H12" s="283">
        <f>SUM(ごみ搬入量内訳!E12,+ごみ搬入量内訳!AD12)</f>
        <v>20524</v>
      </c>
      <c r="I12" s="283">
        <f>ごみ搬入量内訳!BC12</f>
        <v>4285</v>
      </c>
      <c r="J12" s="283">
        <f>資源化量内訳!BR12</f>
        <v>0</v>
      </c>
      <c r="K12" s="283">
        <f t="shared" si="1"/>
        <v>24809</v>
      </c>
      <c r="L12" s="286">
        <f t="shared" si="2"/>
        <v>1008.1258789964497</v>
      </c>
      <c r="M12" s="283">
        <f>IF(D12&lt;&gt;0,(ごみ搬入量内訳!BR12+ごみ処理概要!J12)/ごみ処理概要!D12/365*1000000,"-")</f>
        <v>751.91911261841688</v>
      </c>
      <c r="N12" s="406">
        <f>IF(D12&lt;&gt;0,(ごみ搬入量内訳!E12+ごみ搬入量内訳!BD12-ごみ搬入量内訳!R12-ごみ搬入量内訳!BH12)/D12/365*1000000,"-")</f>
        <v>676.8247265333091</v>
      </c>
      <c r="O12" s="283">
        <f>IF(D12&lt;&gt;0,ごみ搬入量内訳!CM12/ごみ処理概要!D12/365*1000000,"-")</f>
        <v>256.2067663780328</v>
      </c>
      <c r="P12" s="283">
        <f>ごみ搬入量内訳!DH12</f>
        <v>0</v>
      </c>
      <c r="Q12" s="283">
        <f>ごみ処理量内訳!E12</f>
        <v>20208</v>
      </c>
      <c r="R12" s="283">
        <f>ごみ処理量内訳!N12</f>
        <v>130</v>
      </c>
      <c r="S12" s="283">
        <f t="shared" si="3"/>
        <v>3357</v>
      </c>
      <c r="T12" s="283">
        <f>ごみ処理量内訳!G12</f>
        <v>0</v>
      </c>
      <c r="U12" s="283">
        <f>ごみ処理量内訳!L12</f>
        <v>3357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1114</v>
      </c>
      <c r="AB12" s="283">
        <f t="shared" si="4"/>
        <v>24809</v>
      </c>
      <c r="AC12" s="288">
        <f t="shared" si="5"/>
        <v>99.475996614131972</v>
      </c>
      <c r="AD12" s="283">
        <f>施設資源化量内訳!Z12</f>
        <v>3698</v>
      </c>
      <c r="AE12" s="283">
        <f>施設資源化量内訳!AV12</f>
        <v>0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677</v>
      </c>
      <c r="AK12" s="283">
        <f t="shared" si="6"/>
        <v>4375</v>
      </c>
      <c r="AL12" s="288">
        <f t="shared" si="7"/>
        <v>22.125035269458664</v>
      </c>
      <c r="AM12" s="288">
        <f>IF((AB12+J12)&lt;&gt;0,(資源化量内訳!D12-資源化量内訳!S12-資源化量内訳!U12-資源化量内訳!W12-資源化量内訳!V12)/(AB12+J12)*100,"-")</f>
        <v>22.125035269458664</v>
      </c>
      <c r="AN12" s="283">
        <f>ごみ処理量内訳!AA12</f>
        <v>130</v>
      </c>
      <c r="AO12" s="283">
        <f>ごみ処理量内訳!AB12</f>
        <v>957</v>
      </c>
      <c r="AP12" s="283">
        <f>ごみ処理量内訳!AC12</f>
        <v>279</v>
      </c>
      <c r="AQ12" s="283">
        <f t="shared" si="8"/>
        <v>1366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36250</v>
      </c>
      <c r="E13" s="283">
        <v>36250</v>
      </c>
      <c r="F13" s="283">
        <v>0</v>
      </c>
      <c r="G13" s="283">
        <v>0</v>
      </c>
      <c r="H13" s="283">
        <f>SUM(ごみ搬入量内訳!E13,+ごみ搬入量内訳!AD13)</f>
        <v>7353</v>
      </c>
      <c r="I13" s="283">
        <f>ごみ搬入量内訳!BC13</f>
        <v>4555</v>
      </c>
      <c r="J13" s="283">
        <f>資源化量内訳!BR13</f>
        <v>0</v>
      </c>
      <c r="K13" s="283">
        <f t="shared" si="1"/>
        <v>11908</v>
      </c>
      <c r="L13" s="286">
        <f t="shared" si="2"/>
        <v>899.99055266887115</v>
      </c>
      <c r="M13" s="283">
        <f>IF(D13&lt;&gt;0,(ごみ搬入量内訳!BR13+ごみ処理概要!J13)/ごみ処理概要!D13/365*1000000,"-")</f>
        <v>628.88993859234768</v>
      </c>
      <c r="N13" s="406">
        <f>IF(D13&lt;&gt;0,(ごみ搬入量内訳!E13+ごみ搬入量内訳!BD13-ごみ搬入量内訳!R13-ごみ搬入量内訳!BH13)/D13/365*1000000,"-")</f>
        <v>528.2947567312234</v>
      </c>
      <c r="O13" s="283">
        <f>IF(D13&lt;&gt;0,ごみ搬入量内訳!CM13/ごみ処理概要!D13/365*1000000,"-")</f>
        <v>271.10061407652336</v>
      </c>
      <c r="P13" s="283">
        <f>ごみ搬入量内訳!DH13</f>
        <v>0</v>
      </c>
      <c r="Q13" s="283">
        <f>ごみ処理量内訳!E13</f>
        <v>8982</v>
      </c>
      <c r="R13" s="283">
        <f>ごみ処理量内訳!N13</f>
        <v>16</v>
      </c>
      <c r="S13" s="283">
        <f t="shared" si="3"/>
        <v>2519</v>
      </c>
      <c r="T13" s="283">
        <f>ごみ処理量内訳!G13</f>
        <v>1463</v>
      </c>
      <c r="U13" s="283">
        <f>ごみ処理量内訳!L13</f>
        <v>1056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408</v>
      </c>
      <c r="AB13" s="283">
        <f t="shared" si="4"/>
        <v>11925</v>
      </c>
      <c r="AC13" s="288">
        <f t="shared" si="5"/>
        <v>99.865828092243191</v>
      </c>
      <c r="AD13" s="283">
        <f>施設資源化量内訳!Z13</f>
        <v>1</v>
      </c>
      <c r="AE13" s="283">
        <f>施設資源化量内訳!AV13</f>
        <v>292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671</v>
      </c>
      <c r="AK13" s="283">
        <f t="shared" si="6"/>
        <v>964</v>
      </c>
      <c r="AL13" s="288">
        <f t="shared" si="7"/>
        <v>11.50524109014675</v>
      </c>
      <c r="AM13" s="288">
        <f>IF((AB13+J13)&lt;&gt;0,(資源化量内訳!D13-資源化量内訳!S13-資源化量内訳!U13-資源化量内訳!W13-資源化量内訳!V13)/(AB13+J13)*100,"-")</f>
        <v>11.50524109014675</v>
      </c>
      <c r="AN13" s="283">
        <f>ごみ処理量内訳!AA13</f>
        <v>16</v>
      </c>
      <c r="AO13" s="283">
        <f>ごみ処理量内訳!AB13</f>
        <v>101</v>
      </c>
      <c r="AP13" s="283">
        <f>ごみ処理量内訳!AC13</f>
        <v>148</v>
      </c>
      <c r="AQ13" s="283">
        <f t="shared" si="8"/>
        <v>265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15703</v>
      </c>
      <c r="E14" s="283">
        <v>15703</v>
      </c>
      <c r="F14" s="283">
        <v>0</v>
      </c>
      <c r="G14" s="283">
        <v>46</v>
      </c>
      <c r="H14" s="283">
        <f>SUM(ごみ搬入量内訳!E14,+ごみ搬入量内訳!AD14)</f>
        <v>4860</v>
      </c>
      <c r="I14" s="283">
        <f>ごみ搬入量内訳!BC14</f>
        <v>368</v>
      </c>
      <c r="J14" s="283">
        <f>資源化量内訳!BR14</f>
        <v>0</v>
      </c>
      <c r="K14" s="283">
        <f t="shared" si="1"/>
        <v>5228</v>
      </c>
      <c r="L14" s="286">
        <f t="shared" si="2"/>
        <v>912.13702294038569</v>
      </c>
      <c r="M14" s="283">
        <f>IF(D14&lt;&gt;0,(ごみ搬入量内訳!BR14+ごみ処理概要!J14)/ごみ処理概要!D14/365*1000000,"-")</f>
        <v>748.48275218329275</v>
      </c>
      <c r="N14" s="406">
        <f>IF(D14&lt;&gt;0,(ごみ搬入量内訳!E14+ごみ搬入量内訳!BD14-ごみ搬入量内訳!R14-ごみ搬入量内訳!BH14)/D14/365*1000000,"-")</f>
        <v>604.71823288281894</v>
      </c>
      <c r="O14" s="283">
        <f>IF(D14&lt;&gt;0,ごみ搬入量内訳!CM14/ごみ処理概要!D14/365*1000000,"-")</f>
        <v>163.65427075709292</v>
      </c>
      <c r="P14" s="283">
        <f>ごみ搬入量内訳!DH14</f>
        <v>0</v>
      </c>
      <c r="Q14" s="283">
        <f>ごみ処理量内訳!E14</f>
        <v>3304</v>
      </c>
      <c r="R14" s="283">
        <f>ごみ処理量内訳!N14</f>
        <v>233</v>
      </c>
      <c r="S14" s="283">
        <f t="shared" si="3"/>
        <v>1506</v>
      </c>
      <c r="T14" s="283">
        <f>ごみ処理量内訳!G14</f>
        <v>0</v>
      </c>
      <c r="U14" s="283">
        <f>ごみ処理量内訳!L14</f>
        <v>1506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0</v>
      </c>
      <c r="AB14" s="283">
        <f t="shared" si="4"/>
        <v>5043</v>
      </c>
      <c r="AC14" s="288">
        <f t="shared" si="5"/>
        <v>95.379734285147734</v>
      </c>
      <c r="AD14" s="283">
        <f>施設資源化量内訳!Z14</f>
        <v>413</v>
      </c>
      <c r="AE14" s="283">
        <f>施設資源化量内訳!AV14</f>
        <v>0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1566</v>
      </c>
      <c r="AK14" s="283">
        <f t="shared" si="6"/>
        <v>1979</v>
      </c>
      <c r="AL14" s="288">
        <f t="shared" si="7"/>
        <v>39.242514376363275</v>
      </c>
      <c r="AM14" s="288">
        <f>IF((AB14+J14)&lt;&gt;0,(資源化量内訳!D14-資源化量内訳!S14-資源化量内訳!U14-資源化量内訳!W14-資源化量内訳!V14)/(AB14+J14)*100,"-")</f>
        <v>35.554233591116393</v>
      </c>
      <c r="AN14" s="283">
        <f>ごみ処理量内訳!AA14</f>
        <v>233</v>
      </c>
      <c r="AO14" s="283">
        <f>ごみ処理量内訳!AB14</f>
        <v>0</v>
      </c>
      <c r="AP14" s="283">
        <f>ごみ処理量内訳!AC14</f>
        <v>1</v>
      </c>
      <c r="AQ14" s="283">
        <f t="shared" si="8"/>
        <v>234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19700</v>
      </c>
      <c r="E15" s="283">
        <v>19700</v>
      </c>
      <c r="F15" s="283">
        <v>0</v>
      </c>
      <c r="G15" s="283">
        <v>248</v>
      </c>
      <c r="H15" s="283">
        <f>SUM(ごみ搬入量内訳!E15,+ごみ搬入量内訳!AD15)</f>
        <v>5337</v>
      </c>
      <c r="I15" s="283">
        <f>ごみ搬入量内訳!BC15</f>
        <v>801</v>
      </c>
      <c r="J15" s="283">
        <f>資源化量内訳!BR15</f>
        <v>0</v>
      </c>
      <c r="K15" s="283">
        <f t="shared" si="1"/>
        <v>6138</v>
      </c>
      <c r="L15" s="286">
        <f t="shared" si="2"/>
        <v>853.62631249565402</v>
      </c>
      <c r="M15" s="283">
        <f>IF(D15&lt;&gt;0,(ごみ搬入量内訳!BR15+ごみ処理概要!J15)/ごみ処理概要!D15/365*1000000,"-")</f>
        <v>567.83255684583821</v>
      </c>
      <c r="N15" s="406">
        <f>IF(D15&lt;&gt;0,(ごみ搬入量内訳!E15+ごみ搬入量内訳!BD15-ごみ搬入量内訳!R15-ごみ搬入量内訳!BH15)/D15/365*1000000,"-")</f>
        <v>476.74014324455874</v>
      </c>
      <c r="O15" s="283">
        <f>IF(D15&lt;&gt;0,ごみ搬入量内訳!CM15/ごみ処理概要!D15/365*1000000,"-")</f>
        <v>285.79375564981575</v>
      </c>
      <c r="P15" s="283">
        <f>ごみ搬入量内訳!DH15</f>
        <v>0</v>
      </c>
      <c r="Q15" s="283">
        <f>ごみ処理量内訳!E15</f>
        <v>4987</v>
      </c>
      <c r="R15" s="283">
        <f>ごみ処理量内訳!N15</f>
        <v>107</v>
      </c>
      <c r="S15" s="283">
        <f t="shared" si="3"/>
        <v>1195</v>
      </c>
      <c r="T15" s="283">
        <f>ごみ処理量内訳!G15</f>
        <v>0</v>
      </c>
      <c r="U15" s="283">
        <f>ごみ処理量内訳!L15</f>
        <v>1195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0</v>
      </c>
      <c r="AB15" s="283">
        <f t="shared" si="4"/>
        <v>6289</v>
      </c>
      <c r="AC15" s="288">
        <f t="shared" si="5"/>
        <v>98.298616632214973</v>
      </c>
      <c r="AD15" s="283">
        <f>施設資源化量内訳!Z15</f>
        <v>107</v>
      </c>
      <c r="AE15" s="283">
        <f>施設資源化量内訳!AV15</f>
        <v>0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677</v>
      </c>
      <c r="AK15" s="283">
        <f t="shared" si="6"/>
        <v>784</v>
      </c>
      <c r="AL15" s="288">
        <f t="shared" si="7"/>
        <v>12.466210844331373</v>
      </c>
      <c r="AM15" s="288">
        <f>IF((AB15+J15)&lt;&gt;0,(資源化量内訳!D15-資源化量内訳!S15-資源化量内訳!U15-資源化量内訳!W15-資源化量内訳!V15)/(AB15+J15)*100,"-")</f>
        <v>10.764827476546351</v>
      </c>
      <c r="AN15" s="283">
        <f>ごみ処理量内訳!AA15</f>
        <v>107</v>
      </c>
      <c r="AO15" s="283">
        <f>ごみ処理量内訳!AB15</f>
        <v>604</v>
      </c>
      <c r="AP15" s="283">
        <f>ごみ処理量内訳!AC15</f>
        <v>288</v>
      </c>
      <c r="AQ15" s="283">
        <f t="shared" si="8"/>
        <v>999</v>
      </c>
      <c r="AR15" s="313" t="s">
        <v>744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22209</v>
      </c>
      <c r="E16" s="283">
        <v>22209</v>
      </c>
      <c r="F16" s="283">
        <v>0</v>
      </c>
      <c r="G16" s="283">
        <v>711</v>
      </c>
      <c r="H16" s="283">
        <f>SUM(ごみ搬入量内訳!E16,+ごみ搬入量内訳!AD16)</f>
        <v>6167</v>
      </c>
      <c r="I16" s="283">
        <f>ごみ搬入量内訳!BC16</f>
        <v>1095</v>
      </c>
      <c r="J16" s="283">
        <f>資源化量内訳!BR16</f>
        <v>92</v>
      </c>
      <c r="K16" s="283">
        <f t="shared" si="1"/>
        <v>7354</v>
      </c>
      <c r="L16" s="286">
        <f t="shared" si="2"/>
        <v>907.1973166499821</v>
      </c>
      <c r="M16" s="283">
        <f>IF(D16&lt;&gt;0,(ごみ搬入量内訳!BR16+ごみ処理概要!J16)/ごみ処理概要!D16/365*1000000,"-")</f>
        <v>577.82325689264576</v>
      </c>
      <c r="N16" s="406">
        <f>IF(D16&lt;&gt;0,(ごみ搬入量内訳!E16+ごみ搬入量内訳!BD16-ごみ搬入量内訳!R16-ごみ搬入量内訳!BH16)/D16/365*1000000,"-")</f>
        <v>524.65463526140513</v>
      </c>
      <c r="O16" s="283">
        <f>IF(D16&lt;&gt;0,ごみ搬入量内訳!CM16/ごみ処理概要!D16/365*1000000,"-")</f>
        <v>329.37405975733645</v>
      </c>
      <c r="P16" s="283">
        <f>ごみ搬入量内訳!DH16</f>
        <v>0</v>
      </c>
      <c r="Q16" s="283">
        <f>ごみ処理量内訳!E16</f>
        <v>6440</v>
      </c>
      <c r="R16" s="283">
        <f>ごみ処理量内訳!N16</f>
        <v>0</v>
      </c>
      <c r="S16" s="283">
        <f t="shared" si="3"/>
        <v>483</v>
      </c>
      <c r="T16" s="283">
        <f>ごみ処理量内訳!G16</f>
        <v>0</v>
      </c>
      <c r="U16" s="283">
        <f>ごみ処理量内訳!L16</f>
        <v>483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339</v>
      </c>
      <c r="AB16" s="283">
        <f t="shared" si="4"/>
        <v>7262</v>
      </c>
      <c r="AC16" s="288">
        <f t="shared" si="5"/>
        <v>100</v>
      </c>
      <c r="AD16" s="283">
        <f>施設資源化量内訳!Z16</f>
        <v>676</v>
      </c>
      <c r="AE16" s="283">
        <f>施設資源化量内訳!AV16</f>
        <v>0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330</v>
      </c>
      <c r="AK16" s="283">
        <f t="shared" si="6"/>
        <v>1006</v>
      </c>
      <c r="AL16" s="288">
        <f t="shared" si="7"/>
        <v>19.540386184389448</v>
      </c>
      <c r="AM16" s="288">
        <f>IF((AB16+J16)&lt;&gt;0,(資源化量内訳!D16-資源化量内訳!S16-資源化量内訳!U16-資源化量内訳!W16-資源化量内訳!V16)/(AB16+J16)*100,"-")</f>
        <v>11.014413924394887</v>
      </c>
      <c r="AN16" s="283">
        <f>ごみ処理量内訳!AA16</f>
        <v>0</v>
      </c>
      <c r="AO16" s="283">
        <f>ごみ処理量内訳!AB16</f>
        <v>215</v>
      </c>
      <c r="AP16" s="283">
        <f>ごみ処理量内訳!AC16</f>
        <v>152</v>
      </c>
      <c r="AQ16" s="283">
        <f t="shared" si="8"/>
        <v>367</v>
      </c>
      <c r="AR16" s="313" t="s">
        <v>744</v>
      </c>
    </row>
    <row r="17" spans="1: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27393</v>
      </c>
      <c r="E17" s="283">
        <v>27393</v>
      </c>
      <c r="F17" s="283">
        <v>0</v>
      </c>
      <c r="G17" s="283">
        <v>198</v>
      </c>
      <c r="H17" s="283">
        <f>SUM(ごみ搬入量内訳!E17,+ごみ搬入量内訳!AD17)</f>
        <v>7133</v>
      </c>
      <c r="I17" s="283">
        <f>ごみ搬入量内訳!BC17</f>
        <v>0</v>
      </c>
      <c r="J17" s="283">
        <f>資源化量内訳!BR17</f>
        <v>0</v>
      </c>
      <c r="K17" s="283">
        <f t="shared" si="1"/>
        <v>7133</v>
      </c>
      <c r="L17" s="286">
        <f t="shared" si="2"/>
        <v>713.41093540045483</v>
      </c>
      <c r="M17" s="283">
        <f>IF(D17&lt;&gt;0,(ごみ搬入量内訳!BR17+ごみ処理概要!J17)/ごみ処理概要!D17/365*1000000,"-")</f>
        <v>539.68392084969207</v>
      </c>
      <c r="N17" s="406">
        <f>IF(D17&lt;&gt;0,(ごみ搬入量内訳!E17+ごみ搬入量内訳!BD17-ごみ搬入量内訳!R17-ごみ搬入量内訳!BH17)/D17/365*1000000,"-")</f>
        <v>496.77724886219801</v>
      </c>
      <c r="O17" s="283">
        <f>IF(D17&lt;&gt;0,ごみ搬入量内訳!CM17/ごみ処理概要!D17/365*1000000,"-")</f>
        <v>173.72701455076265</v>
      </c>
      <c r="P17" s="283">
        <f>ごみ搬入量内訳!DH17</f>
        <v>0</v>
      </c>
      <c r="Q17" s="283">
        <f>ごみ処理量内訳!E17</f>
        <v>6062</v>
      </c>
      <c r="R17" s="283">
        <f>ごみ処理量内訳!N17</f>
        <v>0</v>
      </c>
      <c r="S17" s="283">
        <f t="shared" si="3"/>
        <v>642</v>
      </c>
      <c r="T17" s="283">
        <f>ごみ処理量内訳!G17</f>
        <v>642</v>
      </c>
      <c r="U17" s="283">
        <f>ごみ処理量内訳!L17</f>
        <v>0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429</v>
      </c>
      <c r="AB17" s="283">
        <f t="shared" si="4"/>
        <v>7133</v>
      </c>
      <c r="AC17" s="288">
        <f t="shared" si="5"/>
        <v>100</v>
      </c>
      <c r="AD17" s="283">
        <f>施設資源化量内訳!Z17</f>
        <v>627</v>
      </c>
      <c r="AE17" s="283">
        <f>施設資源化量内訳!AV17</f>
        <v>132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0</v>
      </c>
      <c r="AK17" s="283">
        <f t="shared" si="6"/>
        <v>759</v>
      </c>
      <c r="AL17" s="288">
        <f t="shared" si="7"/>
        <v>16.654983877751299</v>
      </c>
      <c r="AM17" s="288">
        <f>IF((AB17+J17)&lt;&gt;0,(資源化量内訳!D17-資源化量内訳!S17-資源化量内訳!U17-資源化量内訳!W17-資源化量内訳!V17)/(AB17+J17)*100,"-")</f>
        <v>7.864853497827001</v>
      </c>
      <c r="AN17" s="283">
        <f>ごみ処理量内訳!AA17</f>
        <v>0</v>
      </c>
      <c r="AO17" s="283">
        <f>ごみ処理量内訳!AB17</f>
        <v>238</v>
      </c>
      <c r="AP17" s="283">
        <f>ごみ処理量内訳!AC17</f>
        <v>0</v>
      </c>
      <c r="AQ17" s="283">
        <f t="shared" si="8"/>
        <v>238</v>
      </c>
      <c r="AR17" s="313" t="s">
        <v>744</v>
      </c>
    </row>
    <row r="18" spans="1: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53455</v>
      </c>
      <c r="E18" s="283">
        <v>53455</v>
      </c>
      <c r="F18" s="283">
        <v>0</v>
      </c>
      <c r="G18" s="283">
        <v>806</v>
      </c>
      <c r="H18" s="283">
        <f>SUM(ごみ搬入量内訳!E18,+ごみ搬入量内訳!AD18)</f>
        <v>17639</v>
      </c>
      <c r="I18" s="283">
        <f>ごみ搬入量内訳!BC18</f>
        <v>344</v>
      </c>
      <c r="J18" s="283">
        <f>資源化量内訳!BR18</f>
        <v>489</v>
      </c>
      <c r="K18" s="283">
        <f t="shared" si="1"/>
        <v>18472</v>
      </c>
      <c r="L18" s="286">
        <f t="shared" si="2"/>
        <v>946.74434904278723</v>
      </c>
      <c r="M18" s="283">
        <f>IF(D18&lt;&gt;0,(ごみ搬入量内訳!BR18+ごみ処理概要!J18)/ごみ処理概要!D18/365*1000000,"-")</f>
        <v>603.96467134691454</v>
      </c>
      <c r="N18" s="406">
        <f>IF(D18&lt;&gt;0,(ごみ搬入量内訳!E18+ごみ搬入量内訳!BD18-ごみ搬入量内訳!R18-ごみ搬入量内訳!BH18)/D18/365*1000000,"-")</f>
        <v>536.46454641786772</v>
      </c>
      <c r="O18" s="283">
        <f>IF(D18&lt;&gt;0,ごみ搬入量内訳!CM18/ごみ処理概要!D18/365*1000000,"-")</f>
        <v>342.77967769587275</v>
      </c>
      <c r="P18" s="283">
        <f>ごみ搬入量内訳!DH18</f>
        <v>0</v>
      </c>
      <c r="Q18" s="283">
        <f>ごみ処理量内訳!E18</f>
        <v>15882</v>
      </c>
      <c r="R18" s="283">
        <f>ごみ処理量内訳!N18</f>
        <v>0</v>
      </c>
      <c r="S18" s="283">
        <f t="shared" si="3"/>
        <v>2603</v>
      </c>
      <c r="T18" s="283">
        <f>ごみ処理量内訳!G18</f>
        <v>663</v>
      </c>
      <c r="U18" s="283">
        <f>ごみ処理量内訳!L18</f>
        <v>1933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7</v>
      </c>
      <c r="AA18" s="283">
        <f>資源化量内訳!Z18</f>
        <v>17</v>
      </c>
      <c r="AB18" s="283">
        <f t="shared" si="4"/>
        <v>18502</v>
      </c>
      <c r="AC18" s="288">
        <f t="shared" si="5"/>
        <v>100</v>
      </c>
      <c r="AD18" s="283">
        <f>施設資源化量内訳!Z18</f>
        <v>1244</v>
      </c>
      <c r="AE18" s="283">
        <f>施設資源化量内訳!AV18</f>
        <v>510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942</v>
      </c>
      <c r="AK18" s="283">
        <f t="shared" si="6"/>
        <v>2696</v>
      </c>
      <c r="AL18" s="288">
        <f t="shared" si="7"/>
        <v>16.86061818756253</v>
      </c>
      <c r="AM18" s="288">
        <f>IF((AB18+J18)&lt;&gt;0,(資源化量内訳!D18-資源化量内訳!S18-資源化量内訳!U18-資源化量内訳!W18-資源化量内訳!V18)/(AB18+J18)*100,"-")</f>
        <v>10.352272128903165</v>
      </c>
      <c r="AN18" s="283">
        <f>ごみ処理量内訳!AA18</f>
        <v>0</v>
      </c>
      <c r="AO18" s="283">
        <f>ごみ処理量内訳!AB18</f>
        <v>406</v>
      </c>
      <c r="AP18" s="283">
        <f>ごみ処理量内訳!AC18</f>
        <v>320</v>
      </c>
      <c r="AQ18" s="283">
        <f t="shared" si="8"/>
        <v>726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33615</v>
      </c>
      <c r="E19" s="283">
        <v>33615</v>
      </c>
      <c r="F19" s="283">
        <v>0</v>
      </c>
      <c r="G19" s="283">
        <v>324</v>
      </c>
      <c r="H19" s="283">
        <f>SUM(ごみ搬入量内訳!E19,+ごみ搬入量内訳!AD19)</f>
        <v>5883</v>
      </c>
      <c r="I19" s="283">
        <f>ごみ搬入量内訳!BC19</f>
        <v>5624</v>
      </c>
      <c r="J19" s="283">
        <f>資源化量内訳!BR19</f>
        <v>0</v>
      </c>
      <c r="K19" s="283">
        <f t="shared" si="1"/>
        <v>11507</v>
      </c>
      <c r="L19" s="286">
        <f t="shared" si="2"/>
        <v>937.85593923130375</v>
      </c>
      <c r="M19" s="283">
        <f>IF(D19&lt;&gt;0,(ごみ搬入量内訳!BR19+ごみ処理概要!J19)/ごみ処理概要!D19/365*1000000,"-")</f>
        <v>616.97831406804289</v>
      </c>
      <c r="N19" s="406">
        <f>IF(D19&lt;&gt;0,(ごみ搬入量内訳!E19+ごみ搬入量内訳!BD19-ごみ搬入量内訳!R19-ごみ搬入量内訳!BH19)/D19/365*1000000,"-")</f>
        <v>495.13120977058924</v>
      </c>
      <c r="O19" s="283">
        <f>IF(D19&lt;&gt;0,ごみ搬入量内訳!CM19/ごみ処理概要!D19/365*1000000,"-")</f>
        <v>320.87762516326086</v>
      </c>
      <c r="P19" s="283">
        <f>ごみ搬入量内訳!DH19</f>
        <v>0</v>
      </c>
      <c r="Q19" s="283">
        <f>ごみ処理量内訳!E19</f>
        <v>9071</v>
      </c>
      <c r="R19" s="283">
        <f>ごみ処理量内訳!N19</f>
        <v>0</v>
      </c>
      <c r="S19" s="283">
        <f t="shared" si="3"/>
        <v>1416</v>
      </c>
      <c r="T19" s="283">
        <f>ごみ処理量内訳!G19</f>
        <v>859</v>
      </c>
      <c r="U19" s="283">
        <f>ごみ処理量内訳!L19</f>
        <v>557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1022</v>
      </c>
      <c r="AB19" s="283">
        <f t="shared" si="4"/>
        <v>11509</v>
      </c>
      <c r="AC19" s="288">
        <f t="shared" si="5"/>
        <v>100</v>
      </c>
      <c r="AD19" s="283">
        <f>施設資源化量内訳!Z19</f>
        <v>0</v>
      </c>
      <c r="AE19" s="283">
        <f>施設資源化量内訳!AV19</f>
        <v>244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166</v>
      </c>
      <c r="AK19" s="283">
        <f t="shared" si="6"/>
        <v>410</v>
      </c>
      <c r="AL19" s="288">
        <f t="shared" si="7"/>
        <v>12.442436354157616</v>
      </c>
      <c r="AM19" s="288">
        <f>IF((AB19+J19)&lt;&gt;0,(資源化量内訳!D19-資源化量内訳!S19-資源化量内訳!U19-資源化量内訳!W19-資源化量内訳!V19)/(AB19+J19)*100,"-")</f>
        <v>12.442436354157616</v>
      </c>
      <c r="AN19" s="283">
        <f>ごみ処理量内訳!AA19</f>
        <v>0</v>
      </c>
      <c r="AO19" s="283">
        <f>ごみ処理量内訳!AB19</f>
        <v>894</v>
      </c>
      <c r="AP19" s="283">
        <f>ごみ処理量内訳!AC19</f>
        <v>200</v>
      </c>
      <c r="AQ19" s="283">
        <f t="shared" si="8"/>
        <v>1094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33450</v>
      </c>
      <c r="E20" s="283">
        <v>33450</v>
      </c>
      <c r="F20" s="283">
        <v>0</v>
      </c>
      <c r="G20" s="283">
        <v>467</v>
      </c>
      <c r="H20" s="283">
        <f>SUM(ごみ搬入量内訳!E20,+ごみ搬入量内訳!AD20)</f>
        <v>9061</v>
      </c>
      <c r="I20" s="283">
        <f>ごみ搬入量内訳!BC20</f>
        <v>263</v>
      </c>
      <c r="J20" s="283">
        <f>資源化量内訳!BR20</f>
        <v>0</v>
      </c>
      <c r="K20" s="283">
        <f t="shared" si="1"/>
        <v>9324</v>
      </c>
      <c r="L20" s="286">
        <f t="shared" si="2"/>
        <v>763.68327292831259</v>
      </c>
      <c r="M20" s="283">
        <f>IF(D20&lt;&gt;0,(ごみ搬入量内訳!BR20+ごみ処理概要!J20)/ごみ処理概要!D20/365*1000000,"-")</f>
        <v>598.64447038106357</v>
      </c>
      <c r="N20" s="406">
        <f>IF(D20&lt;&gt;0,(ごみ搬入量内訳!E20+ごみ搬入量内訳!BD20-ごみ搬入量内訳!R20-ごみ搬入量内訳!BH20)/D20/365*1000000,"-")</f>
        <v>530.7451317648505</v>
      </c>
      <c r="O20" s="283">
        <f>IF(D20&lt;&gt;0,ごみ搬入量内訳!CM20/ごみ処理概要!D20/365*1000000,"-")</f>
        <v>165.03880254724902</v>
      </c>
      <c r="P20" s="283">
        <f>ごみ搬入量内訳!DH20</f>
        <v>0</v>
      </c>
      <c r="Q20" s="283">
        <f>ごみ処理量内訳!E20</f>
        <v>8125</v>
      </c>
      <c r="R20" s="283">
        <f>ごみ処理量内訳!N20</f>
        <v>235</v>
      </c>
      <c r="S20" s="283">
        <f t="shared" si="3"/>
        <v>635</v>
      </c>
      <c r="T20" s="283">
        <f>ごみ処理量内訳!G20</f>
        <v>0</v>
      </c>
      <c r="U20" s="283">
        <f>ごみ処理量内訳!L20</f>
        <v>635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329</v>
      </c>
      <c r="AB20" s="283">
        <f t="shared" si="4"/>
        <v>9324</v>
      </c>
      <c r="AC20" s="288">
        <f t="shared" si="5"/>
        <v>97.479622479622478</v>
      </c>
      <c r="AD20" s="283">
        <f>施設資源化量内訳!Z20</f>
        <v>191</v>
      </c>
      <c r="AE20" s="283">
        <f>施設資源化量内訳!AV20</f>
        <v>0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338</v>
      </c>
      <c r="AK20" s="283">
        <f t="shared" si="6"/>
        <v>529</v>
      </c>
      <c r="AL20" s="288">
        <f t="shared" si="7"/>
        <v>9.2020592020592034</v>
      </c>
      <c r="AM20" s="288">
        <f>IF((AB20+J20)&lt;&gt;0,(資源化量内訳!D20-資源化量内訳!S20-資源化量内訳!U20-資源化量内訳!W20-資源化量内訳!V20)/(AB20+J20)*100,"-")</f>
        <v>7.1643071643071643</v>
      </c>
      <c r="AN20" s="283">
        <f>ごみ処理量内訳!AA20</f>
        <v>235</v>
      </c>
      <c r="AO20" s="283">
        <f>ごみ処理量内訳!AB20</f>
        <v>1066</v>
      </c>
      <c r="AP20" s="283">
        <f>ごみ処理量内訳!AC20</f>
        <v>0</v>
      </c>
      <c r="AQ20" s="283">
        <f t="shared" si="8"/>
        <v>1301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26258</v>
      </c>
      <c r="E21" s="283">
        <v>26258</v>
      </c>
      <c r="F21" s="283">
        <v>0</v>
      </c>
      <c r="G21" s="283">
        <v>338</v>
      </c>
      <c r="H21" s="283">
        <f>SUM(ごみ搬入量内訳!E21,+ごみ搬入量内訳!AD21)</f>
        <v>7560</v>
      </c>
      <c r="I21" s="283">
        <f>ごみ搬入量内訳!BC21</f>
        <v>927</v>
      </c>
      <c r="J21" s="283">
        <f>資源化量内訳!BR21</f>
        <v>0</v>
      </c>
      <c r="K21" s="283">
        <f t="shared" si="1"/>
        <v>8487</v>
      </c>
      <c r="L21" s="286">
        <f t="shared" si="2"/>
        <v>885.52269001906268</v>
      </c>
      <c r="M21" s="283">
        <f>IF(D21&lt;&gt;0,(ごみ搬入量内訳!BR21+ごみ処理概要!J21)/ごみ処理概要!D21/365*1000000,"-")</f>
        <v>591.80920204879499</v>
      </c>
      <c r="N21" s="406">
        <f>IF(D21&lt;&gt;0,(ごみ搬入量内訳!E21+ごみ搬入量内訳!BD21-ごみ搬入量内訳!R21-ごみ搬入量内訳!BH21)/D21/365*1000000,"-")</f>
        <v>485.48804956506405</v>
      </c>
      <c r="O21" s="283">
        <f>IF(D21&lt;&gt;0,ごみ搬入量内訳!CM21/ごみ処理概要!D21/365*1000000,"-")</f>
        <v>293.71348797026764</v>
      </c>
      <c r="P21" s="283">
        <f>ごみ搬入量内訳!DH21</f>
        <v>0</v>
      </c>
      <c r="Q21" s="283">
        <f>ごみ処理量内訳!E21</f>
        <v>7270</v>
      </c>
      <c r="R21" s="283">
        <f>ごみ処理量内訳!N21</f>
        <v>170</v>
      </c>
      <c r="S21" s="283">
        <f t="shared" si="3"/>
        <v>86</v>
      </c>
      <c r="T21" s="283">
        <f>ごみ処理量内訳!G21</f>
        <v>0</v>
      </c>
      <c r="U21" s="283">
        <f>ごみ処理量内訳!L21</f>
        <v>86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961</v>
      </c>
      <c r="AB21" s="283">
        <f t="shared" si="4"/>
        <v>8487</v>
      </c>
      <c r="AC21" s="288">
        <f t="shared" si="5"/>
        <v>97.996936491104037</v>
      </c>
      <c r="AD21" s="283">
        <f>施設資源化量内訳!Z21</f>
        <v>520</v>
      </c>
      <c r="AE21" s="283">
        <f>施設資源化量内訳!AV21</f>
        <v>0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86</v>
      </c>
      <c r="AK21" s="283">
        <f t="shared" si="6"/>
        <v>606</v>
      </c>
      <c r="AL21" s="288">
        <f t="shared" si="7"/>
        <v>18.463532461411571</v>
      </c>
      <c r="AM21" s="288">
        <f>IF((AB21+J21)&lt;&gt;0,(資源化量内訳!D21-資源化量内訳!S21-資源化量内訳!U21-資源化量内訳!W21-資源化量内訳!V21)/(AB21+J21)*100,"-")</f>
        <v>12.336514669494521</v>
      </c>
      <c r="AN21" s="283">
        <f>ごみ処理量内訳!AA21</f>
        <v>170</v>
      </c>
      <c r="AO21" s="283">
        <f>ごみ処理量内訳!AB21</f>
        <v>328</v>
      </c>
      <c r="AP21" s="283">
        <f>ごみ処理量内訳!AC21</f>
        <v>0</v>
      </c>
      <c r="AQ21" s="283">
        <f t="shared" si="8"/>
        <v>498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1816</v>
      </c>
      <c r="E22" s="283">
        <v>1816</v>
      </c>
      <c r="F22" s="283">
        <v>0</v>
      </c>
      <c r="G22" s="283">
        <v>0</v>
      </c>
      <c r="H22" s="283">
        <f>SUM(ごみ搬入量内訳!E22,+ごみ搬入量内訳!AD22)</f>
        <v>512</v>
      </c>
      <c r="I22" s="283">
        <f>ごみ搬入量内訳!BC22</f>
        <v>56</v>
      </c>
      <c r="J22" s="283">
        <f>資源化量内訳!BR22</f>
        <v>0</v>
      </c>
      <c r="K22" s="283">
        <f t="shared" si="1"/>
        <v>568</v>
      </c>
      <c r="L22" s="286">
        <f t="shared" si="2"/>
        <v>856.91871341500212</v>
      </c>
      <c r="M22" s="283">
        <f>IF(D22&lt;&gt;0,(ごみ搬入量内訳!BR22+ごみ処理概要!J22)/ごみ処理概要!D22/365*1000000,"-")</f>
        <v>856.91871341500212</v>
      </c>
      <c r="N22" s="406">
        <f>IF(D22&lt;&gt;0,(ごみ搬入量内訳!E22+ごみ搬入量内訳!BD22-ごみ搬入量内訳!R22-ごみ搬入量内訳!BH22)/D22/365*1000000,"-")</f>
        <v>843.34077605455309</v>
      </c>
      <c r="O22" s="283">
        <f>IF(D22&lt;&gt;0,ごみ搬入量内訳!CM22/ごみ処理概要!D22/365*1000000,"-")</f>
        <v>0</v>
      </c>
      <c r="P22" s="283">
        <f>ごみ搬入量内訳!DH22</f>
        <v>0</v>
      </c>
      <c r="Q22" s="283">
        <f>ごみ処理量内訳!E22</f>
        <v>557</v>
      </c>
      <c r="R22" s="283">
        <f>ごみ処理量内訳!N22</f>
        <v>0</v>
      </c>
      <c r="S22" s="283">
        <f t="shared" si="3"/>
        <v>9</v>
      </c>
      <c r="T22" s="283">
        <f>ごみ処理量内訳!G22</f>
        <v>0</v>
      </c>
      <c r="U22" s="283">
        <f>ごみ処理量内訳!L22</f>
        <v>9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0</v>
      </c>
      <c r="AB22" s="283">
        <f t="shared" si="4"/>
        <v>566</v>
      </c>
      <c r="AC22" s="288">
        <f t="shared" si="5"/>
        <v>100</v>
      </c>
      <c r="AD22" s="283">
        <f>施設資源化量内訳!Z22</f>
        <v>89</v>
      </c>
      <c r="AE22" s="283">
        <f>施設資源化量内訳!AV22</f>
        <v>0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9</v>
      </c>
      <c r="AK22" s="283">
        <f t="shared" si="6"/>
        <v>98</v>
      </c>
      <c r="AL22" s="288">
        <f t="shared" si="7"/>
        <v>17.314487632508836</v>
      </c>
      <c r="AM22" s="288">
        <f>IF((AB22+J22)&lt;&gt;0,(資源化量内訳!D22-資源化量内訳!S22-資源化量内訳!U22-資源化量内訳!W22-資源化量内訳!V22)/(AB22+J22)*100,"-")</f>
        <v>1.5901060070671376</v>
      </c>
      <c r="AN22" s="283">
        <f>ごみ処理量内訳!AA22</f>
        <v>0</v>
      </c>
      <c r="AO22" s="283">
        <f>ごみ処理量内訳!AB22</f>
        <v>0</v>
      </c>
      <c r="AP22" s="283">
        <f>ごみ処理量内訳!AC22</f>
        <v>0</v>
      </c>
      <c r="AQ22" s="283">
        <f t="shared" si="8"/>
        <v>0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28125</v>
      </c>
      <c r="E23" s="283">
        <v>28125</v>
      </c>
      <c r="F23" s="283">
        <v>0</v>
      </c>
      <c r="G23" s="283">
        <v>167</v>
      </c>
      <c r="H23" s="283">
        <f>SUM(ごみ搬入量内訳!E23,+ごみ搬入量内訳!AD23)</f>
        <v>5783</v>
      </c>
      <c r="I23" s="283">
        <f>ごみ搬入量内訳!BC23</f>
        <v>2393</v>
      </c>
      <c r="J23" s="283">
        <f>資源化量内訳!BR23</f>
        <v>97</v>
      </c>
      <c r="K23" s="283">
        <f t="shared" si="1"/>
        <v>8273</v>
      </c>
      <c r="L23" s="286">
        <f t="shared" si="2"/>
        <v>805.89345509893451</v>
      </c>
      <c r="M23" s="283">
        <f>IF(D23&lt;&gt;0,(ごみ搬入量内訳!BR23+ごみ処理概要!J23)/ごみ処理概要!D23/365*1000000,"-")</f>
        <v>572.78538812785393</v>
      </c>
      <c r="N23" s="406">
        <f>IF(D23&lt;&gt;0,(ごみ搬入量内訳!E23+ごみ搬入量内訳!BD23-ごみ搬入量内訳!R23-ごみ搬入量内訳!BH23)/D23/365*1000000,"-")</f>
        <v>510.73363774733639</v>
      </c>
      <c r="O23" s="283">
        <f>IF(D23&lt;&gt;0,ごみ搬入量内訳!CM23/ごみ処理概要!D23/365*1000000,"-")</f>
        <v>233.10806697108069</v>
      </c>
      <c r="P23" s="283">
        <f>ごみ搬入量内訳!DH23</f>
        <v>0</v>
      </c>
      <c r="Q23" s="283">
        <f>ごみ処理量内訳!E23</f>
        <v>6944</v>
      </c>
      <c r="R23" s="283">
        <f>ごみ処理量内訳!N23</f>
        <v>0</v>
      </c>
      <c r="S23" s="283">
        <f t="shared" si="3"/>
        <v>692</v>
      </c>
      <c r="T23" s="283">
        <f>ごみ処理量内訳!G23</f>
        <v>692</v>
      </c>
      <c r="U23" s="283">
        <f>ごみ処理量内訳!L23</f>
        <v>0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540</v>
      </c>
      <c r="AB23" s="283">
        <f t="shared" si="4"/>
        <v>8176</v>
      </c>
      <c r="AC23" s="288">
        <f t="shared" si="5"/>
        <v>100</v>
      </c>
      <c r="AD23" s="283">
        <f>施設資源化量内訳!Z23</f>
        <v>717</v>
      </c>
      <c r="AE23" s="283">
        <f>施設資源化量内訳!AV23</f>
        <v>142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0</v>
      </c>
      <c r="AK23" s="283">
        <f t="shared" si="6"/>
        <v>859</v>
      </c>
      <c r="AL23" s="288">
        <f t="shared" si="7"/>
        <v>18.082920343285387</v>
      </c>
      <c r="AM23" s="288">
        <f>IF((AB23+J23)&lt;&gt;0,(資源化量内訳!D23-資源化量内訳!S23-資源化量内訳!U23-資源化量内訳!W23-資源化量内訳!V23)/(AB23+J23)*100,"-")</f>
        <v>9.4161730931947289</v>
      </c>
      <c r="AN23" s="283">
        <f>ごみ処理量内訳!AA23</f>
        <v>0</v>
      </c>
      <c r="AO23" s="283">
        <f>ごみ処理量内訳!AB23</f>
        <v>273</v>
      </c>
      <c r="AP23" s="283">
        <f>ごみ処理量内訳!AC23</f>
        <v>0</v>
      </c>
      <c r="AQ23" s="283">
        <f t="shared" si="8"/>
        <v>273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8803</v>
      </c>
      <c r="E24" s="283">
        <v>8803</v>
      </c>
      <c r="F24" s="283">
        <v>0</v>
      </c>
      <c r="G24" s="283">
        <v>153</v>
      </c>
      <c r="H24" s="283">
        <f>SUM(ごみ搬入量内訳!E24,+ごみ搬入量内訳!AD24)</f>
        <v>2152</v>
      </c>
      <c r="I24" s="283">
        <f>ごみ搬入量内訳!BC24</f>
        <v>197</v>
      </c>
      <c r="J24" s="283">
        <f>資源化量内訳!BR24</f>
        <v>0</v>
      </c>
      <c r="K24" s="283">
        <f t="shared" si="1"/>
        <v>2349</v>
      </c>
      <c r="L24" s="286">
        <f t="shared" si="2"/>
        <v>731.07082112418084</v>
      </c>
      <c r="M24" s="283">
        <f>IF(D24&lt;&gt;0,(ごみ搬入量内訳!BR24+ごみ処理概要!J24)/ごみ処理概要!D24/365*1000000,"-")</f>
        <v>480.53356654565141</v>
      </c>
      <c r="N24" s="406">
        <f>IF(D24&lt;&gt;0,(ごみ搬入量内訳!E24+ごみ搬入量内訳!BD24-ごみ搬入量内訳!R24-ごみ搬入量内訳!BH24)/D24/365*1000000,"-")</f>
        <v>444.12007737088379</v>
      </c>
      <c r="O24" s="283">
        <f>IF(D24&lt;&gt;0,ごみ搬入量内訳!CM24/ごみ処理概要!D24/365*1000000,"-")</f>
        <v>250.53725457852943</v>
      </c>
      <c r="P24" s="283">
        <f>ごみ搬入量内訳!DH24</f>
        <v>0</v>
      </c>
      <c r="Q24" s="283">
        <f>ごみ処理量内訳!E24</f>
        <v>2136</v>
      </c>
      <c r="R24" s="283">
        <f>ごみ処理量内訳!N24</f>
        <v>36</v>
      </c>
      <c r="S24" s="283">
        <f t="shared" si="3"/>
        <v>311</v>
      </c>
      <c r="T24" s="283">
        <f>ごみ処理量内訳!G24</f>
        <v>63</v>
      </c>
      <c r="U24" s="283">
        <f>ごみ処理量内訳!L24</f>
        <v>248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20</v>
      </c>
      <c r="AB24" s="283">
        <f t="shared" si="4"/>
        <v>2503</v>
      </c>
      <c r="AC24" s="288">
        <f t="shared" si="5"/>
        <v>98.561725928885338</v>
      </c>
      <c r="AD24" s="283">
        <f>施設資源化量内訳!Z24</f>
        <v>0</v>
      </c>
      <c r="AE24" s="283">
        <f>施設資源化量内訳!AV24</f>
        <v>41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215</v>
      </c>
      <c r="AK24" s="283">
        <f t="shared" si="6"/>
        <v>256</v>
      </c>
      <c r="AL24" s="288">
        <f t="shared" si="7"/>
        <v>11.026767878545746</v>
      </c>
      <c r="AM24" s="288">
        <f>IF((AB24+J24)&lt;&gt;0,(資源化量内訳!D24-資源化量内訳!S24-資源化量内訳!U24-資源化量内訳!W24-資源化量内訳!V24)/(AB24+J24)*100,"-")</f>
        <v>6.3124250898921295</v>
      </c>
      <c r="AN24" s="283">
        <f>ごみ処理量内訳!AA24</f>
        <v>36</v>
      </c>
      <c r="AO24" s="283">
        <f>ごみ処理量内訳!AB24</f>
        <v>282</v>
      </c>
      <c r="AP24" s="283">
        <f>ごみ処理量内訳!AC24</f>
        <v>20</v>
      </c>
      <c r="AQ24" s="283">
        <f t="shared" si="8"/>
        <v>338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14454</v>
      </c>
      <c r="E25" s="283">
        <v>14454</v>
      </c>
      <c r="F25" s="283">
        <v>0</v>
      </c>
      <c r="G25" s="283">
        <v>111</v>
      </c>
      <c r="H25" s="283">
        <f>SUM(ごみ搬入量内訳!E25,+ごみ搬入量内訳!AD25)</f>
        <v>3954</v>
      </c>
      <c r="I25" s="283">
        <f>ごみ搬入量内訳!BC25</f>
        <v>460</v>
      </c>
      <c r="J25" s="283">
        <f>資源化量内訳!BR25</f>
        <v>0</v>
      </c>
      <c r="K25" s="283">
        <f t="shared" si="1"/>
        <v>4414</v>
      </c>
      <c r="L25" s="286">
        <f t="shared" si="2"/>
        <v>836.66463850363266</v>
      </c>
      <c r="M25" s="283">
        <f>IF(D25&lt;&gt;0,(ごみ搬入量内訳!BR25+ごみ処理概要!J25)/ごみ処理概要!D25/365*1000000,"-")</f>
        <v>591.20004700789093</v>
      </c>
      <c r="N25" s="406">
        <f>IF(D25&lt;&gt;0,(ごみ搬入量内訳!E25+ごみ搬入量内訳!BD25-ごみ搬入量内訳!R25-ごみ搬入量内訳!BH25)/D25/365*1000000,"-")</f>
        <v>546.65627943916547</v>
      </c>
      <c r="O25" s="283">
        <f>IF(D25&lt;&gt;0,ごみ搬入量内訳!CM25/ごみ処理概要!D25/365*1000000,"-")</f>
        <v>245.46459149574179</v>
      </c>
      <c r="P25" s="283">
        <f>ごみ搬入量内訳!DH25</f>
        <v>0</v>
      </c>
      <c r="Q25" s="283">
        <f>ごみ処理量内訳!E25</f>
        <v>4146</v>
      </c>
      <c r="R25" s="283">
        <f>ごみ処理量内訳!N25</f>
        <v>66</v>
      </c>
      <c r="S25" s="283">
        <f t="shared" si="3"/>
        <v>602</v>
      </c>
      <c r="T25" s="283">
        <f>ごみ処理量内訳!G25</f>
        <v>130</v>
      </c>
      <c r="U25" s="283">
        <f>ごみ処理量内訳!L25</f>
        <v>472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37</v>
      </c>
      <c r="AB25" s="283">
        <f t="shared" si="4"/>
        <v>4851</v>
      </c>
      <c r="AC25" s="288">
        <f t="shared" si="5"/>
        <v>98.639455782312922</v>
      </c>
      <c r="AD25" s="283">
        <f>施設資源化量内訳!Z25</f>
        <v>0</v>
      </c>
      <c r="AE25" s="283">
        <f>施設資源化量内訳!AV25</f>
        <v>78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416</v>
      </c>
      <c r="AK25" s="283">
        <f t="shared" si="6"/>
        <v>494</v>
      </c>
      <c r="AL25" s="288">
        <f t="shared" si="7"/>
        <v>10.946196660482375</v>
      </c>
      <c r="AM25" s="288">
        <f>IF((AB25+J25)&lt;&gt;0,(資源化量内訳!D25-資源化量内訳!S25-資源化量内訳!U25-資源化量内訳!W25-資源化量内訳!V25)/(AB25+J25)*100,"-")</f>
        <v>5.8132343846629562</v>
      </c>
      <c r="AN25" s="283">
        <f>ごみ処理量内訳!AA25</f>
        <v>66</v>
      </c>
      <c r="AO25" s="283">
        <f>ごみ処理量内訳!AB25</f>
        <v>548</v>
      </c>
      <c r="AP25" s="283">
        <f>ごみ処理量内訳!AC25</f>
        <v>36</v>
      </c>
      <c r="AQ25" s="283">
        <f t="shared" si="8"/>
        <v>650</v>
      </c>
      <c r="AR25" s="313" t="s">
        <v>744</v>
      </c>
    </row>
    <row r="26" spans="1:44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6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8"/>
      <c r="AD26" s="283"/>
      <c r="AE26" s="283"/>
      <c r="AF26" s="283"/>
      <c r="AG26" s="283"/>
      <c r="AH26" s="283"/>
      <c r="AI26" s="283"/>
      <c r="AJ26" s="283"/>
      <c r="AK26" s="283"/>
      <c r="AL26" s="288"/>
      <c r="AM26" s="288"/>
      <c r="AN26" s="283"/>
      <c r="AO26" s="283"/>
      <c r="AP26" s="283"/>
      <c r="AQ26" s="283"/>
    </row>
    <row r="27" spans="1:44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6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8"/>
      <c r="AD27" s="283"/>
      <c r="AE27" s="283"/>
      <c r="AF27" s="283"/>
      <c r="AG27" s="283"/>
      <c r="AH27" s="283"/>
      <c r="AI27" s="283"/>
      <c r="AJ27" s="283"/>
      <c r="AK27" s="283"/>
      <c r="AL27" s="288"/>
      <c r="AM27" s="288"/>
      <c r="AN27" s="283"/>
      <c r="AO27" s="283"/>
      <c r="AP27" s="283"/>
      <c r="AQ27" s="283"/>
    </row>
    <row r="28" spans="1:44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6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8"/>
      <c r="AD28" s="283"/>
      <c r="AE28" s="283"/>
      <c r="AF28" s="283"/>
      <c r="AG28" s="283"/>
      <c r="AH28" s="283"/>
      <c r="AI28" s="283"/>
      <c r="AJ28" s="283"/>
      <c r="AK28" s="283"/>
      <c r="AL28" s="288"/>
      <c r="AM28" s="288"/>
      <c r="AN28" s="283"/>
      <c r="AO28" s="283"/>
      <c r="AP28" s="283"/>
      <c r="AQ28" s="283"/>
    </row>
    <row r="29" spans="1:44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6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8"/>
      <c r="AD29" s="283"/>
      <c r="AE29" s="283"/>
      <c r="AF29" s="283"/>
      <c r="AG29" s="283"/>
      <c r="AH29" s="283"/>
      <c r="AI29" s="283"/>
      <c r="AJ29" s="283"/>
      <c r="AK29" s="283"/>
      <c r="AL29" s="288"/>
      <c r="AM29" s="288"/>
      <c r="AN29" s="283"/>
      <c r="AO29" s="283"/>
      <c r="AP29" s="283"/>
      <c r="AQ29" s="283"/>
    </row>
    <row r="30" spans="1:44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6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8"/>
      <c r="AD30" s="283"/>
      <c r="AE30" s="283"/>
      <c r="AF30" s="283"/>
      <c r="AG30" s="283"/>
      <c r="AH30" s="283"/>
      <c r="AI30" s="283"/>
      <c r="AJ30" s="283"/>
      <c r="AK30" s="283"/>
      <c r="AL30" s="288"/>
      <c r="AM30" s="288"/>
      <c r="AN30" s="283"/>
      <c r="AO30" s="283"/>
      <c r="AP30" s="283"/>
      <c r="AQ30" s="283"/>
    </row>
    <row r="31" spans="1:44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6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8"/>
      <c r="AD31" s="283"/>
      <c r="AE31" s="283"/>
      <c r="AF31" s="283"/>
      <c r="AG31" s="283"/>
      <c r="AH31" s="283"/>
      <c r="AI31" s="283"/>
      <c r="AJ31" s="283"/>
      <c r="AK31" s="283"/>
      <c r="AL31" s="288"/>
      <c r="AM31" s="288"/>
      <c r="AN31" s="283"/>
      <c r="AO31" s="283"/>
      <c r="AP31" s="283"/>
      <c r="AQ31" s="283"/>
    </row>
    <row r="32" spans="1: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6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8"/>
      <c r="AD32" s="283"/>
      <c r="AE32" s="283"/>
      <c r="AF32" s="283"/>
      <c r="AG32" s="283"/>
      <c r="AH32" s="283"/>
      <c r="AI32" s="283"/>
      <c r="AJ32" s="283"/>
      <c r="AK32" s="283"/>
      <c r="AL32" s="288"/>
      <c r="AM32" s="288"/>
      <c r="AN32" s="283"/>
      <c r="AO32" s="283"/>
      <c r="AP32" s="283"/>
      <c r="AQ32" s="283"/>
    </row>
    <row r="33" spans="1:4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6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8"/>
      <c r="AD33" s="283"/>
      <c r="AE33" s="283"/>
      <c r="AF33" s="283"/>
      <c r="AG33" s="283"/>
      <c r="AH33" s="283"/>
      <c r="AI33" s="283"/>
      <c r="AJ33" s="283"/>
      <c r="AK33" s="283"/>
      <c r="AL33" s="288"/>
      <c r="AM33" s="288"/>
      <c r="AN33" s="283"/>
      <c r="AO33" s="283"/>
      <c r="AP33" s="283"/>
      <c r="AQ33" s="283"/>
    </row>
    <row r="34" spans="1:4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6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8"/>
      <c r="AD34" s="283"/>
      <c r="AE34" s="283"/>
      <c r="AF34" s="283"/>
      <c r="AG34" s="283"/>
      <c r="AH34" s="283"/>
      <c r="AI34" s="283"/>
      <c r="AJ34" s="283"/>
      <c r="AK34" s="283"/>
      <c r="AL34" s="288"/>
      <c r="AM34" s="288"/>
      <c r="AN34" s="283"/>
      <c r="AO34" s="283"/>
      <c r="AP34" s="283"/>
      <c r="AQ34" s="283"/>
    </row>
    <row r="35" spans="1:4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6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8"/>
      <c r="AD35" s="283"/>
      <c r="AE35" s="283"/>
      <c r="AF35" s="283"/>
      <c r="AG35" s="283"/>
      <c r="AH35" s="283"/>
      <c r="AI35" s="283"/>
      <c r="AJ35" s="283"/>
      <c r="AK35" s="283"/>
      <c r="AL35" s="288"/>
      <c r="AM35" s="288"/>
      <c r="AN35" s="283"/>
      <c r="AO35" s="283"/>
      <c r="AP35" s="283"/>
      <c r="AQ35" s="283"/>
    </row>
    <row r="36" spans="1:4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6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8"/>
      <c r="AD36" s="283"/>
      <c r="AE36" s="283"/>
      <c r="AF36" s="283"/>
      <c r="AG36" s="283"/>
      <c r="AH36" s="283"/>
      <c r="AI36" s="283"/>
      <c r="AJ36" s="283"/>
      <c r="AK36" s="283"/>
      <c r="AL36" s="288"/>
      <c r="AM36" s="288"/>
      <c r="AN36" s="283"/>
      <c r="AO36" s="283"/>
      <c r="AP36" s="283"/>
      <c r="AQ36" s="283"/>
    </row>
    <row r="37" spans="1:4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6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8"/>
      <c r="AD37" s="283"/>
      <c r="AE37" s="283"/>
      <c r="AF37" s="283"/>
      <c r="AG37" s="283"/>
      <c r="AH37" s="283"/>
      <c r="AI37" s="283"/>
      <c r="AJ37" s="283"/>
      <c r="AK37" s="283"/>
      <c r="AL37" s="288"/>
      <c r="AM37" s="288"/>
      <c r="AN37" s="283"/>
      <c r="AO37" s="283"/>
      <c r="AP37" s="283"/>
      <c r="AQ37" s="283"/>
    </row>
    <row r="38" spans="1:4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6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8"/>
      <c r="AD38" s="283"/>
      <c r="AE38" s="283"/>
      <c r="AF38" s="283"/>
      <c r="AG38" s="283"/>
      <c r="AH38" s="283"/>
      <c r="AI38" s="283"/>
      <c r="AJ38" s="283"/>
      <c r="AK38" s="283"/>
      <c r="AL38" s="288"/>
      <c r="AM38" s="288"/>
      <c r="AN38" s="283"/>
      <c r="AO38" s="283"/>
      <c r="AP38" s="283"/>
      <c r="AQ38" s="283"/>
    </row>
    <row r="39" spans="1:4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6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8"/>
      <c r="AD39" s="283"/>
      <c r="AE39" s="283"/>
      <c r="AF39" s="283"/>
      <c r="AG39" s="283"/>
      <c r="AH39" s="283"/>
      <c r="AI39" s="283"/>
      <c r="AJ39" s="283"/>
      <c r="AK39" s="283"/>
      <c r="AL39" s="288"/>
      <c r="AM39" s="288"/>
      <c r="AN39" s="283"/>
      <c r="AO39" s="283"/>
      <c r="AP39" s="283"/>
      <c r="AQ39" s="283"/>
    </row>
    <row r="40" spans="1:4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6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8"/>
      <c r="AD40" s="283"/>
      <c r="AE40" s="283"/>
      <c r="AF40" s="283"/>
      <c r="AG40" s="283"/>
      <c r="AH40" s="283"/>
      <c r="AI40" s="283"/>
      <c r="AJ40" s="283"/>
      <c r="AK40" s="283"/>
      <c r="AL40" s="288"/>
      <c r="AM40" s="288"/>
      <c r="AN40" s="283"/>
      <c r="AO40" s="283"/>
      <c r="AP40" s="283"/>
      <c r="AQ40" s="283"/>
    </row>
    <row r="41" spans="1:4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8"/>
      <c r="AD41" s="283"/>
      <c r="AE41" s="283"/>
      <c r="AF41" s="283"/>
      <c r="AG41" s="283"/>
      <c r="AH41" s="283"/>
      <c r="AI41" s="283"/>
      <c r="AJ41" s="283"/>
      <c r="AK41" s="283"/>
      <c r="AL41" s="288"/>
      <c r="AM41" s="288"/>
      <c r="AN41" s="283"/>
      <c r="AO41" s="283"/>
      <c r="AP41" s="283"/>
      <c r="AQ41" s="283"/>
    </row>
    <row r="42" spans="1:4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6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8"/>
      <c r="AD42" s="283"/>
      <c r="AE42" s="283"/>
      <c r="AF42" s="283"/>
      <c r="AG42" s="283"/>
      <c r="AH42" s="283"/>
      <c r="AI42" s="283"/>
      <c r="AJ42" s="283"/>
      <c r="AK42" s="283"/>
      <c r="AL42" s="288"/>
      <c r="AM42" s="288"/>
      <c r="AN42" s="283"/>
      <c r="AO42" s="283"/>
      <c r="AP42" s="283"/>
      <c r="AQ42" s="283"/>
    </row>
    <row r="43" spans="1:4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25">
    <sortCondition ref="A8:A25"/>
    <sortCondition ref="B8:B25"/>
    <sortCondition ref="C8:C25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24" man="1"/>
    <brk id="29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大分県</v>
      </c>
      <c r="B7" s="293" t="str">
        <f>ごみ処理概要!B7</f>
        <v>44000</v>
      </c>
      <c r="C7" s="294" t="s">
        <v>3</v>
      </c>
      <c r="D7" s="298">
        <f t="shared" ref="D7:D25" si="0">SUM(E7,AD7,BC7)</f>
        <v>381409</v>
      </c>
      <c r="E7" s="298">
        <f t="shared" ref="E7:E25" si="1">SUM(F7,J7,N7,R7,V7,Z7)</f>
        <v>234434</v>
      </c>
      <c r="F7" s="298">
        <f t="shared" ref="F7:F25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25" si="3">SUM(K7:M7)</f>
        <v>182803</v>
      </c>
      <c r="K7" s="298">
        <f>SUM(K$8:K$207)</f>
        <v>7932</v>
      </c>
      <c r="L7" s="298">
        <f>SUM(L$8:L$207)</f>
        <v>174871</v>
      </c>
      <c r="M7" s="298">
        <f>SUM(M$8:M$207)</f>
        <v>0</v>
      </c>
      <c r="N7" s="298">
        <f t="shared" ref="N7:N25" si="4">SUM(O7:Q7)</f>
        <v>9812</v>
      </c>
      <c r="O7" s="298">
        <f>SUM(O$8:O$207)</f>
        <v>2268</v>
      </c>
      <c r="P7" s="298">
        <f>SUM(P$8:P$207)</f>
        <v>7544</v>
      </c>
      <c r="Q7" s="298">
        <f>SUM(Q$8:Q$207)</f>
        <v>0</v>
      </c>
      <c r="R7" s="298">
        <f t="shared" ref="R7:R25" si="5">SUM(S7:U7)</f>
        <v>39427</v>
      </c>
      <c r="S7" s="298">
        <f>SUM(S$8:S$207)</f>
        <v>1374</v>
      </c>
      <c r="T7" s="298">
        <f>SUM(T$8:T$207)</f>
        <v>38053</v>
      </c>
      <c r="U7" s="298">
        <f>SUM(U$8:U$207)</f>
        <v>0</v>
      </c>
      <c r="V7" s="298">
        <f t="shared" ref="V7:V25" si="6">SUM(W7:Y7)</f>
        <v>17</v>
      </c>
      <c r="W7" s="298">
        <f>SUM(W$8:W$207)</f>
        <v>11</v>
      </c>
      <c r="X7" s="298">
        <f>SUM(X$8:X$207)</f>
        <v>6</v>
      </c>
      <c r="Y7" s="298">
        <f>SUM(Y$8:Y$207)</f>
        <v>0</v>
      </c>
      <c r="Z7" s="298">
        <f t="shared" ref="Z7:Z25" si="7">SUM(AA7:AC7)</f>
        <v>2375</v>
      </c>
      <c r="AA7" s="298">
        <f>SUM(AA$8:AA$207)</f>
        <v>1439</v>
      </c>
      <c r="AB7" s="298">
        <f>SUM(AB$8:AB$207)</f>
        <v>936</v>
      </c>
      <c r="AC7" s="298">
        <f>SUM(AC$8:AC$207)</f>
        <v>0</v>
      </c>
      <c r="AD7" s="298">
        <f t="shared" ref="AD7:AD25" si="8">SUM(AE7,AI7,AM7,AQ7,AU7,AY7)</f>
        <v>102735</v>
      </c>
      <c r="AE7" s="298">
        <f t="shared" ref="AE7:AE25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25" si="10">SUM(AJ7:AL7)</f>
        <v>98598</v>
      </c>
      <c r="AJ7" s="298">
        <f>SUM(AJ$8:AJ$207)</f>
        <v>0</v>
      </c>
      <c r="AK7" s="298">
        <f>SUM(AK$8:AK$207)</f>
        <v>0</v>
      </c>
      <c r="AL7" s="298">
        <f>SUM(AL$8:AL$207)</f>
        <v>98598</v>
      </c>
      <c r="AM7" s="298">
        <f t="shared" ref="AM7:AM25" si="11">SUM(AN7:AP7)</f>
        <v>983</v>
      </c>
      <c r="AN7" s="298">
        <f>SUM(AN$8:AN$207)</f>
        <v>0</v>
      </c>
      <c r="AO7" s="298">
        <f>SUM(AO$8:AO$207)</f>
        <v>0</v>
      </c>
      <c r="AP7" s="298">
        <f>SUM(AP$8:AP$207)</f>
        <v>983</v>
      </c>
      <c r="AQ7" s="298">
        <f t="shared" ref="AQ7:AQ25" si="12">SUM(AR7:AT7)</f>
        <v>2190</v>
      </c>
      <c r="AR7" s="298">
        <f>SUM(AR$8:AR$207)</f>
        <v>0</v>
      </c>
      <c r="AS7" s="298">
        <f>SUM(AS$8:AS$207)</f>
        <v>0</v>
      </c>
      <c r="AT7" s="298">
        <f>SUM(AT$8:AT$207)</f>
        <v>2190</v>
      </c>
      <c r="AU7" s="298">
        <f t="shared" ref="AU7:AU25" si="13">SUM(AV7:AX7)</f>
        <v>0</v>
      </c>
      <c r="AV7" s="298">
        <f>SUM(AV$8:AV$207)</f>
        <v>0</v>
      </c>
      <c r="AW7" s="298">
        <f>SUM(AW$8:AW$207)</f>
        <v>0</v>
      </c>
      <c r="AX7" s="298">
        <f>SUM(AX$8:AX$207)</f>
        <v>0</v>
      </c>
      <c r="AY7" s="298">
        <f t="shared" ref="AY7:AY25" si="14">SUM(AZ7:BB7)</f>
        <v>964</v>
      </c>
      <c r="AZ7" s="298">
        <f>SUM(AZ$8:AZ$207)</f>
        <v>0</v>
      </c>
      <c r="BA7" s="298">
        <f>SUM(BA$8:BA$207)</f>
        <v>0</v>
      </c>
      <c r="BB7" s="298">
        <f>SUM(BB$8:BB$207)</f>
        <v>964</v>
      </c>
      <c r="BC7" s="298">
        <f t="shared" ref="BC7:BC25" si="15">SUM(BD7,BK7)</f>
        <v>44240</v>
      </c>
      <c r="BD7" s="298">
        <f t="shared" ref="BD7:BD25" si="16">SUM(BE7:BJ7)</f>
        <v>23358</v>
      </c>
      <c r="BE7" s="298">
        <f t="shared" ref="BE7:BJ7" si="17">SUM(BE$8:BE$207)</f>
        <v>0</v>
      </c>
      <c r="BF7" s="298">
        <f t="shared" si="17"/>
        <v>14402</v>
      </c>
      <c r="BG7" s="298">
        <f t="shared" si="17"/>
        <v>3054</v>
      </c>
      <c r="BH7" s="298">
        <f t="shared" si="17"/>
        <v>1669</v>
      </c>
      <c r="BI7" s="298">
        <f t="shared" si="17"/>
        <v>126</v>
      </c>
      <c r="BJ7" s="298">
        <f t="shared" si="17"/>
        <v>4107</v>
      </c>
      <c r="BK7" s="298">
        <f t="shared" ref="BK7:BK25" si="18">SUM(BL7:BQ7)</f>
        <v>20882</v>
      </c>
      <c r="BL7" s="298">
        <f t="shared" ref="BL7:BQ7" si="19">SUM(BL$8:BL$207)</f>
        <v>0</v>
      </c>
      <c r="BM7" s="298">
        <f t="shared" si="19"/>
        <v>18769</v>
      </c>
      <c r="BN7" s="298">
        <f t="shared" si="19"/>
        <v>1145</v>
      </c>
      <c r="BO7" s="298">
        <f t="shared" si="19"/>
        <v>331</v>
      </c>
      <c r="BP7" s="298">
        <f t="shared" si="19"/>
        <v>11</v>
      </c>
      <c r="BQ7" s="298">
        <f t="shared" si="19"/>
        <v>626</v>
      </c>
      <c r="BR7" s="298">
        <f t="shared" ref="BR7:BX7" si="20">SUM(BY7,CF7)</f>
        <v>257792</v>
      </c>
      <c r="BS7" s="298">
        <f t="shared" si="20"/>
        <v>0</v>
      </c>
      <c r="BT7" s="298">
        <f t="shared" si="20"/>
        <v>197205</v>
      </c>
      <c r="BU7" s="298">
        <f t="shared" si="20"/>
        <v>12866</v>
      </c>
      <c r="BV7" s="298">
        <f t="shared" si="20"/>
        <v>41096</v>
      </c>
      <c r="BW7" s="298">
        <f t="shared" si="20"/>
        <v>143</v>
      </c>
      <c r="BX7" s="298">
        <f t="shared" si="20"/>
        <v>6482</v>
      </c>
      <c r="BY7" s="298">
        <f t="shared" ref="BY7:BY25" si="21">SUM(BZ7:CE7)</f>
        <v>234434</v>
      </c>
      <c r="BZ7" s="298">
        <f t="shared" ref="BZ7:BZ25" si="22">F7</f>
        <v>0</v>
      </c>
      <c r="CA7" s="298">
        <f t="shared" ref="CA7:CA25" si="23">J7</f>
        <v>182803</v>
      </c>
      <c r="CB7" s="298">
        <f t="shared" ref="CB7:CB25" si="24">N7</f>
        <v>9812</v>
      </c>
      <c r="CC7" s="298">
        <f t="shared" ref="CC7:CC25" si="25">R7</f>
        <v>39427</v>
      </c>
      <c r="CD7" s="298">
        <f t="shared" ref="CD7:CD25" si="26">V7</f>
        <v>17</v>
      </c>
      <c r="CE7" s="298">
        <f t="shared" ref="CE7:CE25" si="27">Z7</f>
        <v>2375</v>
      </c>
      <c r="CF7" s="298">
        <f t="shared" ref="CF7:CF25" si="28">SUM(CG7:CL7)</f>
        <v>23358</v>
      </c>
      <c r="CG7" s="298">
        <f t="shared" ref="CG7:CL7" si="29">BE7</f>
        <v>0</v>
      </c>
      <c r="CH7" s="298">
        <f t="shared" si="29"/>
        <v>14402</v>
      </c>
      <c r="CI7" s="298">
        <f t="shared" si="29"/>
        <v>3054</v>
      </c>
      <c r="CJ7" s="298">
        <f t="shared" si="29"/>
        <v>1669</v>
      </c>
      <c r="CK7" s="298">
        <f t="shared" si="29"/>
        <v>126</v>
      </c>
      <c r="CL7" s="298">
        <f t="shared" si="29"/>
        <v>4107</v>
      </c>
      <c r="CM7" s="298">
        <f t="shared" ref="CM7:CS7" si="30">SUM(CT7,DA7)</f>
        <v>123617</v>
      </c>
      <c r="CN7" s="298">
        <f t="shared" si="30"/>
        <v>0</v>
      </c>
      <c r="CO7" s="298">
        <f t="shared" si="30"/>
        <v>117367</v>
      </c>
      <c r="CP7" s="298">
        <f t="shared" si="30"/>
        <v>2128</v>
      </c>
      <c r="CQ7" s="298">
        <f t="shared" si="30"/>
        <v>2521</v>
      </c>
      <c r="CR7" s="298">
        <f t="shared" si="30"/>
        <v>11</v>
      </c>
      <c r="CS7" s="298">
        <f t="shared" si="30"/>
        <v>1590</v>
      </c>
      <c r="CT7" s="298">
        <f t="shared" ref="CT7:CT25" si="31">SUM(CU7:CZ7)</f>
        <v>102735</v>
      </c>
      <c r="CU7" s="298">
        <f t="shared" ref="CU7:CU25" si="32">AE7</f>
        <v>0</v>
      </c>
      <c r="CV7" s="298">
        <f t="shared" ref="CV7:CV25" si="33">AI7</f>
        <v>98598</v>
      </c>
      <c r="CW7" s="298">
        <f t="shared" ref="CW7:CW25" si="34">AM7</f>
        <v>983</v>
      </c>
      <c r="CX7" s="298">
        <f t="shared" ref="CX7:CX25" si="35">AQ7</f>
        <v>2190</v>
      </c>
      <c r="CY7" s="298">
        <f t="shared" ref="CY7:CY25" si="36">AU7</f>
        <v>0</v>
      </c>
      <c r="CZ7" s="298">
        <f t="shared" ref="CZ7:CZ25" si="37">AY7</f>
        <v>964</v>
      </c>
      <c r="DA7" s="298">
        <f t="shared" ref="DA7:DA25" si="38">SUM(DB7:DG7)</f>
        <v>20882</v>
      </c>
      <c r="DB7" s="298">
        <f t="shared" ref="DB7:DG7" si="39">BL7</f>
        <v>0</v>
      </c>
      <c r="DC7" s="298">
        <f t="shared" si="39"/>
        <v>18769</v>
      </c>
      <c r="DD7" s="298">
        <f t="shared" si="39"/>
        <v>1145</v>
      </c>
      <c r="DE7" s="298">
        <f t="shared" si="39"/>
        <v>331</v>
      </c>
      <c r="DF7" s="298">
        <f t="shared" si="39"/>
        <v>11</v>
      </c>
      <c r="DG7" s="298">
        <f t="shared" si="39"/>
        <v>626</v>
      </c>
      <c r="DH7" s="298">
        <f>SUM(DH$8:DH$207)</f>
        <v>0</v>
      </c>
      <c r="DI7" s="298">
        <f t="shared" ref="DI7:DI25" si="40">SUM(DJ7:DM7)</f>
        <v>53</v>
      </c>
      <c r="DJ7" s="298">
        <f>SUM(DJ$8:DJ$207)</f>
        <v>10</v>
      </c>
      <c r="DK7" s="298">
        <f>SUM(DK$8:DK$207)</f>
        <v>6</v>
      </c>
      <c r="DL7" s="298">
        <f>SUM(DL$8:DL$207)</f>
        <v>0</v>
      </c>
      <c r="DM7" s="298">
        <f>SUM(DM$8:DM$207)</f>
        <v>37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159264</v>
      </c>
      <c r="E8" s="283">
        <f t="shared" si="1"/>
        <v>102287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79104</v>
      </c>
      <c r="K8" s="283">
        <v>6173</v>
      </c>
      <c r="L8" s="283">
        <v>72931</v>
      </c>
      <c r="M8" s="283">
        <v>0</v>
      </c>
      <c r="N8" s="283">
        <f t="shared" si="4"/>
        <v>4019</v>
      </c>
      <c r="O8" s="283">
        <v>776</v>
      </c>
      <c r="P8" s="283">
        <v>3243</v>
      </c>
      <c r="Q8" s="283">
        <v>0</v>
      </c>
      <c r="R8" s="283">
        <f t="shared" si="5"/>
        <v>19160</v>
      </c>
      <c r="S8" s="283">
        <v>200</v>
      </c>
      <c r="T8" s="283">
        <v>18960</v>
      </c>
      <c r="U8" s="283">
        <v>0</v>
      </c>
      <c r="V8" s="283">
        <f t="shared" si="6"/>
        <v>4</v>
      </c>
      <c r="W8" s="283">
        <v>0</v>
      </c>
      <c r="X8" s="283">
        <v>4</v>
      </c>
      <c r="Y8" s="283">
        <v>0</v>
      </c>
      <c r="Z8" s="283">
        <f t="shared" si="7"/>
        <v>0</v>
      </c>
      <c r="AA8" s="283">
        <v>0</v>
      </c>
      <c r="AB8" s="283">
        <v>0</v>
      </c>
      <c r="AC8" s="283">
        <v>0</v>
      </c>
      <c r="AD8" s="283">
        <f t="shared" si="8"/>
        <v>42884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42884</v>
      </c>
      <c r="AJ8" s="283">
        <v>0</v>
      </c>
      <c r="AK8" s="283">
        <v>0</v>
      </c>
      <c r="AL8" s="283">
        <v>42884</v>
      </c>
      <c r="AM8" s="283">
        <f t="shared" si="11"/>
        <v>0</v>
      </c>
      <c r="AN8" s="283">
        <v>0</v>
      </c>
      <c r="AO8" s="283">
        <v>0</v>
      </c>
      <c r="AP8" s="283">
        <v>0</v>
      </c>
      <c r="AQ8" s="283">
        <f t="shared" si="12"/>
        <v>0</v>
      </c>
      <c r="AR8" s="283">
        <v>0</v>
      </c>
      <c r="AS8" s="283">
        <v>0</v>
      </c>
      <c r="AT8" s="283">
        <v>0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14093</v>
      </c>
      <c r="BD8" s="283">
        <f t="shared" si="16"/>
        <v>8421</v>
      </c>
      <c r="BE8" s="283">
        <v>0</v>
      </c>
      <c r="BF8" s="283">
        <v>7373</v>
      </c>
      <c r="BG8" s="283">
        <v>1048</v>
      </c>
      <c r="BH8" s="283">
        <v>0</v>
      </c>
      <c r="BI8" s="283">
        <v>0</v>
      </c>
      <c r="BJ8" s="283">
        <v>0</v>
      </c>
      <c r="BK8" s="283">
        <f t="shared" si="18"/>
        <v>5672</v>
      </c>
      <c r="BL8" s="283">
        <v>0</v>
      </c>
      <c r="BM8" s="283">
        <v>4821</v>
      </c>
      <c r="BN8" s="283">
        <v>851</v>
      </c>
      <c r="BO8" s="283">
        <v>0</v>
      </c>
      <c r="BP8" s="283">
        <v>0</v>
      </c>
      <c r="BQ8" s="283">
        <v>0</v>
      </c>
      <c r="BR8" s="283">
        <f t="shared" ref="BR8:BR25" si="41">SUM(BY8,CF8)</f>
        <v>110708</v>
      </c>
      <c r="BS8" s="283">
        <f t="shared" ref="BS8:BS25" si="42">SUM(BZ8,CG8)</f>
        <v>0</v>
      </c>
      <c r="BT8" s="283">
        <f t="shared" ref="BT8:BT25" si="43">SUM(CA8,CH8)</f>
        <v>86477</v>
      </c>
      <c r="BU8" s="283">
        <f t="shared" ref="BU8:BU25" si="44">SUM(CB8,CI8)</f>
        <v>5067</v>
      </c>
      <c r="BV8" s="283">
        <f t="shared" ref="BV8:BV25" si="45">SUM(CC8,CJ8)</f>
        <v>19160</v>
      </c>
      <c r="BW8" s="283">
        <f t="shared" ref="BW8:BW25" si="46">SUM(CD8,CK8)</f>
        <v>4</v>
      </c>
      <c r="BX8" s="283">
        <f t="shared" ref="BX8:BX25" si="47">SUM(CE8,CL8)</f>
        <v>0</v>
      </c>
      <c r="BY8" s="283">
        <f t="shared" si="21"/>
        <v>102287</v>
      </c>
      <c r="BZ8" s="283">
        <f t="shared" si="22"/>
        <v>0</v>
      </c>
      <c r="CA8" s="283">
        <f t="shared" si="23"/>
        <v>79104</v>
      </c>
      <c r="CB8" s="283">
        <f t="shared" si="24"/>
        <v>4019</v>
      </c>
      <c r="CC8" s="283">
        <f t="shared" si="25"/>
        <v>19160</v>
      </c>
      <c r="CD8" s="283">
        <f t="shared" si="26"/>
        <v>4</v>
      </c>
      <c r="CE8" s="283">
        <f t="shared" si="27"/>
        <v>0</v>
      </c>
      <c r="CF8" s="283">
        <f t="shared" si="28"/>
        <v>8421</v>
      </c>
      <c r="CG8" s="283">
        <f t="shared" ref="CG8:CG25" si="48">BE8</f>
        <v>0</v>
      </c>
      <c r="CH8" s="283">
        <f t="shared" ref="CH8:CH25" si="49">BF8</f>
        <v>7373</v>
      </c>
      <c r="CI8" s="283">
        <f t="shared" ref="CI8:CI25" si="50">BG8</f>
        <v>1048</v>
      </c>
      <c r="CJ8" s="283">
        <f t="shared" ref="CJ8:CJ25" si="51">BH8</f>
        <v>0</v>
      </c>
      <c r="CK8" s="283">
        <f t="shared" ref="CK8:CK25" si="52">BI8</f>
        <v>0</v>
      </c>
      <c r="CL8" s="283">
        <f t="shared" ref="CL8:CL25" si="53">BJ8</f>
        <v>0</v>
      </c>
      <c r="CM8" s="283">
        <f t="shared" ref="CM8:CM25" si="54">SUM(CT8,DA8)</f>
        <v>48556</v>
      </c>
      <c r="CN8" s="283">
        <f t="shared" ref="CN8:CN25" si="55">SUM(CU8,DB8)</f>
        <v>0</v>
      </c>
      <c r="CO8" s="283">
        <f t="shared" ref="CO8:CO25" si="56">SUM(CV8,DC8)</f>
        <v>47705</v>
      </c>
      <c r="CP8" s="283">
        <f t="shared" ref="CP8:CP25" si="57">SUM(CW8,DD8)</f>
        <v>851</v>
      </c>
      <c r="CQ8" s="283">
        <f t="shared" ref="CQ8:CQ25" si="58">SUM(CX8,DE8)</f>
        <v>0</v>
      </c>
      <c r="CR8" s="283">
        <f t="shared" ref="CR8:CR25" si="59">SUM(CY8,DF8)</f>
        <v>0</v>
      </c>
      <c r="CS8" s="283">
        <f t="shared" ref="CS8:CS25" si="60">SUM(CZ8,DG8)</f>
        <v>0</v>
      </c>
      <c r="CT8" s="283">
        <f t="shared" si="31"/>
        <v>42884</v>
      </c>
      <c r="CU8" s="283">
        <f t="shared" si="32"/>
        <v>0</v>
      </c>
      <c r="CV8" s="283">
        <f t="shared" si="33"/>
        <v>42884</v>
      </c>
      <c r="CW8" s="283">
        <f t="shared" si="34"/>
        <v>0</v>
      </c>
      <c r="CX8" s="283">
        <f t="shared" si="35"/>
        <v>0</v>
      </c>
      <c r="CY8" s="283">
        <f t="shared" si="36"/>
        <v>0</v>
      </c>
      <c r="CZ8" s="283">
        <f t="shared" si="37"/>
        <v>0</v>
      </c>
      <c r="DA8" s="283">
        <f t="shared" si="38"/>
        <v>5672</v>
      </c>
      <c r="DB8" s="283">
        <f t="shared" ref="DB8:DB25" si="61">BL8</f>
        <v>0</v>
      </c>
      <c r="DC8" s="283">
        <f t="shared" ref="DC8:DC25" si="62">BM8</f>
        <v>4821</v>
      </c>
      <c r="DD8" s="283">
        <f t="shared" ref="DD8:DD25" si="63">BN8</f>
        <v>851</v>
      </c>
      <c r="DE8" s="283">
        <f t="shared" ref="DE8:DE25" si="64">BO8</f>
        <v>0</v>
      </c>
      <c r="DF8" s="283">
        <f t="shared" ref="DF8:DF25" si="65">BP8</f>
        <v>0</v>
      </c>
      <c r="DG8" s="283">
        <f t="shared" ref="DG8:DG25" si="66">BQ8</f>
        <v>0</v>
      </c>
      <c r="DH8" s="283">
        <v>0</v>
      </c>
      <c r="DI8" s="283">
        <f t="shared" si="40"/>
        <v>0</v>
      </c>
      <c r="DJ8" s="283">
        <v>0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47692</v>
      </c>
      <c r="E9" s="283">
        <f t="shared" si="1"/>
        <v>25742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20815</v>
      </c>
      <c r="K9" s="283">
        <v>1250</v>
      </c>
      <c r="L9" s="283">
        <v>19565</v>
      </c>
      <c r="M9" s="283">
        <v>0</v>
      </c>
      <c r="N9" s="283">
        <f t="shared" si="4"/>
        <v>1645</v>
      </c>
      <c r="O9" s="283">
        <v>1472</v>
      </c>
      <c r="P9" s="283">
        <v>173</v>
      </c>
      <c r="Q9" s="283">
        <v>0</v>
      </c>
      <c r="R9" s="283">
        <f t="shared" si="5"/>
        <v>3037</v>
      </c>
      <c r="S9" s="283">
        <v>1074</v>
      </c>
      <c r="T9" s="283">
        <v>1963</v>
      </c>
      <c r="U9" s="283">
        <v>0</v>
      </c>
      <c r="V9" s="283">
        <f t="shared" si="6"/>
        <v>0</v>
      </c>
      <c r="W9" s="283">
        <v>0</v>
      </c>
      <c r="X9" s="283">
        <v>0</v>
      </c>
      <c r="Y9" s="283">
        <v>0</v>
      </c>
      <c r="Z9" s="283">
        <f t="shared" si="7"/>
        <v>245</v>
      </c>
      <c r="AA9" s="283">
        <v>245</v>
      </c>
      <c r="AB9" s="283">
        <v>0</v>
      </c>
      <c r="AC9" s="283">
        <v>0</v>
      </c>
      <c r="AD9" s="283">
        <f t="shared" si="8"/>
        <v>20348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19262</v>
      </c>
      <c r="AJ9" s="283">
        <v>0</v>
      </c>
      <c r="AK9" s="283">
        <v>0</v>
      </c>
      <c r="AL9" s="283">
        <v>19262</v>
      </c>
      <c r="AM9" s="283">
        <f t="shared" si="11"/>
        <v>467</v>
      </c>
      <c r="AN9" s="283">
        <v>0</v>
      </c>
      <c r="AO9" s="283">
        <v>0</v>
      </c>
      <c r="AP9" s="283">
        <v>467</v>
      </c>
      <c r="AQ9" s="283">
        <f t="shared" si="12"/>
        <v>0</v>
      </c>
      <c r="AR9" s="283">
        <v>0</v>
      </c>
      <c r="AS9" s="283">
        <v>0</v>
      </c>
      <c r="AT9" s="283">
        <v>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619</v>
      </c>
      <c r="AZ9" s="283">
        <v>0</v>
      </c>
      <c r="BA9" s="283">
        <v>0</v>
      </c>
      <c r="BB9" s="283">
        <v>619</v>
      </c>
      <c r="BC9" s="283">
        <f t="shared" si="15"/>
        <v>1602</v>
      </c>
      <c r="BD9" s="283">
        <f t="shared" si="16"/>
        <v>1130</v>
      </c>
      <c r="BE9" s="283">
        <v>0</v>
      </c>
      <c r="BF9" s="283">
        <v>448</v>
      </c>
      <c r="BG9" s="283">
        <v>18</v>
      </c>
      <c r="BH9" s="283">
        <v>0</v>
      </c>
      <c r="BI9" s="283">
        <v>0</v>
      </c>
      <c r="BJ9" s="283">
        <v>664</v>
      </c>
      <c r="BK9" s="283">
        <f t="shared" si="18"/>
        <v>472</v>
      </c>
      <c r="BL9" s="283">
        <v>0</v>
      </c>
      <c r="BM9" s="283">
        <v>469</v>
      </c>
      <c r="BN9" s="283">
        <v>1</v>
      </c>
      <c r="BO9" s="283">
        <v>0</v>
      </c>
      <c r="BP9" s="283">
        <v>0</v>
      </c>
      <c r="BQ9" s="283">
        <v>2</v>
      </c>
      <c r="BR9" s="283">
        <f t="shared" si="41"/>
        <v>26872</v>
      </c>
      <c r="BS9" s="283">
        <f t="shared" si="42"/>
        <v>0</v>
      </c>
      <c r="BT9" s="283">
        <f t="shared" si="43"/>
        <v>21263</v>
      </c>
      <c r="BU9" s="283">
        <f t="shared" si="44"/>
        <v>1663</v>
      </c>
      <c r="BV9" s="283">
        <f t="shared" si="45"/>
        <v>3037</v>
      </c>
      <c r="BW9" s="283">
        <f t="shared" si="46"/>
        <v>0</v>
      </c>
      <c r="BX9" s="283">
        <f t="shared" si="47"/>
        <v>909</v>
      </c>
      <c r="BY9" s="283">
        <f t="shared" si="21"/>
        <v>25742</v>
      </c>
      <c r="BZ9" s="283">
        <f t="shared" si="22"/>
        <v>0</v>
      </c>
      <c r="CA9" s="283">
        <f t="shared" si="23"/>
        <v>20815</v>
      </c>
      <c r="CB9" s="283">
        <f t="shared" si="24"/>
        <v>1645</v>
      </c>
      <c r="CC9" s="283">
        <f t="shared" si="25"/>
        <v>3037</v>
      </c>
      <c r="CD9" s="283">
        <f t="shared" si="26"/>
        <v>0</v>
      </c>
      <c r="CE9" s="283">
        <f t="shared" si="27"/>
        <v>245</v>
      </c>
      <c r="CF9" s="283">
        <f t="shared" si="28"/>
        <v>1130</v>
      </c>
      <c r="CG9" s="283">
        <f t="shared" si="48"/>
        <v>0</v>
      </c>
      <c r="CH9" s="283">
        <f t="shared" si="49"/>
        <v>448</v>
      </c>
      <c r="CI9" s="283">
        <f t="shared" si="50"/>
        <v>18</v>
      </c>
      <c r="CJ9" s="283">
        <f t="shared" si="51"/>
        <v>0</v>
      </c>
      <c r="CK9" s="283">
        <f t="shared" si="52"/>
        <v>0</v>
      </c>
      <c r="CL9" s="283">
        <f t="shared" si="53"/>
        <v>664</v>
      </c>
      <c r="CM9" s="283">
        <f t="shared" si="54"/>
        <v>20820</v>
      </c>
      <c r="CN9" s="283">
        <f t="shared" si="55"/>
        <v>0</v>
      </c>
      <c r="CO9" s="283">
        <f t="shared" si="56"/>
        <v>19731</v>
      </c>
      <c r="CP9" s="283">
        <f t="shared" si="57"/>
        <v>468</v>
      </c>
      <c r="CQ9" s="283">
        <f t="shared" si="58"/>
        <v>0</v>
      </c>
      <c r="CR9" s="283">
        <f t="shared" si="59"/>
        <v>0</v>
      </c>
      <c r="CS9" s="283">
        <f t="shared" si="60"/>
        <v>621</v>
      </c>
      <c r="CT9" s="283">
        <f t="shared" si="31"/>
        <v>20348</v>
      </c>
      <c r="CU9" s="283">
        <f t="shared" si="32"/>
        <v>0</v>
      </c>
      <c r="CV9" s="283">
        <f t="shared" si="33"/>
        <v>19262</v>
      </c>
      <c r="CW9" s="283">
        <f t="shared" si="34"/>
        <v>467</v>
      </c>
      <c r="CX9" s="283">
        <f t="shared" si="35"/>
        <v>0</v>
      </c>
      <c r="CY9" s="283">
        <f t="shared" si="36"/>
        <v>0</v>
      </c>
      <c r="CZ9" s="283">
        <f t="shared" si="37"/>
        <v>619</v>
      </c>
      <c r="DA9" s="283">
        <f t="shared" si="38"/>
        <v>472</v>
      </c>
      <c r="DB9" s="283">
        <f t="shared" si="61"/>
        <v>0</v>
      </c>
      <c r="DC9" s="283">
        <f t="shared" si="62"/>
        <v>469</v>
      </c>
      <c r="DD9" s="283">
        <f t="shared" si="63"/>
        <v>1</v>
      </c>
      <c r="DE9" s="283">
        <f t="shared" si="64"/>
        <v>0</v>
      </c>
      <c r="DF9" s="283">
        <f t="shared" si="65"/>
        <v>0</v>
      </c>
      <c r="DG9" s="283">
        <f t="shared" si="66"/>
        <v>2</v>
      </c>
      <c r="DH9" s="283">
        <v>0</v>
      </c>
      <c r="DI9" s="283">
        <f t="shared" si="40"/>
        <v>10</v>
      </c>
      <c r="DJ9" s="283">
        <v>10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27817</v>
      </c>
      <c r="E10" s="283">
        <f t="shared" si="1"/>
        <v>16135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12721</v>
      </c>
      <c r="K10" s="283">
        <v>0</v>
      </c>
      <c r="L10" s="283">
        <v>12721</v>
      </c>
      <c r="M10" s="283">
        <v>0</v>
      </c>
      <c r="N10" s="283">
        <f t="shared" si="4"/>
        <v>296</v>
      </c>
      <c r="O10" s="283">
        <v>0</v>
      </c>
      <c r="P10" s="283">
        <v>296</v>
      </c>
      <c r="Q10" s="283">
        <v>0</v>
      </c>
      <c r="R10" s="283">
        <f t="shared" si="5"/>
        <v>3099</v>
      </c>
      <c r="S10" s="283">
        <v>0</v>
      </c>
      <c r="T10" s="283">
        <v>3099</v>
      </c>
      <c r="U10" s="283">
        <v>0</v>
      </c>
      <c r="V10" s="283">
        <f t="shared" si="6"/>
        <v>2</v>
      </c>
      <c r="W10" s="283">
        <v>0</v>
      </c>
      <c r="X10" s="283">
        <v>2</v>
      </c>
      <c r="Y10" s="283">
        <v>0</v>
      </c>
      <c r="Z10" s="283">
        <f t="shared" si="7"/>
        <v>17</v>
      </c>
      <c r="AA10" s="283">
        <v>0</v>
      </c>
      <c r="AB10" s="283">
        <v>17</v>
      </c>
      <c r="AC10" s="283">
        <v>0</v>
      </c>
      <c r="AD10" s="283">
        <f t="shared" si="8"/>
        <v>8256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7492</v>
      </c>
      <c r="AJ10" s="283">
        <v>0</v>
      </c>
      <c r="AK10" s="283">
        <v>0</v>
      </c>
      <c r="AL10" s="283">
        <v>7492</v>
      </c>
      <c r="AM10" s="283">
        <f t="shared" si="11"/>
        <v>2</v>
      </c>
      <c r="AN10" s="283">
        <v>0</v>
      </c>
      <c r="AO10" s="283">
        <v>0</v>
      </c>
      <c r="AP10" s="283">
        <v>2</v>
      </c>
      <c r="AQ10" s="283">
        <f t="shared" si="12"/>
        <v>606</v>
      </c>
      <c r="AR10" s="283">
        <v>0</v>
      </c>
      <c r="AS10" s="283">
        <v>0</v>
      </c>
      <c r="AT10" s="283">
        <v>606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156</v>
      </c>
      <c r="AZ10" s="283">
        <v>0</v>
      </c>
      <c r="BA10" s="283">
        <v>0</v>
      </c>
      <c r="BB10" s="283">
        <v>156</v>
      </c>
      <c r="BC10" s="283">
        <f t="shared" si="15"/>
        <v>3426</v>
      </c>
      <c r="BD10" s="283">
        <f t="shared" si="16"/>
        <v>3163</v>
      </c>
      <c r="BE10" s="283">
        <v>0</v>
      </c>
      <c r="BF10" s="283">
        <v>537</v>
      </c>
      <c r="BG10" s="283">
        <v>269</v>
      </c>
      <c r="BH10" s="283">
        <v>835</v>
      </c>
      <c r="BI10" s="283">
        <v>0</v>
      </c>
      <c r="BJ10" s="283">
        <v>1522</v>
      </c>
      <c r="BK10" s="283">
        <f t="shared" si="18"/>
        <v>263</v>
      </c>
      <c r="BL10" s="283">
        <v>0</v>
      </c>
      <c r="BM10" s="283">
        <v>28</v>
      </c>
      <c r="BN10" s="283">
        <v>2</v>
      </c>
      <c r="BO10" s="283">
        <v>201</v>
      </c>
      <c r="BP10" s="283">
        <v>0</v>
      </c>
      <c r="BQ10" s="283">
        <v>32</v>
      </c>
      <c r="BR10" s="283">
        <f t="shared" si="41"/>
        <v>19298</v>
      </c>
      <c r="BS10" s="283">
        <f t="shared" si="42"/>
        <v>0</v>
      </c>
      <c r="BT10" s="283">
        <f t="shared" si="43"/>
        <v>13258</v>
      </c>
      <c r="BU10" s="283">
        <f t="shared" si="44"/>
        <v>565</v>
      </c>
      <c r="BV10" s="283">
        <f t="shared" si="45"/>
        <v>3934</v>
      </c>
      <c r="BW10" s="283">
        <f t="shared" si="46"/>
        <v>2</v>
      </c>
      <c r="BX10" s="283">
        <f t="shared" si="47"/>
        <v>1539</v>
      </c>
      <c r="BY10" s="283">
        <f t="shared" si="21"/>
        <v>16135</v>
      </c>
      <c r="BZ10" s="283">
        <f t="shared" si="22"/>
        <v>0</v>
      </c>
      <c r="CA10" s="283">
        <f t="shared" si="23"/>
        <v>12721</v>
      </c>
      <c r="CB10" s="283">
        <f t="shared" si="24"/>
        <v>296</v>
      </c>
      <c r="CC10" s="283">
        <f t="shared" si="25"/>
        <v>3099</v>
      </c>
      <c r="CD10" s="283">
        <f t="shared" si="26"/>
        <v>2</v>
      </c>
      <c r="CE10" s="283">
        <f t="shared" si="27"/>
        <v>17</v>
      </c>
      <c r="CF10" s="283">
        <f t="shared" si="28"/>
        <v>3163</v>
      </c>
      <c r="CG10" s="283">
        <f t="shared" si="48"/>
        <v>0</v>
      </c>
      <c r="CH10" s="283">
        <f t="shared" si="49"/>
        <v>537</v>
      </c>
      <c r="CI10" s="283">
        <f t="shared" si="50"/>
        <v>269</v>
      </c>
      <c r="CJ10" s="283">
        <f t="shared" si="51"/>
        <v>835</v>
      </c>
      <c r="CK10" s="283">
        <f t="shared" si="52"/>
        <v>0</v>
      </c>
      <c r="CL10" s="283">
        <f t="shared" si="53"/>
        <v>1522</v>
      </c>
      <c r="CM10" s="283">
        <f t="shared" si="54"/>
        <v>8519</v>
      </c>
      <c r="CN10" s="283">
        <f t="shared" si="55"/>
        <v>0</v>
      </c>
      <c r="CO10" s="283">
        <f t="shared" si="56"/>
        <v>7520</v>
      </c>
      <c r="CP10" s="283">
        <f t="shared" si="57"/>
        <v>4</v>
      </c>
      <c r="CQ10" s="283">
        <f t="shared" si="58"/>
        <v>807</v>
      </c>
      <c r="CR10" s="283">
        <f t="shared" si="59"/>
        <v>0</v>
      </c>
      <c r="CS10" s="283">
        <f t="shared" si="60"/>
        <v>188</v>
      </c>
      <c r="CT10" s="283">
        <f t="shared" si="31"/>
        <v>8256</v>
      </c>
      <c r="CU10" s="283">
        <f t="shared" si="32"/>
        <v>0</v>
      </c>
      <c r="CV10" s="283">
        <f t="shared" si="33"/>
        <v>7492</v>
      </c>
      <c r="CW10" s="283">
        <f t="shared" si="34"/>
        <v>2</v>
      </c>
      <c r="CX10" s="283">
        <f t="shared" si="35"/>
        <v>606</v>
      </c>
      <c r="CY10" s="283">
        <f t="shared" si="36"/>
        <v>0</v>
      </c>
      <c r="CZ10" s="283">
        <f t="shared" si="37"/>
        <v>156</v>
      </c>
      <c r="DA10" s="283">
        <f t="shared" si="38"/>
        <v>263</v>
      </c>
      <c r="DB10" s="283">
        <f t="shared" si="61"/>
        <v>0</v>
      </c>
      <c r="DC10" s="283">
        <f t="shared" si="62"/>
        <v>28</v>
      </c>
      <c r="DD10" s="283">
        <f t="shared" si="63"/>
        <v>2</v>
      </c>
      <c r="DE10" s="283">
        <f t="shared" si="64"/>
        <v>201</v>
      </c>
      <c r="DF10" s="283">
        <f t="shared" si="65"/>
        <v>0</v>
      </c>
      <c r="DG10" s="283">
        <f t="shared" si="66"/>
        <v>32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21350</v>
      </c>
      <c r="E11" s="283">
        <f t="shared" si="1"/>
        <v>11134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6878</v>
      </c>
      <c r="K11" s="283">
        <v>0</v>
      </c>
      <c r="L11" s="283">
        <v>6878</v>
      </c>
      <c r="M11" s="283">
        <v>0</v>
      </c>
      <c r="N11" s="283">
        <f t="shared" si="4"/>
        <v>175</v>
      </c>
      <c r="O11" s="283">
        <v>0</v>
      </c>
      <c r="P11" s="283">
        <v>175</v>
      </c>
      <c r="Q11" s="283">
        <v>0</v>
      </c>
      <c r="R11" s="283">
        <f t="shared" si="5"/>
        <v>4081</v>
      </c>
      <c r="S11" s="283">
        <v>0</v>
      </c>
      <c r="T11" s="283">
        <v>4081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0</v>
      </c>
      <c r="AA11" s="283">
        <v>0</v>
      </c>
      <c r="AB11" s="283">
        <v>0</v>
      </c>
      <c r="AC11" s="283">
        <v>0</v>
      </c>
      <c r="AD11" s="283">
        <f t="shared" si="8"/>
        <v>6465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4913</v>
      </c>
      <c r="AJ11" s="283">
        <v>0</v>
      </c>
      <c r="AK11" s="283">
        <v>0</v>
      </c>
      <c r="AL11" s="283">
        <v>4913</v>
      </c>
      <c r="AM11" s="283">
        <f t="shared" si="11"/>
        <v>181</v>
      </c>
      <c r="AN11" s="283">
        <v>0</v>
      </c>
      <c r="AO11" s="283">
        <v>0</v>
      </c>
      <c r="AP11" s="283">
        <v>181</v>
      </c>
      <c r="AQ11" s="283">
        <f t="shared" si="12"/>
        <v>1371</v>
      </c>
      <c r="AR11" s="283">
        <v>0</v>
      </c>
      <c r="AS11" s="283">
        <v>0</v>
      </c>
      <c r="AT11" s="283">
        <v>1371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3751</v>
      </c>
      <c r="BD11" s="283">
        <f t="shared" si="16"/>
        <v>1734</v>
      </c>
      <c r="BE11" s="283">
        <v>0</v>
      </c>
      <c r="BF11" s="283">
        <v>1299</v>
      </c>
      <c r="BG11" s="283">
        <v>49</v>
      </c>
      <c r="BH11" s="283">
        <v>386</v>
      </c>
      <c r="BI11" s="283">
        <v>0</v>
      </c>
      <c r="BJ11" s="283">
        <v>0</v>
      </c>
      <c r="BK11" s="283">
        <f t="shared" si="18"/>
        <v>2017</v>
      </c>
      <c r="BL11" s="283">
        <v>0</v>
      </c>
      <c r="BM11" s="283">
        <v>1941</v>
      </c>
      <c r="BN11" s="283">
        <v>27</v>
      </c>
      <c r="BO11" s="283">
        <v>49</v>
      </c>
      <c r="BP11" s="283">
        <v>0</v>
      </c>
      <c r="BQ11" s="283">
        <v>0</v>
      </c>
      <c r="BR11" s="283">
        <f t="shared" si="41"/>
        <v>12868</v>
      </c>
      <c r="BS11" s="283">
        <f t="shared" si="42"/>
        <v>0</v>
      </c>
      <c r="BT11" s="283">
        <f t="shared" si="43"/>
        <v>8177</v>
      </c>
      <c r="BU11" s="283">
        <f t="shared" si="44"/>
        <v>224</v>
      </c>
      <c r="BV11" s="283">
        <f t="shared" si="45"/>
        <v>4467</v>
      </c>
      <c r="BW11" s="283">
        <f t="shared" si="46"/>
        <v>0</v>
      </c>
      <c r="BX11" s="283">
        <f t="shared" si="47"/>
        <v>0</v>
      </c>
      <c r="BY11" s="283">
        <f t="shared" si="21"/>
        <v>11134</v>
      </c>
      <c r="BZ11" s="283">
        <f t="shared" si="22"/>
        <v>0</v>
      </c>
      <c r="CA11" s="283">
        <f t="shared" si="23"/>
        <v>6878</v>
      </c>
      <c r="CB11" s="283">
        <f t="shared" si="24"/>
        <v>175</v>
      </c>
      <c r="CC11" s="283">
        <f t="shared" si="25"/>
        <v>4081</v>
      </c>
      <c r="CD11" s="283">
        <f t="shared" si="26"/>
        <v>0</v>
      </c>
      <c r="CE11" s="283">
        <f t="shared" si="27"/>
        <v>0</v>
      </c>
      <c r="CF11" s="283">
        <f t="shared" si="28"/>
        <v>1734</v>
      </c>
      <c r="CG11" s="283">
        <f t="shared" si="48"/>
        <v>0</v>
      </c>
      <c r="CH11" s="283">
        <f t="shared" si="49"/>
        <v>1299</v>
      </c>
      <c r="CI11" s="283">
        <f t="shared" si="50"/>
        <v>49</v>
      </c>
      <c r="CJ11" s="283">
        <f t="shared" si="51"/>
        <v>386</v>
      </c>
      <c r="CK11" s="283">
        <f t="shared" si="52"/>
        <v>0</v>
      </c>
      <c r="CL11" s="283">
        <f t="shared" si="53"/>
        <v>0</v>
      </c>
      <c r="CM11" s="283">
        <f t="shared" si="54"/>
        <v>8482</v>
      </c>
      <c r="CN11" s="283">
        <f t="shared" si="55"/>
        <v>0</v>
      </c>
      <c r="CO11" s="283">
        <f t="shared" si="56"/>
        <v>6854</v>
      </c>
      <c r="CP11" s="283">
        <f t="shared" si="57"/>
        <v>208</v>
      </c>
      <c r="CQ11" s="283">
        <f t="shared" si="58"/>
        <v>1420</v>
      </c>
      <c r="CR11" s="283">
        <f t="shared" si="59"/>
        <v>0</v>
      </c>
      <c r="CS11" s="283">
        <f t="shared" si="60"/>
        <v>0</v>
      </c>
      <c r="CT11" s="283">
        <f t="shared" si="31"/>
        <v>6465</v>
      </c>
      <c r="CU11" s="283">
        <f t="shared" si="32"/>
        <v>0</v>
      </c>
      <c r="CV11" s="283">
        <f t="shared" si="33"/>
        <v>4913</v>
      </c>
      <c r="CW11" s="283">
        <f t="shared" si="34"/>
        <v>181</v>
      </c>
      <c r="CX11" s="283">
        <f t="shared" si="35"/>
        <v>1371</v>
      </c>
      <c r="CY11" s="283">
        <f t="shared" si="36"/>
        <v>0</v>
      </c>
      <c r="CZ11" s="283">
        <f t="shared" si="37"/>
        <v>0</v>
      </c>
      <c r="DA11" s="283">
        <f t="shared" si="38"/>
        <v>2017</v>
      </c>
      <c r="DB11" s="283">
        <f t="shared" si="61"/>
        <v>0</v>
      </c>
      <c r="DC11" s="283">
        <f t="shared" si="62"/>
        <v>1941</v>
      </c>
      <c r="DD11" s="283">
        <f t="shared" si="63"/>
        <v>27</v>
      </c>
      <c r="DE11" s="283">
        <f t="shared" si="64"/>
        <v>49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24809</v>
      </c>
      <c r="E12" s="283">
        <f t="shared" si="1"/>
        <v>15664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12671</v>
      </c>
      <c r="K12" s="283">
        <v>0</v>
      </c>
      <c r="L12" s="283">
        <v>12671</v>
      </c>
      <c r="M12" s="283">
        <v>0</v>
      </c>
      <c r="N12" s="283">
        <f t="shared" si="4"/>
        <v>621</v>
      </c>
      <c r="O12" s="283">
        <v>0</v>
      </c>
      <c r="P12" s="283">
        <v>621</v>
      </c>
      <c r="Q12" s="283">
        <v>0</v>
      </c>
      <c r="R12" s="283">
        <f t="shared" si="5"/>
        <v>1587</v>
      </c>
      <c r="S12" s="283">
        <v>0</v>
      </c>
      <c r="T12" s="283">
        <v>1587</v>
      </c>
      <c r="U12" s="283">
        <v>0</v>
      </c>
      <c r="V12" s="283">
        <f t="shared" si="6"/>
        <v>11</v>
      </c>
      <c r="W12" s="283">
        <v>11</v>
      </c>
      <c r="X12" s="283">
        <v>0</v>
      </c>
      <c r="Y12" s="283">
        <v>0</v>
      </c>
      <c r="Z12" s="283">
        <f t="shared" si="7"/>
        <v>774</v>
      </c>
      <c r="AA12" s="283">
        <v>742</v>
      </c>
      <c r="AB12" s="283">
        <v>32</v>
      </c>
      <c r="AC12" s="283">
        <v>0</v>
      </c>
      <c r="AD12" s="283">
        <f t="shared" si="8"/>
        <v>4860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4853</v>
      </c>
      <c r="AJ12" s="283">
        <v>0</v>
      </c>
      <c r="AK12" s="283">
        <v>0</v>
      </c>
      <c r="AL12" s="283">
        <v>4853</v>
      </c>
      <c r="AM12" s="283">
        <f t="shared" si="11"/>
        <v>0</v>
      </c>
      <c r="AN12" s="283">
        <v>0</v>
      </c>
      <c r="AO12" s="283">
        <v>0</v>
      </c>
      <c r="AP12" s="283">
        <v>0</v>
      </c>
      <c r="AQ12" s="283">
        <f t="shared" si="12"/>
        <v>7</v>
      </c>
      <c r="AR12" s="283">
        <v>0</v>
      </c>
      <c r="AS12" s="283">
        <v>0</v>
      </c>
      <c r="AT12" s="283">
        <v>7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4285</v>
      </c>
      <c r="BD12" s="283">
        <f t="shared" si="16"/>
        <v>2840</v>
      </c>
      <c r="BE12" s="283">
        <v>0</v>
      </c>
      <c r="BF12" s="283">
        <v>1281</v>
      </c>
      <c r="BG12" s="283">
        <v>661</v>
      </c>
      <c r="BH12" s="283">
        <v>261</v>
      </c>
      <c r="BI12" s="283">
        <v>126</v>
      </c>
      <c r="BJ12" s="283">
        <v>511</v>
      </c>
      <c r="BK12" s="283">
        <f t="shared" si="18"/>
        <v>1445</v>
      </c>
      <c r="BL12" s="283">
        <v>0</v>
      </c>
      <c r="BM12" s="283">
        <v>1403</v>
      </c>
      <c r="BN12" s="283">
        <v>5</v>
      </c>
      <c r="BO12" s="283">
        <v>23</v>
      </c>
      <c r="BP12" s="283">
        <v>4</v>
      </c>
      <c r="BQ12" s="283">
        <v>10</v>
      </c>
      <c r="BR12" s="283">
        <f t="shared" si="41"/>
        <v>18504</v>
      </c>
      <c r="BS12" s="283">
        <f t="shared" si="42"/>
        <v>0</v>
      </c>
      <c r="BT12" s="283">
        <f t="shared" si="43"/>
        <v>13952</v>
      </c>
      <c r="BU12" s="283">
        <f t="shared" si="44"/>
        <v>1282</v>
      </c>
      <c r="BV12" s="283">
        <f t="shared" si="45"/>
        <v>1848</v>
      </c>
      <c r="BW12" s="283">
        <f t="shared" si="46"/>
        <v>137</v>
      </c>
      <c r="BX12" s="283">
        <f t="shared" si="47"/>
        <v>1285</v>
      </c>
      <c r="BY12" s="283">
        <f t="shared" si="21"/>
        <v>15664</v>
      </c>
      <c r="BZ12" s="283">
        <f t="shared" si="22"/>
        <v>0</v>
      </c>
      <c r="CA12" s="283">
        <f t="shared" si="23"/>
        <v>12671</v>
      </c>
      <c r="CB12" s="283">
        <f t="shared" si="24"/>
        <v>621</v>
      </c>
      <c r="CC12" s="283">
        <f t="shared" si="25"/>
        <v>1587</v>
      </c>
      <c r="CD12" s="283">
        <f t="shared" si="26"/>
        <v>11</v>
      </c>
      <c r="CE12" s="283">
        <f t="shared" si="27"/>
        <v>774</v>
      </c>
      <c r="CF12" s="283">
        <f t="shared" si="28"/>
        <v>2840</v>
      </c>
      <c r="CG12" s="283">
        <f t="shared" si="48"/>
        <v>0</v>
      </c>
      <c r="CH12" s="283">
        <f t="shared" si="49"/>
        <v>1281</v>
      </c>
      <c r="CI12" s="283">
        <f t="shared" si="50"/>
        <v>661</v>
      </c>
      <c r="CJ12" s="283">
        <f t="shared" si="51"/>
        <v>261</v>
      </c>
      <c r="CK12" s="283">
        <f t="shared" si="52"/>
        <v>126</v>
      </c>
      <c r="CL12" s="283">
        <f t="shared" si="53"/>
        <v>511</v>
      </c>
      <c r="CM12" s="283">
        <f t="shared" si="54"/>
        <v>6305</v>
      </c>
      <c r="CN12" s="283">
        <f t="shared" si="55"/>
        <v>0</v>
      </c>
      <c r="CO12" s="283">
        <f t="shared" si="56"/>
        <v>6256</v>
      </c>
      <c r="CP12" s="283">
        <f t="shared" si="57"/>
        <v>5</v>
      </c>
      <c r="CQ12" s="283">
        <f t="shared" si="58"/>
        <v>30</v>
      </c>
      <c r="CR12" s="283">
        <f t="shared" si="59"/>
        <v>4</v>
      </c>
      <c r="CS12" s="283">
        <f t="shared" si="60"/>
        <v>10</v>
      </c>
      <c r="CT12" s="283">
        <f t="shared" si="31"/>
        <v>4860</v>
      </c>
      <c r="CU12" s="283">
        <f t="shared" si="32"/>
        <v>0</v>
      </c>
      <c r="CV12" s="283">
        <f t="shared" si="33"/>
        <v>4853</v>
      </c>
      <c r="CW12" s="283">
        <f t="shared" si="34"/>
        <v>0</v>
      </c>
      <c r="CX12" s="283">
        <f t="shared" si="35"/>
        <v>7</v>
      </c>
      <c r="CY12" s="283">
        <f t="shared" si="36"/>
        <v>0</v>
      </c>
      <c r="CZ12" s="283">
        <f t="shared" si="37"/>
        <v>0</v>
      </c>
      <c r="DA12" s="283">
        <f t="shared" si="38"/>
        <v>1445</v>
      </c>
      <c r="DB12" s="283">
        <f t="shared" si="61"/>
        <v>0</v>
      </c>
      <c r="DC12" s="283">
        <f t="shared" si="62"/>
        <v>1403</v>
      </c>
      <c r="DD12" s="283">
        <f t="shared" si="63"/>
        <v>5</v>
      </c>
      <c r="DE12" s="283">
        <f t="shared" si="64"/>
        <v>23</v>
      </c>
      <c r="DF12" s="283">
        <f t="shared" si="65"/>
        <v>4</v>
      </c>
      <c r="DG12" s="283">
        <f t="shared" si="66"/>
        <v>10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11908</v>
      </c>
      <c r="E13" s="283">
        <f t="shared" si="1"/>
        <v>7353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5429</v>
      </c>
      <c r="K13" s="283">
        <v>26</v>
      </c>
      <c r="L13" s="283">
        <v>5403</v>
      </c>
      <c r="M13" s="283">
        <v>0</v>
      </c>
      <c r="N13" s="283">
        <f t="shared" si="4"/>
        <v>146</v>
      </c>
      <c r="O13" s="283">
        <v>0</v>
      </c>
      <c r="P13" s="283">
        <v>146</v>
      </c>
      <c r="Q13" s="283">
        <v>0</v>
      </c>
      <c r="R13" s="283">
        <f t="shared" si="5"/>
        <v>1326</v>
      </c>
      <c r="S13" s="283">
        <v>0</v>
      </c>
      <c r="T13" s="283">
        <v>1326</v>
      </c>
      <c r="U13" s="283">
        <v>0</v>
      </c>
      <c r="V13" s="283">
        <f t="shared" si="6"/>
        <v>0</v>
      </c>
      <c r="W13" s="283">
        <v>0</v>
      </c>
      <c r="X13" s="283">
        <v>0</v>
      </c>
      <c r="Y13" s="283">
        <v>0</v>
      </c>
      <c r="Z13" s="283">
        <f t="shared" si="7"/>
        <v>452</v>
      </c>
      <c r="AA13" s="283">
        <v>452</v>
      </c>
      <c r="AB13" s="283">
        <v>0</v>
      </c>
      <c r="AC13" s="283">
        <v>0</v>
      </c>
      <c r="AD13" s="283">
        <f t="shared" si="8"/>
        <v>0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0</v>
      </c>
      <c r="AJ13" s="283">
        <v>0</v>
      </c>
      <c r="AK13" s="283">
        <v>0</v>
      </c>
      <c r="AL13" s="283">
        <v>0</v>
      </c>
      <c r="AM13" s="283">
        <f t="shared" si="11"/>
        <v>0</v>
      </c>
      <c r="AN13" s="283">
        <v>0</v>
      </c>
      <c r="AO13" s="283">
        <v>0</v>
      </c>
      <c r="AP13" s="283">
        <v>0</v>
      </c>
      <c r="AQ13" s="283">
        <f t="shared" si="12"/>
        <v>0</v>
      </c>
      <c r="AR13" s="283">
        <v>0</v>
      </c>
      <c r="AS13" s="283">
        <v>0</v>
      </c>
      <c r="AT13" s="283">
        <v>0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4555</v>
      </c>
      <c r="BD13" s="283">
        <f t="shared" si="16"/>
        <v>968</v>
      </c>
      <c r="BE13" s="283">
        <v>0</v>
      </c>
      <c r="BF13" s="283">
        <v>100</v>
      </c>
      <c r="BG13" s="283">
        <v>14</v>
      </c>
      <c r="BH13" s="283">
        <v>5</v>
      </c>
      <c r="BI13" s="283">
        <v>0</v>
      </c>
      <c r="BJ13" s="283">
        <v>849</v>
      </c>
      <c r="BK13" s="283">
        <f t="shared" si="18"/>
        <v>3587</v>
      </c>
      <c r="BL13" s="283">
        <v>0</v>
      </c>
      <c r="BM13" s="283">
        <v>3443</v>
      </c>
      <c r="BN13" s="283">
        <v>0</v>
      </c>
      <c r="BO13" s="283">
        <v>0</v>
      </c>
      <c r="BP13" s="283">
        <v>0</v>
      </c>
      <c r="BQ13" s="283">
        <v>144</v>
      </c>
      <c r="BR13" s="283">
        <f t="shared" si="41"/>
        <v>8321</v>
      </c>
      <c r="BS13" s="283">
        <f t="shared" si="42"/>
        <v>0</v>
      </c>
      <c r="BT13" s="283">
        <f t="shared" si="43"/>
        <v>5529</v>
      </c>
      <c r="BU13" s="283">
        <f t="shared" si="44"/>
        <v>160</v>
      </c>
      <c r="BV13" s="283">
        <f t="shared" si="45"/>
        <v>1331</v>
      </c>
      <c r="BW13" s="283">
        <f t="shared" si="46"/>
        <v>0</v>
      </c>
      <c r="BX13" s="283">
        <f t="shared" si="47"/>
        <v>1301</v>
      </c>
      <c r="BY13" s="283">
        <f t="shared" si="21"/>
        <v>7353</v>
      </c>
      <c r="BZ13" s="283">
        <f t="shared" si="22"/>
        <v>0</v>
      </c>
      <c r="CA13" s="283">
        <f t="shared" si="23"/>
        <v>5429</v>
      </c>
      <c r="CB13" s="283">
        <f t="shared" si="24"/>
        <v>146</v>
      </c>
      <c r="CC13" s="283">
        <f t="shared" si="25"/>
        <v>1326</v>
      </c>
      <c r="CD13" s="283">
        <f t="shared" si="26"/>
        <v>0</v>
      </c>
      <c r="CE13" s="283">
        <f t="shared" si="27"/>
        <v>452</v>
      </c>
      <c r="CF13" s="283">
        <f t="shared" si="28"/>
        <v>968</v>
      </c>
      <c r="CG13" s="283">
        <f t="shared" si="48"/>
        <v>0</v>
      </c>
      <c r="CH13" s="283">
        <f t="shared" si="49"/>
        <v>100</v>
      </c>
      <c r="CI13" s="283">
        <f t="shared" si="50"/>
        <v>14</v>
      </c>
      <c r="CJ13" s="283">
        <f t="shared" si="51"/>
        <v>5</v>
      </c>
      <c r="CK13" s="283">
        <f t="shared" si="52"/>
        <v>0</v>
      </c>
      <c r="CL13" s="283">
        <f t="shared" si="53"/>
        <v>849</v>
      </c>
      <c r="CM13" s="283">
        <f t="shared" si="54"/>
        <v>3587</v>
      </c>
      <c r="CN13" s="283">
        <f t="shared" si="55"/>
        <v>0</v>
      </c>
      <c r="CO13" s="283">
        <f t="shared" si="56"/>
        <v>3443</v>
      </c>
      <c r="CP13" s="283">
        <f t="shared" si="57"/>
        <v>0</v>
      </c>
      <c r="CQ13" s="283">
        <f t="shared" si="58"/>
        <v>0</v>
      </c>
      <c r="CR13" s="283">
        <f t="shared" si="59"/>
        <v>0</v>
      </c>
      <c r="CS13" s="283">
        <f t="shared" si="60"/>
        <v>144</v>
      </c>
      <c r="CT13" s="283">
        <f t="shared" si="31"/>
        <v>0</v>
      </c>
      <c r="CU13" s="283">
        <f t="shared" si="32"/>
        <v>0</v>
      </c>
      <c r="CV13" s="283">
        <f t="shared" si="33"/>
        <v>0</v>
      </c>
      <c r="CW13" s="283">
        <f t="shared" si="34"/>
        <v>0</v>
      </c>
      <c r="CX13" s="283">
        <f t="shared" si="35"/>
        <v>0</v>
      </c>
      <c r="CY13" s="283">
        <f t="shared" si="36"/>
        <v>0</v>
      </c>
      <c r="CZ13" s="283">
        <f t="shared" si="37"/>
        <v>0</v>
      </c>
      <c r="DA13" s="283">
        <f t="shared" si="38"/>
        <v>3587</v>
      </c>
      <c r="DB13" s="283">
        <f t="shared" si="61"/>
        <v>0</v>
      </c>
      <c r="DC13" s="283">
        <f t="shared" si="62"/>
        <v>3443</v>
      </c>
      <c r="DD13" s="283">
        <f t="shared" si="63"/>
        <v>0</v>
      </c>
      <c r="DE13" s="283">
        <f t="shared" si="64"/>
        <v>0</v>
      </c>
      <c r="DF13" s="283">
        <f t="shared" si="65"/>
        <v>0</v>
      </c>
      <c r="DG13" s="283">
        <f t="shared" si="66"/>
        <v>144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5228</v>
      </c>
      <c r="E14" s="283">
        <f t="shared" si="1"/>
        <v>3924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2393</v>
      </c>
      <c r="K14" s="283">
        <v>0</v>
      </c>
      <c r="L14" s="283">
        <v>2393</v>
      </c>
      <c r="M14" s="283">
        <v>0</v>
      </c>
      <c r="N14" s="283">
        <f t="shared" si="4"/>
        <v>707</v>
      </c>
      <c r="O14" s="283">
        <v>0</v>
      </c>
      <c r="P14" s="283">
        <v>707</v>
      </c>
      <c r="Q14" s="283">
        <v>0</v>
      </c>
      <c r="R14" s="283">
        <f t="shared" si="5"/>
        <v>824</v>
      </c>
      <c r="S14" s="283">
        <v>0</v>
      </c>
      <c r="T14" s="283">
        <v>824</v>
      </c>
      <c r="U14" s="283">
        <v>0</v>
      </c>
      <c r="V14" s="283">
        <f t="shared" si="6"/>
        <v>0</v>
      </c>
      <c r="W14" s="283">
        <v>0</v>
      </c>
      <c r="X14" s="283">
        <v>0</v>
      </c>
      <c r="Y14" s="283">
        <v>0</v>
      </c>
      <c r="Z14" s="283">
        <f t="shared" si="7"/>
        <v>0</v>
      </c>
      <c r="AA14" s="283">
        <v>0</v>
      </c>
      <c r="AB14" s="283">
        <v>0</v>
      </c>
      <c r="AC14" s="283">
        <v>0</v>
      </c>
      <c r="AD14" s="283">
        <f t="shared" si="8"/>
        <v>936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884</v>
      </c>
      <c r="AJ14" s="283">
        <v>0</v>
      </c>
      <c r="AK14" s="283">
        <v>0</v>
      </c>
      <c r="AL14" s="283">
        <v>884</v>
      </c>
      <c r="AM14" s="283">
        <f t="shared" si="11"/>
        <v>42</v>
      </c>
      <c r="AN14" s="283">
        <v>0</v>
      </c>
      <c r="AO14" s="283">
        <v>0</v>
      </c>
      <c r="AP14" s="283">
        <v>42</v>
      </c>
      <c r="AQ14" s="283">
        <f t="shared" si="12"/>
        <v>10</v>
      </c>
      <c r="AR14" s="283">
        <v>0</v>
      </c>
      <c r="AS14" s="283">
        <v>0</v>
      </c>
      <c r="AT14" s="283">
        <v>10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368</v>
      </c>
      <c r="BD14" s="283">
        <f t="shared" si="16"/>
        <v>366</v>
      </c>
      <c r="BE14" s="283">
        <v>0</v>
      </c>
      <c r="BF14" s="283">
        <v>25</v>
      </c>
      <c r="BG14" s="283">
        <v>341</v>
      </c>
      <c r="BH14" s="283">
        <v>0</v>
      </c>
      <c r="BI14" s="283">
        <v>0</v>
      </c>
      <c r="BJ14" s="283">
        <v>0</v>
      </c>
      <c r="BK14" s="283">
        <f t="shared" si="18"/>
        <v>2</v>
      </c>
      <c r="BL14" s="283">
        <v>0</v>
      </c>
      <c r="BM14" s="283">
        <v>2</v>
      </c>
      <c r="BN14" s="283">
        <v>0</v>
      </c>
      <c r="BO14" s="283">
        <v>0</v>
      </c>
      <c r="BP14" s="283">
        <v>0</v>
      </c>
      <c r="BQ14" s="283">
        <v>0</v>
      </c>
      <c r="BR14" s="283">
        <f t="shared" si="41"/>
        <v>4290</v>
      </c>
      <c r="BS14" s="283">
        <f t="shared" si="42"/>
        <v>0</v>
      </c>
      <c r="BT14" s="283">
        <f t="shared" si="43"/>
        <v>2418</v>
      </c>
      <c r="BU14" s="283">
        <f t="shared" si="44"/>
        <v>1048</v>
      </c>
      <c r="BV14" s="283">
        <f t="shared" si="45"/>
        <v>824</v>
      </c>
      <c r="BW14" s="283">
        <f t="shared" si="46"/>
        <v>0</v>
      </c>
      <c r="BX14" s="283">
        <f t="shared" si="47"/>
        <v>0</v>
      </c>
      <c r="BY14" s="283">
        <f t="shared" si="21"/>
        <v>3924</v>
      </c>
      <c r="BZ14" s="283">
        <f t="shared" si="22"/>
        <v>0</v>
      </c>
      <c r="CA14" s="283">
        <f t="shared" si="23"/>
        <v>2393</v>
      </c>
      <c r="CB14" s="283">
        <f t="shared" si="24"/>
        <v>707</v>
      </c>
      <c r="CC14" s="283">
        <f t="shared" si="25"/>
        <v>824</v>
      </c>
      <c r="CD14" s="283">
        <f t="shared" si="26"/>
        <v>0</v>
      </c>
      <c r="CE14" s="283">
        <f t="shared" si="27"/>
        <v>0</v>
      </c>
      <c r="CF14" s="283">
        <f t="shared" si="28"/>
        <v>366</v>
      </c>
      <c r="CG14" s="283">
        <f t="shared" si="48"/>
        <v>0</v>
      </c>
      <c r="CH14" s="283">
        <f t="shared" si="49"/>
        <v>25</v>
      </c>
      <c r="CI14" s="283">
        <f t="shared" si="50"/>
        <v>341</v>
      </c>
      <c r="CJ14" s="283">
        <f t="shared" si="51"/>
        <v>0</v>
      </c>
      <c r="CK14" s="283">
        <f t="shared" si="52"/>
        <v>0</v>
      </c>
      <c r="CL14" s="283">
        <f t="shared" si="53"/>
        <v>0</v>
      </c>
      <c r="CM14" s="283">
        <f t="shared" si="54"/>
        <v>938</v>
      </c>
      <c r="CN14" s="283">
        <f t="shared" si="55"/>
        <v>0</v>
      </c>
      <c r="CO14" s="283">
        <f t="shared" si="56"/>
        <v>886</v>
      </c>
      <c r="CP14" s="283">
        <f t="shared" si="57"/>
        <v>42</v>
      </c>
      <c r="CQ14" s="283">
        <f t="shared" si="58"/>
        <v>10</v>
      </c>
      <c r="CR14" s="283">
        <f t="shared" si="59"/>
        <v>0</v>
      </c>
      <c r="CS14" s="283">
        <f t="shared" si="60"/>
        <v>0</v>
      </c>
      <c r="CT14" s="283">
        <f t="shared" si="31"/>
        <v>936</v>
      </c>
      <c r="CU14" s="283">
        <f t="shared" si="32"/>
        <v>0</v>
      </c>
      <c r="CV14" s="283">
        <f t="shared" si="33"/>
        <v>884</v>
      </c>
      <c r="CW14" s="283">
        <f t="shared" si="34"/>
        <v>42</v>
      </c>
      <c r="CX14" s="283">
        <f t="shared" si="35"/>
        <v>10</v>
      </c>
      <c r="CY14" s="283">
        <f t="shared" si="36"/>
        <v>0</v>
      </c>
      <c r="CZ14" s="283">
        <f t="shared" si="37"/>
        <v>0</v>
      </c>
      <c r="DA14" s="283">
        <f t="shared" si="38"/>
        <v>2</v>
      </c>
      <c r="DB14" s="283">
        <f t="shared" si="61"/>
        <v>0</v>
      </c>
      <c r="DC14" s="283">
        <f t="shared" si="62"/>
        <v>2</v>
      </c>
      <c r="DD14" s="283">
        <f t="shared" si="63"/>
        <v>0</v>
      </c>
      <c r="DE14" s="283">
        <f t="shared" si="64"/>
        <v>0</v>
      </c>
      <c r="DF14" s="283">
        <f t="shared" si="65"/>
        <v>0</v>
      </c>
      <c r="DG14" s="283">
        <f t="shared" si="66"/>
        <v>0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6138</v>
      </c>
      <c r="E15" s="283">
        <f t="shared" si="1"/>
        <v>3605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2789</v>
      </c>
      <c r="K15" s="283">
        <v>0</v>
      </c>
      <c r="L15" s="283">
        <v>2789</v>
      </c>
      <c r="M15" s="283">
        <v>0</v>
      </c>
      <c r="N15" s="283">
        <f t="shared" si="4"/>
        <v>170</v>
      </c>
      <c r="O15" s="283">
        <v>0</v>
      </c>
      <c r="P15" s="283">
        <v>170</v>
      </c>
      <c r="Q15" s="283">
        <v>0</v>
      </c>
      <c r="R15" s="283">
        <f t="shared" si="5"/>
        <v>632</v>
      </c>
      <c r="S15" s="283">
        <v>0</v>
      </c>
      <c r="T15" s="283">
        <v>632</v>
      </c>
      <c r="U15" s="283">
        <v>0</v>
      </c>
      <c r="V15" s="283">
        <f t="shared" si="6"/>
        <v>0</v>
      </c>
      <c r="W15" s="283">
        <v>0</v>
      </c>
      <c r="X15" s="283">
        <v>0</v>
      </c>
      <c r="Y15" s="283">
        <v>0</v>
      </c>
      <c r="Z15" s="283">
        <f t="shared" si="7"/>
        <v>14</v>
      </c>
      <c r="AA15" s="283">
        <v>0</v>
      </c>
      <c r="AB15" s="283">
        <v>14</v>
      </c>
      <c r="AC15" s="283">
        <v>0</v>
      </c>
      <c r="AD15" s="283">
        <f t="shared" si="8"/>
        <v>1732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1589</v>
      </c>
      <c r="AJ15" s="283">
        <v>0</v>
      </c>
      <c r="AK15" s="283">
        <v>0</v>
      </c>
      <c r="AL15" s="283">
        <v>1589</v>
      </c>
      <c r="AM15" s="283">
        <f t="shared" si="11"/>
        <v>47</v>
      </c>
      <c r="AN15" s="283">
        <v>0</v>
      </c>
      <c r="AO15" s="283">
        <v>0</v>
      </c>
      <c r="AP15" s="283">
        <v>47</v>
      </c>
      <c r="AQ15" s="283">
        <f t="shared" si="12"/>
        <v>96</v>
      </c>
      <c r="AR15" s="283">
        <v>0</v>
      </c>
      <c r="AS15" s="283">
        <v>0</v>
      </c>
      <c r="AT15" s="283">
        <v>96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801</v>
      </c>
      <c r="BD15" s="283">
        <f t="shared" si="16"/>
        <v>478</v>
      </c>
      <c r="BE15" s="283">
        <v>0</v>
      </c>
      <c r="BF15" s="283">
        <v>399</v>
      </c>
      <c r="BG15" s="283">
        <v>48</v>
      </c>
      <c r="BH15" s="283">
        <v>23</v>
      </c>
      <c r="BI15" s="283">
        <v>0</v>
      </c>
      <c r="BJ15" s="283">
        <v>8</v>
      </c>
      <c r="BK15" s="283">
        <f t="shared" si="18"/>
        <v>323</v>
      </c>
      <c r="BL15" s="283">
        <v>0</v>
      </c>
      <c r="BM15" s="283">
        <v>165</v>
      </c>
      <c r="BN15" s="283">
        <v>118</v>
      </c>
      <c r="BO15" s="283">
        <v>37</v>
      </c>
      <c r="BP15" s="283">
        <v>0</v>
      </c>
      <c r="BQ15" s="283">
        <v>3</v>
      </c>
      <c r="BR15" s="283">
        <f t="shared" si="41"/>
        <v>4083</v>
      </c>
      <c r="BS15" s="283">
        <f t="shared" si="42"/>
        <v>0</v>
      </c>
      <c r="BT15" s="283">
        <f t="shared" si="43"/>
        <v>3188</v>
      </c>
      <c r="BU15" s="283">
        <f t="shared" si="44"/>
        <v>218</v>
      </c>
      <c r="BV15" s="283">
        <f t="shared" si="45"/>
        <v>655</v>
      </c>
      <c r="BW15" s="283">
        <f t="shared" si="46"/>
        <v>0</v>
      </c>
      <c r="BX15" s="283">
        <f t="shared" si="47"/>
        <v>22</v>
      </c>
      <c r="BY15" s="283">
        <f t="shared" si="21"/>
        <v>3605</v>
      </c>
      <c r="BZ15" s="283">
        <f t="shared" si="22"/>
        <v>0</v>
      </c>
      <c r="CA15" s="283">
        <f t="shared" si="23"/>
        <v>2789</v>
      </c>
      <c r="CB15" s="283">
        <f t="shared" si="24"/>
        <v>170</v>
      </c>
      <c r="CC15" s="283">
        <f t="shared" si="25"/>
        <v>632</v>
      </c>
      <c r="CD15" s="283">
        <f t="shared" si="26"/>
        <v>0</v>
      </c>
      <c r="CE15" s="283">
        <f t="shared" si="27"/>
        <v>14</v>
      </c>
      <c r="CF15" s="283">
        <f t="shared" si="28"/>
        <v>478</v>
      </c>
      <c r="CG15" s="283">
        <f t="shared" si="48"/>
        <v>0</v>
      </c>
      <c r="CH15" s="283">
        <f t="shared" si="49"/>
        <v>399</v>
      </c>
      <c r="CI15" s="283">
        <f t="shared" si="50"/>
        <v>48</v>
      </c>
      <c r="CJ15" s="283">
        <f t="shared" si="51"/>
        <v>23</v>
      </c>
      <c r="CK15" s="283">
        <f t="shared" si="52"/>
        <v>0</v>
      </c>
      <c r="CL15" s="283">
        <f t="shared" si="53"/>
        <v>8</v>
      </c>
      <c r="CM15" s="283">
        <f t="shared" si="54"/>
        <v>2055</v>
      </c>
      <c r="CN15" s="283">
        <f t="shared" si="55"/>
        <v>0</v>
      </c>
      <c r="CO15" s="283">
        <f t="shared" si="56"/>
        <v>1754</v>
      </c>
      <c r="CP15" s="283">
        <f t="shared" si="57"/>
        <v>165</v>
      </c>
      <c r="CQ15" s="283">
        <f t="shared" si="58"/>
        <v>133</v>
      </c>
      <c r="CR15" s="283">
        <f t="shared" si="59"/>
        <v>0</v>
      </c>
      <c r="CS15" s="283">
        <f t="shared" si="60"/>
        <v>3</v>
      </c>
      <c r="CT15" s="283">
        <f t="shared" si="31"/>
        <v>1732</v>
      </c>
      <c r="CU15" s="283">
        <f t="shared" si="32"/>
        <v>0</v>
      </c>
      <c r="CV15" s="283">
        <f t="shared" si="33"/>
        <v>1589</v>
      </c>
      <c r="CW15" s="283">
        <f t="shared" si="34"/>
        <v>47</v>
      </c>
      <c r="CX15" s="283">
        <f t="shared" si="35"/>
        <v>96</v>
      </c>
      <c r="CY15" s="283">
        <f t="shared" si="36"/>
        <v>0</v>
      </c>
      <c r="CZ15" s="283">
        <f t="shared" si="37"/>
        <v>0</v>
      </c>
      <c r="DA15" s="283">
        <f t="shared" si="38"/>
        <v>323</v>
      </c>
      <c r="DB15" s="283">
        <f t="shared" si="61"/>
        <v>0</v>
      </c>
      <c r="DC15" s="283">
        <f t="shared" si="62"/>
        <v>165</v>
      </c>
      <c r="DD15" s="283">
        <f t="shared" si="63"/>
        <v>118</v>
      </c>
      <c r="DE15" s="283">
        <f t="shared" si="64"/>
        <v>37</v>
      </c>
      <c r="DF15" s="283">
        <f t="shared" si="65"/>
        <v>0</v>
      </c>
      <c r="DG15" s="283">
        <f t="shared" si="66"/>
        <v>3</v>
      </c>
      <c r="DH15" s="283">
        <v>0</v>
      </c>
      <c r="DI15" s="283">
        <f t="shared" si="40"/>
        <v>18</v>
      </c>
      <c r="DJ15" s="283">
        <v>0</v>
      </c>
      <c r="DK15" s="283">
        <v>0</v>
      </c>
      <c r="DL15" s="283">
        <v>0</v>
      </c>
      <c r="DM15" s="283">
        <v>18</v>
      </c>
    </row>
    <row r="16" spans="1:117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7262</v>
      </c>
      <c r="E16" s="283">
        <f t="shared" si="1"/>
        <v>3970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3395</v>
      </c>
      <c r="K16" s="283">
        <v>0</v>
      </c>
      <c r="L16" s="283">
        <v>3395</v>
      </c>
      <c r="M16" s="283">
        <v>0</v>
      </c>
      <c r="N16" s="283">
        <f t="shared" si="4"/>
        <v>236</v>
      </c>
      <c r="O16" s="283">
        <v>0</v>
      </c>
      <c r="P16" s="283">
        <v>236</v>
      </c>
      <c r="Q16" s="283">
        <v>0</v>
      </c>
      <c r="R16" s="283">
        <f t="shared" si="5"/>
        <v>339</v>
      </c>
      <c r="S16" s="283">
        <v>0</v>
      </c>
      <c r="T16" s="283">
        <v>339</v>
      </c>
      <c r="U16" s="283">
        <v>0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0</v>
      </c>
      <c r="AA16" s="283">
        <v>0</v>
      </c>
      <c r="AB16" s="283">
        <v>0</v>
      </c>
      <c r="AC16" s="283">
        <v>0</v>
      </c>
      <c r="AD16" s="283">
        <f t="shared" si="8"/>
        <v>2197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2143</v>
      </c>
      <c r="AJ16" s="283">
        <v>0</v>
      </c>
      <c r="AK16" s="283">
        <v>0</v>
      </c>
      <c r="AL16" s="283">
        <v>2143</v>
      </c>
      <c r="AM16" s="283">
        <f t="shared" si="11"/>
        <v>54</v>
      </c>
      <c r="AN16" s="283">
        <v>0</v>
      </c>
      <c r="AO16" s="283">
        <v>0</v>
      </c>
      <c r="AP16" s="283">
        <v>54</v>
      </c>
      <c r="AQ16" s="283">
        <f t="shared" si="12"/>
        <v>0</v>
      </c>
      <c r="AR16" s="283">
        <v>0</v>
      </c>
      <c r="AS16" s="283">
        <v>0</v>
      </c>
      <c r="AT16" s="283">
        <v>0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1095</v>
      </c>
      <c r="BD16" s="283">
        <f t="shared" si="16"/>
        <v>622</v>
      </c>
      <c r="BE16" s="283">
        <v>0</v>
      </c>
      <c r="BF16" s="283">
        <v>442</v>
      </c>
      <c r="BG16" s="283">
        <v>180</v>
      </c>
      <c r="BH16" s="283">
        <v>0</v>
      </c>
      <c r="BI16" s="283">
        <v>0</v>
      </c>
      <c r="BJ16" s="283">
        <v>0</v>
      </c>
      <c r="BK16" s="283">
        <f t="shared" si="18"/>
        <v>473</v>
      </c>
      <c r="BL16" s="283">
        <v>0</v>
      </c>
      <c r="BM16" s="283">
        <v>460</v>
      </c>
      <c r="BN16" s="283">
        <v>13</v>
      </c>
      <c r="BO16" s="283">
        <v>0</v>
      </c>
      <c r="BP16" s="283">
        <v>0</v>
      </c>
      <c r="BQ16" s="283">
        <v>0</v>
      </c>
      <c r="BR16" s="283">
        <f t="shared" si="41"/>
        <v>4592</v>
      </c>
      <c r="BS16" s="283">
        <f t="shared" si="42"/>
        <v>0</v>
      </c>
      <c r="BT16" s="283">
        <f t="shared" si="43"/>
        <v>3837</v>
      </c>
      <c r="BU16" s="283">
        <f t="shared" si="44"/>
        <v>416</v>
      </c>
      <c r="BV16" s="283">
        <f t="shared" si="45"/>
        <v>339</v>
      </c>
      <c r="BW16" s="283">
        <f t="shared" si="46"/>
        <v>0</v>
      </c>
      <c r="BX16" s="283">
        <f t="shared" si="47"/>
        <v>0</v>
      </c>
      <c r="BY16" s="283">
        <f t="shared" si="21"/>
        <v>3970</v>
      </c>
      <c r="BZ16" s="283">
        <f t="shared" si="22"/>
        <v>0</v>
      </c>
      <c r="CA16" s="283">
        <f t="shared" si="23"/>
        <v>3395</v>
      </c>
      <c r="CB16" s="283">
        <f t="shared" si="24"/>
        <v>236</v>
      </c>
      <c r="CC16" s="283">
        <f t="shared" si="25"/>
        <v>339</v>
      </c>
      <c r="CD16" s="283">
        <f t="shared" si="26"/>
        <v>0</v>
      </c>
      <c r="CE16" s="283">
        <f t="shared" si="27"/>
        <v>0</v>
      </c>
      <c r="CF16" s="283">
        <f t="shared" si="28"/>
        <v>622</v>
      </c>
      <c r="CG16" s="283">
        <f t="shared" si="48"/>
        <v>0</v>
      </c>
      <c r="CH16" s="283">
        <f t="shared" si="49"/>
        <v>442</v>
      </c>
      <c r="CI16" s="283">
        <f t="shared" si="50"/>
        <v>180</v>
      </c>
      <c r="CJ16" s="283">
        <f t="shared" si="51"/>
        <v>0</v>
      </c>
      <c r="CK16" s="283">
        <f t="shared" si="52"/>
        <v>0</v>
      </c>
      <c r="CL16" s="283">
        <f t="shared" si="53"/>
        <v>0</v>
      </c>
      <c r="CM16" s="283">
        <f t="shared" si="54"/>
        <v>2670</v>
      </c>
      <c r="CN16" s="283">
        <f t="shared" si="55"/>
        <v>0</v>
      </c>
      <c r="CO16" s="283">
        <f t="shared" si="56"/>
        <v>2603</v>
      </c>
      <c r="CP16" s="283">
        <f t="shared" si="57"/>
        <v>67</v>
      </c>
      <c r="CQ16" s="283">
        <f t="shared" si="58"/>
        <v>0</v>
      </c>
      <c r="CR16" s="283">
        <f t="shared" si="59"/>
        <v>0</v>
      </c>
      <c r="CS16" s="283">
        <f t="shared" si="60"/>
        <v>0</v>
      </c>
      <c r="CT16" s="283">
        <f t="shared" si="31"/>
        <v>2197</v>
      </c>
      <c r="CU16" s="283">
        <f t="shared" si="32"/>
        <v>0</v>
      </c>
      <c r="CV16" s="283">
        <f t="shared" si="33"/>
        <v>2143</v>
      </c>
      <c r="CW16" s="283">
        <f t="shared" si="34"/>
        <v>54</v>
      </c>
      <c r="CX16" s="283">
        <f t="shared" si="35"/>
        <v>0</v>
      </c>
      <c r="CY16" s="283">
        <f t="shared" si="36"/>
        <v>0</v>
      </c>
      <c r="CZ16" s="283">
        <f t="shared" si="37"/>
        <v>0</v>
      </c>
      <c r="DA16" s="283">
        <f t="shared" si="38"/>
        <v>473</v>
      </c>
      <c r="DB16" s="283">
        <f t="shared" si="61"/>
        <v>0</v>
      </c>
      <c r="DC16" s="283">
        <f t="shared" si="62"/>
        <v>460</v>
      </c>
      <c r="DD16" s="283">
        <f t="shared" si="63"/>
        <v>13</v>
      </c>
      <c r="DE16" s="283">
        <f t="shared" si="64"/>
        <v>0</v>
      </c>
      <c r="DF16" s="283">
        <f t="shared" si="65"/>
        <v>0</v>
      </c>
      <c r="DG16" s="283">
        <f t="shared" si="66"/>
        <v>0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7133</v>
      </c>
      <c r="E17" s="283">
        <f t="shared" si="1"/>
        <v>5396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4538</v>
      </c>
      <c r="K17" s="283">
        <v>0</v>
      </c>
      <c r="L17" s="283">
        <v>4538</v>
      </c>
      <c r="M17" s="283">
        <v>0</v>
      </c>
      <c r="N17" s="283">
        <f t="shared" si="4"/>
        <v>376</v>
      </c>
      <c r="O17" s="283">
        <v>0</v>
      </c>
      <c r="P17" s="283">
        <v>376</v>
      </c>
      <c r="Q17" s="283">
        <v>0</v>
      </c>
      <c r="R17" s="283">
        <f t="shared" si="5"/>
        <v>429</v>
      </c>
      <c r="S17" s="283">
        <v>0</v>
      </c>
      <c r="T17" s="283">
        <v>429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53</v>
      </c>
      <c r="AA17" s="283">
        <v>0</v>
      </c>
      <c r="AB17" s="283">
        <v>53</v>
      </c>
      <c r="AC17" s="283">
        <v>0</v>
      </c>
      <c r="AD17" s="283">
        <f t="shared" si="8"/>
        <v>1737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1524</v>
      </c>
      <c r="AJ17" s="283">
        <v>0</v>
      </c>
      <c r="AK17" s="283">
        <v>0</v>
      </c>
      <c r="AL17" s="283">
        <v>1524</v>
      </c>
      <c r="AM17" s="283">
        <f t="shared" si="11"/>
        <v>24</v>
      </c>
      <c r="AN17" s="283">
        <v>0</v>
      </c>
      <c r="AO17" s="283">
        <v>0</v>
      </c>
      <c r="AP17" s="283">
        <v>24</v>
      </c>
      <c r="AQ17" s="283">
        <f t="shared" si="12"/>
        <v>0</v>
      </c>
      <c r="AR17" s="283">
        <v>0</v>
      </c>
      <c r="AS17" s="283">
        <v>0</v>
      </c>
      <c r="AT17" s="283">
        <v>0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189</v>
      </c>
      <c r="AZ17" s="283">
        <v>0</v>
      </c>
      <c r="BA17" s="283">
        <v>0</v>
      </c>
      <c r="BB17" s="283">
        <v>189</v>
      </c>
      <c r="BC17" s="283">
        <f t="shared" si="15"/>
        <v>0</v>
      </c>
      <c r="BD17" s="283">
        <f t="shared" si="16"/>
        <v>0</v>
      </c>
      <c r="BE17" s="283">
        <v>0</v>
      </c>
      <c r="BF17" s="283"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f t="shared" si="18"/>
        <v>0</v>
      </c>
      <c r="BL17" s="283">
        <v>0</v>
      </c>
      <c r="BM17" s="283">
        <v>0</v>
      </c>
      <c r="BN17" s="283">
        <v>0</v>
      </c>
      <c r="BO17" s="283">
        <v>0</v>
      </c>
      <c r="BP17" s="283">
        <v>0</v>
      </c>
      <c r="BQ17" s="283">
        <v>0</v>
      </c>
      <c r="BR17" s="283">
        <f t="shared" si="41"/>
        <v>5396</v>
      </c>
      <c r="BS17" s="283">
        <f t="shared" si="42"/>
        <v>0</v>
      </c>
      <c r="BT17" s="283">
        <f t="shared" si="43"/>
        <v>4538</v>
      </c>
      <c r="BU17" s="283">
        <f t="shared" si="44"/>
        <v>376</v>
      </c>
      <c r="BV17" s="283">
        <f t="shared" si="45"/>
        <v>429</v>
      </c>
      <c r="BW17" s="283">
        <f t="shared" si="46"/>
        <v>0</v>
      </c>
      <c r="BX17" s="283">
        <f t="shared" si="47"/>
        <v>53</v>
      </c>
      <c r="BY17" s="283">
        <f t="shared" si="21"/>
        <v>5396</v>
      </c>
      <c r="BZ17" s="283">
        <f t="shared" si="22"/>
        <v>0</v>
      </c>
      <c r="CA17" s="283">
        <f t="shared" si="23"/>
        <v>4538</v>
      </c>
      <c r="CB17" s="283">
        <f t="shared" si="24"/>
        <v>376</v>
      </c>
      <c r="CC17" s="283">
        <f t="shared" si="25"/>
        <v>429</v>
      </c>
      <c r="CD17" s="283">
        <f t="shared" si="26"/>
        <v>0</v>
      </c>
      <c r="CE17" s="283">
        <f t="shared" si="27"/>
        <v>53</v>
      </c>
      <c r="CF17" s="283">
        <f t="shared" si="28"/>
        <v>0</v>
      </c>
      <c r="CG17" s="283">
        <f t="shared" si="48"/>
        <v>0</v>
      </c>
      <c r="CH17" s="283">
        <f t="shared" si="49"/>
        <v>0</v>
      </c>
      <c r="CI17" s="283">
        <f t="shared" si="50"/>
        <v>0</v>
      </c>
      <c r="CJ17" s="283">
        <f t="shared" si="51"/>
        <v>0</v>
      </c>
      <c r="CK17" s="283">
        <f t="shared" si="52"/>
        <v>0</v>
      </c>
      <c r="CL17" s="283">
        <f t="shared" si="53"/>
        <v>0</v>
      </c>
      <c r="CM17" s="283">
        <f t="shared" si="54"/>
        <v>1737</v>
      </c>
      <c r="CN17" s="283">
        <f t="shared" si="55"/>
        <v>0</v>
      </c>
      <c r="CO17" s="283">
        <f t="shared" si="56"/>
        <v>1524</v>
      </c>
      <c r="CP17" s="283">
        <f t="shared" si="57"/>
        <v>24</v>
      </c>
      <c r="CQ17" s="283">
        <f t="shared" si="58"/>
        <v>0</v>
      </c>
      <c r="CR17" s="283">
        <f t="shared" si="59"/>
        <v>0</v>
      </c>
      <c r="CS17" s="283">
        <f t="shared" si="60"/>
        <v>189</v>
      </c>
      <c r="CT17" s="283">
        <f t="shared" si="31"/>
        <v>1737</v>
      </c>
      <c r="CU17" s="283">
        <f t="shared" si="32"/>
        <v>0</v>
      </c>
      <c r="CV17" s="283">
        <f t="shared" si="33"/>
        <v>1524</v>
      </c>
      <c r="CW17" s="283">
        <f t="shared" si="34"/>
        <v>24</v>
      </c>
      <c r="CX17" s="283">
        <f t="shared" si="35"/>
        <v>0</v>
      </c>
      <c r="CY17" s="283">
        <f t="shared" si="36"/>
        <v>0</v>
      </c>
      <c r="CZ17" s="283">
        <f t="shared" si="37"/>
        <v>189</v>
      </c>
      <c r="DA17" s="283">
        <f t="shared" si="38"/>
        <v>0</v>
      </c>
      <c r="DB17" s="283">
        <f t="shared" si="61"/>
        <v>0</v>
      </c>
      <c r="DC17" s="283">
        <f t="shared" si="62"/>
        <v>0</v>
      </c>
      <c r="DD17" s="283">
        <f t="shared" si="63"/>
        <v>0</v>
      </c>
      <c r="DE17" s="283">
        <f t="shared" si="64"/>
        <v>0</v>
      </c>
      <c r="DF17" s="283">
        <f t="shared" si="65"/>
        <v>0</v>
      </c>
      <c r="DG17" s="283">
        <f t="shared" si="66"/>
        <v>0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17983</v>
      </c>
      <c r="E18" s="283">
        <f t="shared" si="1"/>
        <v>11073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9151</v>
      </c>
      <c r="K18" s="283">
        <v>0</v>
      </c>
      <c r="L18" s="283">
        <v>9151</v>
      </c>
      <c r="M18" s="283">
        <v>0</v>
      </c>
      <c r="N18" s="283">
        <f t="shared" si="4"/>
        <v>431</v>
      </c>
      <c r="O18" s="283">
        <v>0</v>
      </c>
      <c r="P18" s="283">
        <v>431</v>
      </c>
      <c r="Q18" s="283">
        <v>0</v>
      </c>
      <c r="R18" s="283">
        <f t="shared" si="5"/>
        <v>828</v>
      </c>
      <c r="S18" s="283">
        <v>91</v>
      </c>
      <c r="T18" s="283">
        <v>737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663</v>
      </c>
      <c r="AA18" s="283">
        <v>0</v>
      </c>
      <c r="AB18" s="283">
        <v>663</v>
      </c>
      <c r="AC18" s="283">
        <v>0</v>
      </c>
      <c r="AD18" s="283">
        <f t="shared" si="8"/>
        <v>6566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6483</v>
      </c>
      <c r="AJ18" s="283">
        <v>0</v>
      </c>
      <c r="AK18" s="283">
        <v>0</v>
      </c>
      <c r="AL18" s="283">
        <v>6483</v>
      </c>
      <c r="AM18" s="283">
        <f t="shared" si="11"/>
        <v>83</v>
      </c>
      <c r="AN18" s="283">
        <v>0</v>
      </c>
      <c r="AO18" s="283">
        <v>0</v>
      </c>
      <c r="AP18" s="283">
        <v>83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344</v>
      </c>
      <c r="BD18" s="283">
        <f t="shared" si="16"/>
        <v>222</v>
      </c>
      <c r="BE18" s="283">
        <v>0</v>
      </c>
      <c r="BF18" s="283">
        <v>154</v>
      </c>
      <c r="BG18" s="283">
        <v>68</v>
      </c>
      <c r="BH18" s="283">
        <v>0</v>
      </c>
      <c r="BI18" s="283">
        <v>0</v>
      </c>
      <c r="BJ18" s="283">
        <v>0</v>
      </c>
      <c r="BK18" s="283">
        <f t="shared" si="18"/>
        <v>122</v>
      </c>
      <c r="BL18" s="283">
        <v>0</v>
      </c>
      <c r="BM18" s="283">
        <v>102</v>
      </c>
      <c r="BN18" s="283">
        <v>13</v>
      </c>
      <c r="BO18" s="283">
        <v>0</v>
      </c>
      <c r="BP18" s="283">
        <v>7</v>
      </c>
      <c r="BQ18" s="283">
        <v>0</v>
      </c>
      <c r="BR18" s="283">
        <f t="shared" si="41"/>
        <v>11295</v>
      </c>
      <c r="BS18" s="283">
        <f t="shared" si="42"/>
        <v>0</v>
      </c>
      <c r="BT18" s="283">
        <f t="shared" si="43"/>
        <v>9305</v>
      </c>
      <c r="BU18" s="283">
        <f t="shared" si="44"/>
        <v>499</v>
      </c>
      <c r="BV18" s="283">
        <f t="shared" si="45"/>
        <v>828</v>
      </c>
      <c r="BW18" s="283">
        <f t="shared" si="46"/>
        <v>0</v>
      </c>
      <c r="BX18" s="283">
        <f t="shared" si="47"/>
        <v>663</v>
      </c>
      <c r="BY18" s="283">
        <f t="shared" si="21"/>
        <v>11073</v>
      </c>
      <c r="BZ18" s="283">
        <f t="shared" si="22"/>
        <v>0</v>
      </c>
      <c r="CA18" s="283">
        <f t="shared" si="23"/>
        <v>9151</v>
      </c>
      <c r="CB18" s="283">
        <f t="shared" si="24"/>
        <v>431</v>
      </c>
      <c r="CC18" s="283">
        <f t="shared" si="25"/>
        <v>828</v>
      </c>
      <c r="CD18" s="283">
        <f t="shared" si="26"/>
        <v>0</v>
      </c>
      <c r="CE18" s="283">
        <f t="shared" si="27"/>
        <v>663</v>
      </c>
      <c r="CF18" s="283">
        <f t="shared" si="28"/>
        <v>222</v>
      </c>
      <c r="CG18" s="283">
        <f t="shared" si="48"/>
        <v>0</v>
      </c>
      <c r="CH18" s="283">
        <f t="shared" si="49"/>
        <v>154</v>
      </c>
      <c r="CI18" s="283">
        <f t="shared" si="50"/>
        <v>68</v>
      </c>
      <c r="CJ18" s="283">
        <f t="shared" si="51"/>
        <v>0</v>
      </c>
      <c r="CK18" s="283">
        <f t="shared" si="52"/>
        <v>0</v>
      </c>
      <c r="CL18" s="283">
        <f t="shared" si="53"/>
        <v>0</v>
      </c>
      <c r="CM18" s="283">
        <f t="shared" si="54"/>
        <v>6688</v>
      </c>
      <c r="CN18" s="283">
        <f t="shared" si="55"/>
        <v>0</v>
      </c>
      <c r="CO18" s="283">
        <f t="shared" si="56"/>
        <v>6585</v>
      </c>
      <c r="CP18" s="283">
        <f t="shared" si="57"/>
        <v>96</v>
      </c>
      <c r="CQ18" s="283">
        <f t="shared" si="58"/>
        <v>0</v>
      </c>
      <c r="CR18" s="283">
        <f t="shared" si="59"/>
        <v>7</v>
      </c>
      <c r="CS18" s="283">
        <f t="shared" si="60"/>
        <v>0</v>
      </c>
      <c r="CT18" s="283">
        <f t="shared" si="31"/>
        <v>6566</v>
      </c>
      <c r="CU18" s="283">
        <f t="shared" si="32"/>
        <v>0</v>
      </c>
      <c r="CV18" s="283">
        <f t="shared" si="33"/>
        <v>6483</v>
      </c>
      <c r="CW18" s="283">
        <f t="shared" si="34"/>
        <v>83</v>
      </c>
      <c r="CX18" s="283">
        <f t="shared" si="35"/>
        <v>0</v>
      </c>
      <c r="CY18" s="283">
        <f t="shared" si="36"/>
        <v>0</v>
      </c>
      <c r="CZ18" s="283">
        <f t="shared" si="37"/>
        <v>0</v>
      </c>
      <c r="DA18" s="283">
        <f t="shared" si="38"/>
        <v>122</v>
      </c>
      <c r="DB18" s="283">
        <f t="shared" si="61"/>
        <v>0</v>
      </c>
      <c r="DC18" s="283">
        <f t="shared" si="62"/>
        <v>102</v>
      </c>
      <c r="DD18" s="283">
        <f t="shared" si="63"/>
        <v>13</v>
      </c>
      <c r="DE18" s="283">
        <f t="shared" si="64"/>
        <v>0</v>
      </c>
      <c r="DF18" s="283">
        <f t="shared" si="65"/>
        <v>7</v>
      </c>
      <c r="DG18" s="283">
        <f t="shared" si="66"/>
        <v>0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11507</v>
      </c>
      <c r="E19" s="283">
        <f t="shared" si="1"/>
        <v>5883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4363</v>
      </c>
      <c r="K19" s="283">
        <v>0</v>
      </c>
      <c r="L19" s="283">
        <v>4363</v>
      </c>
      <c r="M19" s="283">
        <v>0</v>
      </c>
      <c r="N19" s="283">
        <f t="shared" si="4"/>
        <v>84</v>
      </c>
      <c r="O19" s="283">
        <v>0</v>
      </c>
      <c r="P19" s="283">
        <v>84</v>
      </c>
      <c r="Q19" s="283">
        <v>0</v>
      </c>
      <c r="R19" s="283">
        <f t="shared" si="5"/>
        <v>1436</v>
      </c>
      <c r="S19" s="283">
        <v>0</v>
      </c>
      <c r="T19" s="283">
        <v>1436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0</v>
      </c>
      <c r="AA19" s="283">
        <v>0</v>
      </c>
      <c r="AB19" s="283">
        <v>0</v>
      </c>
      <c r="AC19" s="283">
        <v>0</v>
      </c>
      <c r="AD19" s="283">
        <f t="shared" si="8"/>
        <v>0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0</v>
      </c>
      <c r="AJ19" s="283">
        <v>0</v>
      </c>
      <c r="AK19" s="283">
        <v>0</v>
      </c>
      <c r="AL19" s="283">
        <v>0</v>
      </c>
      <c r="AM19" s="283">
        <f t="shared" si="11"/>
        <v>0</v>
      </c>
      <c r="AN19" s="283">
        <v>0</v>
      </c>
      <c r="AO19" s="283">
        <v>0</v>
      </c>
      <c r="AP19" s="283">
        <v>0</v>
      </c>
      <c r="AQ19" s="283">
        <f t="shared" si="12"/>
        <v>0</v>
      </c>
      <c r="AR19" s="283">
        <v>0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5624</v>
      </c>
      <c r="BD19" s="283">
        <f t="shared" si="16"/>
        <v>1687</v>
      </c>
      <c r="BE19" s="283">
        <v>0</v>
      </c>
      <c r="BF19" s="283">
        <v>981</v>
      </c>
      <c r="BG19" s="283">
        <v>94</v>
      </c>
      <c r="BH19" s="283">
        <v>59</v>
      </c>
      <c r="BI19" s="283">
        <v>0</v>
      </c>
      <c r="BJ19" s="283">
        <v>553</v>
      </c>
      <c r="BK19" s="283">
        <f t="shared" si="18"/>
        <v>3937</v>
      </c>
      <c r="BL19" s="283">
        <v>0</v>
      </c>
      <c r="BM19" s="283">
        <v>3680</v>
      </c>
      <c r="BN19" s="283">
        <v>38</v>
      </c>
      <c r="BO19" s="283">
        <v>18</v>
      </c>
      <c r="BP19" s="283">
        <v>0</v>
      </c>
      <c r="BQ19" s="283">
        <v>201</v>
      </c>
      <c r="BR19" s="283">
        <f t="shared" si="41"/>
        <v>7570</v>
      </c>
      <c r="BS19" s="283">
        <f t="shared" si="42"/>
        <v>0</v>
      </c>
      <c r="BT19" s="283">
        <f t="shared" si="43"/>
        <v>5344</v>
      </c>
      <c r="BU19" s="283">
        <f t="shared" si="44"/>
        <v>178</v>
      </c>
      <c r="BV19" s="283">
        <f t="shared" si="45"/>
        <v>1495</v>
      </c>
      <c r="BW19" s="283">
        <f t="shared" si="46"/>
        <v>0</v>
      </c>
      <c r="BX19" s="283">
        <f t="shared" si="47"/>
        <v>553</v>
      </c>
      <c r="BY19" s="283">
        <f t="shared" si="21"/>
        <v>5883</v>
      </c>
      <c r="BZ19" s="283">
        <f t="shared" si="22"/>
        <v>0</v>
      </c>
      <c r="CA19" s="283">
        <f t="shared" si="23"/>
        <v>4363</v>
      </c>
      <c r="CB19" s="283">
        <f t="shared" si="24"/>
        <v>84</v>
      </c>
      <c r="CC19" s="283">
        <f t="shared" si="25"/>
        <v>1436</v>
      </c>
      <c r="CD19" s="283">
        <f t="shared" si="26"/>
        <v>0</v>
      </c>
      <c r="CE19" s="283">
        <f t="shared" si="27"/>
        <v>0</v>
      </c>
      <c r="CF19" s="283">
        <f t="shared" si="28"/>
        <v>1687</v>
      </c>
      <c r="CG19" s="283">
        <f t="shared" si="48"/>
        <v>0</v>
      </c>
      <c r="CH19" s="283">
        <f t="shared" si="49"/>
        <v>981</v>
      </c>
      <c r="CI19" s="283">
        <f t="shared" si="50"/>
        <v>94</v>
      </c>
      <c r="CJ19" s="283">
        <f t="shared" si="51"/>
        <v>59</v>
      </c>
      <c r="CK19" s="283">
        <f t="shared" si="52"/>
        <v>0</v>
      </c>
      <c r="CL19" s="283">
        <f t="shared" si="53"/>
        <v>553</v>
      </c>
      <c r="CM19" s="283">
        <f t="shared" si="54"/>
        <v>3937</v>
      </c>
      <c r="CN19" s="283">
        <f t="shared" si="55"/>
        <v>0</v>
      </c>
      <c r="CO19" s="283">
        <f t="shared" si="56"/>
        <v>3680</v>
      </c>
      <c r="CP19" s="283">
        <f t="shared" si="57"/>
        <v>38</v>
      </c>
      <c r="CQ19" s="283">
        <f t="shared" si="58"/>
        <v>18</v>
      </c>
      <c r="CR19" s="283">
        <f t="shared" si="59"/>
        <v>0</v>
      </c>
      <c r="CS19" s="283">
        <f t="shared" si="60"/>
        <v>201</v>
      </c>
      <c r="CT19" s="283">
        <f t="shared" si="31"/>
        <v>0</v>
      </c>
      <c r="CU19" s="283">
        <f t="shared" si="32"/>
        <v>0</v>
      </c>
      <c r="CV19" s="283">
        <f t="shared" si="33"/>
        <v>0</v>
      </c>
      <c r="CW19" s="283">
        <f t="shared" si="34"/>
        <v>0</v>
      </c>
      <c r="CX19" s="283">
        <f t="shared" si="35"/>
        <v>0</v>
      </c>
      <c r="CY19" s="283">
        <f t="shared" si="36"/>
        <v>0</v>
      </c>
      <c r="CZ19" s="283">
        <f t="shared" si="37"/>
        <v>0</v>
      </c>
      <c r="DA19" s="283">
        <f t="shared" si="38"/>
        <v>3937</v>
      </c>
      <c r="DB19" s="283">
        <f t="shared" si="61"/>
        <v>0</v>
      </c>
      <c r="DC19" s="283">
        <f t="shared" si="62"/>
        <v>3680</v>
      </c>
      <c r="DD19" s="283">
        <f t="shared" si="63"/>
        <v>38</v>
      </c>
      <c r="DE19" s="283">
        <f t="shared" si="64"/>
        <v>18</v>
      </c>
      <c r="DF19" s="283">
        <f t="shared" si="65"/>
        <v>0</v>
      </c>
      <c r="DG19" s="283">
        <f t="shared" si="66"/>
        <v>201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9324</v>
      </c>
      <c r="E20" s="283">
        <f t="shared" si="1"/>
        <v>7046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5750</v>
      </c>
      <c r="K20" s="283">
        <v>0</v>
      </c>
      <c r="L20" s="283">
        <v>5750</v>
      </c>
      <c r="M20" s="283">
        <v>0</v>
      </c>
      <c r="N20" s="283">
        <f t="shared" si="4"/>
        <v>403</v>
      </c>
      <c r="O20" s="283">
        <v>0</v>
      </c>
      <c r="P20" s="283">
        <v>403</v>
      </c>
      <c r="Q20" s="283">
        <v>0</v>
      </c>
      <c r="R20" s="283">
        <f t="shared" si="5"/>
        <v>829</v>
      </c>
      <c r="S20" s="283">
        <v>0</v>
      </c>
      <c r="T20" s="283">
        <v>829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64</v>
      </c>
      <c r="AA20" s="283">
        <v>0</v>
      </c>
      <c r="AB20" s="283">
        <v>64</v>
      </c>
      <c r="AC20" s="283">
        <v>0</v>
      </c>
      <c r="AD20" s="283">
        <f t="shared" si="8"/>
        <v>2015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2015</v>
      </c>
      <c r="AJ20" s="283">
        <v>0</v>
      </c>
      <c r="AK20" s="283">
        <v>0</v>
      </c>
      <c r="AL20" s="283">
        <v>2015</v>
      </c>
      <c r="AM20" s="283">
        <f t="shared" si="11"/>
        <v>0</v>
      </c>
      <c r="AN20" s="283">
        <v>0</v>
      </c>
      <c r="AO20" s="283">
        <v>0</v>
      </c>
      <c r="AP20" s="283">
        <v>0</v>
      </c>
      <c r="AQ20" s="283">
        <f t="shared" si="12"/>
        <v>0</v>
      </c>
      <c r="AR20" s="283">
        <v>0</v>
      </c>
      <c r="AS20" s="283">
        <v>0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263</v>
      </c>
      <c r="BD20" s="283">
        <f t="shared" si="16"/>
        <v>263</v>
      </c>
      <c r="BE20" s="283">
        <v>0</v>
      </c>
      <c r="BF20" s="283">
        <v>186</v>
      </c>
      <c r="BG20" s="283">
        <v>77</v>
      </c>
      <c r="BH20" s="283">
        <v>0</v>
      </c>
      <c r="BI20" s="283">
        <v>0</v>
      </c>
      <c r="BJ20" s="283">
        <v>0</v>
      </c>
      <c r="BK20" s="283">
        <f t="shared" si="18"/>
        <v>0</v>
      </c>
      <c r="BL20" s="283">
        <v>0</v>
      </c>
      <c r="BM20" s="283">
        <v>0</v>
      </c>
      <c r="BN20" s="283">
        <v>0</v>
      </c>
      <c r="BO20" s="283">
        <v>0</v>
      </c>
      <c r="BP20" s="283">
        <v>0</v>
      </c>
      <c r="BQ20" s="283">
        <v>0</v>
      </c>
      <c r="BR20" s="283">
        <f t="shared" si="41"/>
        <v>7309</v>
      </c>
      <c r="BS20" s="283">
        <f t="shared" si="42"/>
        <v>0</v>
      </c>
      <c r="BT20" s="283">
        <f t="shared" si="43"/>
        <v>5936</v>
      </c>
      <c r="BU20" s="283">
        <f t="shared" si="44"/>
        <v>480</v>
      </c>
      <c r="BV20" s="283">
        <f t="shared" si="45"/>
        <v>829</v>
      </c>
      <c r="BW20" s="283">
        <f t="shared" si="46"/>
        <v>0</v>
      </c>
      <c r="BX20" s="283">
        <f t="shared" si="47"/>
        <v>64</v>
      </c>
      <c r="BY20" s="283">
        <f t="shared" si="21"/>
        <v>7046</v>
      </c>
      <c r="BZ20" s="283">
        <f t="shared" si="22"/>
        <v>0</v>
      </c>
      <c r="CA20" s="283">
        <f t="shared" si="23"/>
        <v>5750</v>
      </c>
      <c r="CB20" s="283">
        <f t="shared" si="24"/>
        <v>403</v>
      </c>
      <c r="CC20" s="283">
        <f t="shared" si="25"/>
        <v>829</v>
      </c>
      <c r="CD20" s="283">
        <f t="shared" si="26"/>
        <v>0</v>
      </c>
      <c r="CE20" s="283">
        <f t="shared" si="27"/>
        <v>64</v>
      </c>
      <c r="CF20" s="283">
        <f t="shared" si="28"/>
        <v>263</v>
      </c>
      <c r="CG20" s="283">
        <f t="shared" si="48"/>
        <v>0</v>
      </c>
      <c r="CH20" s="283">
        <f t="shared" si="49"/>
        <v>186</v>
      </c>
      <c r="CI20" s="283">
        <f t="shared" si="50"/>
        <v>77</v>
      </c>
      <c r="CJ20" s="283">
        <f t="shared" si="51"/>
        <v>0</v>
      </c>
      <c r="CK20" s="283">
        <f t="shared" si="52"/>
        <v>0</v>
      </c>
      <c r="CL20" s="283">
        <f t="shared" si="53"/>
        <v>0</v>
      </c>
      <c r="CM20" s="283">
        <f t="shared" si="54"/>
        <v>2015</v>
      </c>
      <c r="CN20" s="283">
        <f t="shared" si="55"/>
        <v>0</v>
      </c>
      <c r="CO20" s="283">
        <f t="shared" si="56"/>
        <v>2015</v>
      </c>
      <c r="CP20" s="283">
        <f t="shared" si="57"/>
        <v>0</v>
      </c>
      <c r="CQ20" s="283">
        <f t="shared" si="58"/>
        <v>0</v>
      </c>
      <c r="CR20" s="283">
        <f t="shared" si="59"/>
        <v>0</v>
      </c>
      <c r="CS20" s="283">
        <f t="shared" si="60"/>
        <v>0</v>
      </c>
      <c r="CT20" s="283">
        <f t="shared" si="31"/>
        <v>2015</v>
      </c>
      <c r="CU20" s="283">
        <f t="shared" si="32"/>
        <v>0</v>
      </c>
      <c r="CV20" s="283">
        <f t="shared" si="33"/>
        <v>2015</v>
      </c>
      <c r="CW20" s="283">
        <f t="shared" si="34"/>
        <v>0</v>
      </c>
      <c r="CX20" s="283">
        <f t="shared" si="35"/>
        <v>0</v>
      </c>
      <c r="CY20" s="283">
        <f t="shared" si="36"/>
        <v>0</v>
      </c>
      <c r="CZ20" s="283">
        <f t="shared" si="37"/>
        <v>0</v>
      </c>
      <c r="DA20" s="283">
        <f t="shared" si="38"/>
        <v>0</v>
      </c>
      <c r="DB20" s="283">
        <f t="shared" si="61"/>
        <v>0</v>
      </c>
      <c r="DC20" s="283">
        <f t="shared" si="62"/>
        <v>0</v>
      </c>
      <c r="DD20" s="283">
        <f t="shared" si="63"/>
        <v>0</v>
      </c>
      <c r="DE20" s="283">
        <f t="shared" si="64"/>
        <v>0</v>
      </c>
      <c r="DF20" s="283">
        <f t="shared" si="65"/>
        <v>0</v>
      </c>
      <c r="DG20" s="283">
        <f t="shared" si="66"/>
        <v>0</v>
      </c>
      <c r="DH20" s="283">
        <v>0</v>
      </c>
      <c r="DI20" s="283">
        <f t="shared" si="40"/>
        <v>6</v>
      </c>
      <c r="DJ20" s="283">
        <v>0</v>
      </c>
      <c r="DK20" s="283">
        <v>6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8487</v>
      </c>
      <c r="E21" s="283">
        <f t="shared" si="1"/>
        <v>4745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3778</v>
      </c>
      <c r="K21" s="283">
        <v>0</v>
      </c>
      <c r="L21" s="283">
        <v>3778</v>
      </c>
      <c r="M21" s="283">
        <v>0</v>
      </c>
      <c r="N21" s="283">
        <f t="shared" si="4"/>
        <v>44</v>
      </c>
      <c r="O21" s="283">
        <v>0</v>
      </c>
      <c r="P21" s="283">
        <v>44</v>
      </c>
      <c r="Q21" s="283">
        <v>0</v>
      </c>
      <c r="R21" s="283">
        <f t="shared" si="5"/>
        <v>923</v>
      </c>
      <c r="S21" s="283">
        <v>0</v>
      </c>
      <c r="T21" s="283">
        <v>923</v>
      </c>
      <c r="U21" s="283">
        <v>0</v>
      </c>
      <c r="V21" s="283">
        <f t="shared" si="6"/>
        <v>0</v>
      </c>
      <c r="W21" s="283">
        <v>0</v>
      </c>
      <c r="X21" s="283">
        <v>0</v>
      </c>
      <c r="Y21" s="283">
        <v>0</v>
      </c>
      <c r="Z21" s="283">
        <f t="shared" si="7"/>
        <v>0</v>
      </c>
      <c r="AA21" s="283">
        <v>0</v>
      </c>
      <c r="AB21" s="283">
        <v>0</v>
      </c>
      <c r="AC21" s="283">
        <v>0</v>
      </c>
      <c r="AD21" s="283">
        <f t="shared" si="8"/>
        <v>2815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2732</v>
      </c>
      <c r="AJ21" s="283">
        <v>0</v>
      </c>
      <c r="AK21" s="283">
        <v>0</v>
      </c>
      <c r="AL21" s="283">
        <v>2732</v>
      </c>
      <c r="AM21" s="283">
        <f t="shared" si="11"/>
        <v>55</v>
      </c>
      <c r="AN21" s="283">
        <v>0</v>
      </c>
      <c r="AO21" s="283">
        <v>0</v>
      </c>
      <c r="AP21" s="283">
        <v>55</v>
      </c>
      <c r="AQ21" s="283">
        <f t="shared" si="12"/>
        <v>28</v>
      </c>
      <c r="AR21" s="283">
        <v>0</v>
      </c>
      <c r="AS21" s="283">
        <v>0</v>
      </c>
      <c r="AT21" s="283">
        <v>28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927</v>
      </c>
      <c r="BD21" s="283">
        <f t="shared" si="16"/>
        <v>927</v>
      </c>
      <c r="BE21" s="283">
        <v>0</v>
      </c>
      <c r="BF21" s="283">
        <v>760</v>
      </c>
      <c r="BG21" s="283">
        <v>71</v>
      </c>
      <c r="BH21" s="283">
        <v>96</v>
      </c>
      <c r="BI21" s="283">
        <v>0</v>
      </c>
      <c r="BJ21" s="283">
        <v>0</v>
      </c>
      <c r="BK21" s="283">
        <f t="shared" si="18"/>
        <v>0</v>
      </c>
      <c r="BL21" s="283">
        <v>0</v>
      </c>
      <c r="BM21" s="283">
        <v>0</v>
      </c>
      <c r="BN21" s="283">
        <v>0</v>
      </c>
      <c r="BO21" s="283">
        <v>0</v>
      </c>
      <c r="BP21" s="283">
        <v>0</v>
      </c>
      <c r="BQ21" s="283">
        <v>0</v>
      </c>
      <c r="BR21" s="283">
        <f t="shared" si="41"/>
        <v>5672</v>
      </c>
      <c r="BS21" s="283">
        <f t="shared" si="42"/>
        <v>0</v>
      </c>
      <c r="BT21" s="283">
        <f t="shared" si="43"/>
        <v>4538</v>
      </c>
      <c r="BU21" s="283">
        <f t="shared" si="44"/>
        <v>115</v>
      </c>
      <c r="BV21" s="283">
        <f t="shared" si="45"/>
        <v>1019</v>
      </c>
      <c r="BW21" s="283">
        <f t="shared" si="46"/>
        <v>0</v>
      </c>
      <c r="BX21" s="283">
        <f t="shared" si="47"/>
        <v>0</v>
      </c>
      <c r="BY21" s="283">
        <f t="shared" si="21"/>
        <v>4745</v>
      </c>
      <c r="BZ21" s="283">
        <f t="shared" si="22"/>
        <v>0</v>
      </c>
      <c r="CA21" s="283">
        <f t="shared" si="23"/>
        <v>3778</v>
      </c>
      <c r="CB21" s="283">
        <f t="shared" si="24"/>
        <v>44</v>
      </c>
      <c r="CC21" s="283">
        <f t="shared" si="25"/>
        <v>923</v>
      </c>
      <c r="CD21" s="283">
        <f t="shared" si="26"/>
        <v>0</v>
      </c>
      <c r="CE21" s="283">
        <f t="shared" si="27"/>
        <v>0</v>
      </c>
      <c r="CF21" s="283">
        <f t="shared" si="28"/>
        <v>927</v>
      </c>
      <c r="CG21" s="283">
        <f t="shared" si="48"/>
        <v>0</v>
      </c>
      <c r="CH21" s="283">
        <f t="shared" si="49"/>
        <v>760</v>
      </c>
      <c r="CI21" s="283">
        <f t="shared" si="50"/>
        <v>71</v>
      </c>
      <c r="CJ21" s="283">
        <f t="shared" si="51"/>
        <v>96</v>
      </c>
      <c r="CK21" s="283">
        <f t="shared" si="52"/>
        <v>0</v>
      </c>
      <c r="CL21" s="283">
        <f t="shared" si="53"/>
        <v>0</v>
      </c>
      <c r="CM21" s="283">
        <f t="shared" si="54"/>
        <v>2815</v>
      </c>
      <c r="CN21" s="283">
        <f t="shared" si="55"/>
        <v>0</v>
      </c>
      <c r="CO21" s="283">
        <f t="shared" si="56"/>
        <v>2732</v>
      </c>
      <c r="CP21" s="283">
        <f t="shared" si="57"/>
        <v>55</v>
      </c>
      <c r="CQ21" s="283">
        <f t="shared" si="58"/>
        <v>28</v>
      </c>
      <c r="CR21" s="283">
        <f t="shared" si="59"/>
        <v>0</v>
      </c>
      <c r="CS21" s="283">
        <f t="shared" si="60"/>
        <v>0</v>
      </c>
      <c r="CT21" s="283">
        <f t="shared" si="31"/>
        <v>2815</v>
      </c>
      <c r="CU21" s="283">
        <f t="shared" si="32"/>
        <v>0</v>
      </c>
      <c r="CV21" s="283">
        <f t="shared" si="33"/>
        <v>2732</v>
      </c>
      <c r="CW21" s="283">
        <f t="shared" si="34"/>
        <v>55</v>
      </c>
      <c r="CX21" s="283">
        <f t="shared" si="35"/>
        <v>28</v>
      </c>
      <c r="CY21" s="283">
        <f t="shared" si="36"/>
        <v>0</v>
      </c>
      <c r="CZ21" s="283">
        <f t="shared" si="37"/>
        <v>0</v>
      </c>
      <c r="DA21" s="283">
        <f t="shared" si="38"/>
        <v>0</v>
      </c>
      <c r="DB21" s="283">
        <f t="shared" si="61"/>
        <v>0</v>
      </c>
      <c r="DC21" s="283">
        <f t="shared" si="62"/>
        <v>0</v>
      </c>
      <c r="DD21" s="283">
        <f t="shared" si="63"/>
        <v>0</v>
      </c>
      <c r="DE21" s="283">
        <f t="shared" si="64"/>
        <v>0</v>
      </c>
      <c r="DF21" s="283">
        <f t="shared" si="65"/>
        <v>0</v>
      </c>
      <c r="DG21" s="283">
        <f t="shared" si="66"/>
        <v>0</v>
      </c>
      <c r="DH21" s="283">
        <v>0</v>
      </c>
      <c r="DI21" s="283">
        <f t="shared" si="40"/>
        <v>15</v>
      </c>
      <c r="DJ21" s="283">
        <v>0</v>
      </c>
      <c r="DK21" s="283">
        <v>0</v>
      </c>
      <c r="DL21" s="283">
        <v>0</v>
      </c>
      <c r="DM21" s="283">
        <v>15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568</v>
      </c>
      <c r="E22" s="283">
        <f t="shared" si="1"/>
        <v>512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483</v>
      </c>
      <c r="K22" s="283">
        <v>483</v>
      </c>
      <c r="L22" s="283">
        <v>0</v>
      </c>
      <c r="M22" s="283">
        <v>0</v>
      </c>
      <c r="N22" s="283">
        <f t="shared" si="4"/>
        <v>20</v>
      </c>
      <c r="O22" s="283">
        <v>20</v>
      </c>
      <c r="P22" s="283">
        <v>0</v>
      </c>
      <c r="Q22" s="283">
        <v>0</v>
      </c>
      <c r="R22" s="283">
        <f t="shared" si="5"/>
        <v>9</v>
      </c>
      <c r="S22" s="283">
        <v>9</v>
      </c>
      <c r="T22" s="283">
        <v>0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0</v>
      </c>
      <c r="AA22" s="283">
        <v>0</v>
      </c>
      <c r="AB22" s="283">
        <v>0</v>
      </c>
      <c r="AC22" s="283">
        <v>0</v>
      </c>
      <c r="AD22" s="283">
        <f t="shared" si="8"/>
        <v>0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0</v>
      </c>
      <c r="AJ22" s="283">
        <v>0</v>
      </c>
      <c r="AK22" s="283">
        <v>0</v>
      </c>
      <c r="AL22" s="283">
        <v>0</v>
      </c>
      <c r="AM22" s="283">
        <f t="shared" si="11"/>
        <v>0</v>
      </c>
      <c r="AN22" s="283">
        <v>0</v>
      </c>
      <c r="AO22" s="283">
        <v>0</v>
      </c>
      <c r="AP22" s="283">
        <v>0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0</v>
      </c>
      <c r="AZ22" s="283">
        <v>0</v>
      </c>
      <c r="BA22" s="283">
        <v>0</v>
      </c>
      <c r="BB22" s="283">
        <v>0</v>
      </c>
      <c r="BC22" s="283">
        <f t="shared" si="15"/>
        <v>56</v>
      </c>
      <c r="BD22" s="283">
        <f t="shared" si="16"/>
        <v>56</v>
      </c>
      <c r="BE22" s="283">
        <v>0</v>
      </c>
      <c r="BF22" s="283">
        <v>56</v>
      </c>
      <c r="BG22" s="283">
        <v>0</v>
      </c>
      <c r="BH22" s="283">
        <v>0</v>
      </c>
      <c r="BI22" s="283">
        <v>0</v>
      </c>
      <c r="BJ22" s="283">
        <v>0</v>
      </c>
      <c r="BK22" s="283">
        <f t="shared" si="18"/>
        <v>0</v>
      </c>
      <c r="BL22" s="283">
        <v>0</v>
      </c>
      <c r="BM22" s="283">
        <v>0</v>
      </c>
      <c r="BN22" s="283">
        <v>0</v>
      </c>
      <c r="BO22" s="283">
        <v>0</v>
      </c>
      <c r="BP22" s="283">
        <v>0</v>
      </c>
      <c r="BQ22" s="283">
        <v>0</v>
      </c>
      <c r="BR22" s="283">
        <f t="shared" si="41"/>
        <v>568</v>
      </c>
      <c r="BS22" s="283">
        <f t="shared" si="42"/>
        <v>0</v>
      </c>
      <c r="BT22" s="283">
        <f t="shared" si="43"/>
        <v>539</v>
      </c>
      <c r="BU22" s="283">
        <f t="shared" si="44"/>
        <v>20</v>
      </c>
      <c r="BV22" s="283">
        <f t="shared" si="45"/>
        <v>9</v>
      </c>
      <c r="BW22" s="283">
        <f t="shared" si="46"/>
        <v>0</v>
      </c>
      <c r="BX22" s="283">
        <f t="shared" si="47"/>
        <v>0</v>
      </c>
      <c r="BY22" s="283">
        <f t="shared" si="21"/>
        <v>512</v>
      </c>
      <c r="BZ22" s="283">
        <f t="shared" si="22"/>
        <v>0</v>
      </c>
      <c r="CA22" s="283">
        <f t="shared" si="23"/>
        <v>483</v>
      </c>
      <c r="CB22" s="283">
        <f t="shared" si="24"/>
        <v>20</v>
      </c>
      <c r="CC22" s="283">
        <f t="shared" si="25"/>
        <v>9</v>
      </c>
      <c r="CD22" s="283">
        <f t="shared" si="26"/>
        <v>0</v>
      </c>
      <c r="CE22" s="283">
        <f t="shared" si="27"/>
        <v>0</v>
      </c>
      <c r="CF22" s="283">
        <f t="shared" si="28"/>
        <v>56</v>
      </c>
      <c r="CG22" s="283">
        <f t="shared" si="48"/>
        <v>0</v>
      </c>
      <c r="CH22" s="283">
        <f t="shared" si="49"/>
        <v>56</v>
      </c>
      <c r="CI22" s="283">
        <f t="shared" si="50"/>
        <v>0</v>
      </c>
      <c r="CJ22" s="283">
        <f t="shared" si="51"/>
        <v>0</v>
      </c>
      <c r="CK22" s="283">
        <f t="shared" si="52"/>
        <v>0</v>
      </c>
      <c r="CL22" s="283">
        <f t="shared" si="53"/>
        <v>0</v>
      </c>
      <c r="CM22" s="283">
        <f t="shared" si="54"/>
        <v>0</v>
      </c>
      <c r="CN22" s="283">
        <f t="shared" si="55"/>
        <v>0</v>
      </c>
      <c r="CO22" s="283">
        <f t="shared" si="56"/>
        <v>0</v>
      </c>
      <c r="CP22" s="283">
        <f t="shared" si="57"/>
        <v>0</v>
      </c>
      <c r="CQ22" s="283">
        <f t="shared" si="58"/>
        <v>0</v>
      </c>
      <c r="CR22" s="283">
        <f t="shared" si="59"/>
        <v>0</v>
      </c>
      <c r="CS22" s="283">
        <f t="shared" si="60"/>
        <v>0</v>
      </c>
      <c r="CT22" s="283">
        <f t="shared" si="31"/>
        <v>0</v>
      </c>
      <c r="CU22" s="283">
        <f t="shared" si="32"/>
        <v>0</v>
      </c>
      <c r="CV22" s="283">
        <f t="shared" si="33"/>
        <v>0</v>
      </c>
      <c r="CW22" s="283">
        <f t="shared" si="34"/>
        <v>0</v>
      </c>
      <c r="CX22" s="283">
        <f t="shared" si="35"/>
        <v>0</v>
      </c>
      <c r="CY22" s="283">
        <f t="shared" si="36"/>
        <v>0</v>
      </c>
      <c r="CZ22" s="283">
        <f t="shared" si="37"/>
        <v>0</v>
      </c>
      <c r="DA22" s="283">
        <f t="shared" si="38"/>
        <v>0</v>
      </c>
      <c r="DB22" s="283">
        <f t="shared" si="61"/>
        <v>0</v>
      </c>
      <c r="DC22" s="283">
        <f t="shared" si="62"/>
        <v>0</v>
      </c>
      <c r="DD22" s="283">
        <f t="shared" si="63"/>
        <v>0</v>
      </c>
      <c r="DE22" s="283">
        <f t="shared" si="64"/>
        <v>0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8176</v>
      </c>
      <c r="E23" s="283">
        <f t="shared" si="1"/>
        <v>5783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4822</v>
      </c>
      <c r="K23" s="283">
        <v>0</v>
      </c>
      <c r="L23" s="283">
        <v>4822</v>
      </c>
      <c r="M23" s="283">
        <v>0</v>
      </c>
      <c r="N23" s="283">
        <f t="shared" si="4"/>
        <v>328</v>
      </c>
      <c r="O23" s="283">
        <v>0</v>
      </c>
      <c r="P23" s="283">
        <v>328</v>
      </c>
      <c r="Q23" s="283">
        <v>0</v>
      </c>
      <c r="R23" s="283">
        <f t="shared" si="5"/>
        <v>540</v>
      </c>
      <c r="S23" s="283">
        <v>0</v>
      </c>
      <c r="T23" s="283">
        <v>540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93</v>
      </c>
      <c r="AA23" s="283">
        <v>0</v>
      </c>
      <c r="AB23" s="283">
        <v>93</v>
      </c>
      <c r="AC23" s="283">
        <v>0</v>
      </c>
      <c r="AD23" s="283">
        <f t="shared" si="8"/>
        <v>0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0</v>
      </c>
      <c r="AJ23" s="283">
        <v>0</v>
      </c>
      <c r="AK23" s="283">
        <v>0</v>
      </c>
      <c r="AL23" s="283">
        <v>0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2393</v>
      </c>
      <c r="BD23" s="283">
        <f t="shared" si="16"/>
        <v>0</v>
      </c>
      <c r="BE23" s="283">
        <v>0</v>
      </c>
      <c r="BF23" s="283"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f t="shared" si="18"/>
        <v>2393</v>
      </c>
      <c r="BL23" s="283">
        <v>0</v>
      </c>
      <c r="BM23" s="283">
        <v>2122</v>
      </c>
      <c r="BN23" s="283">
        <v>37</v>
      </c>
      <c r="BO23" s="283">
        <v>0</v>
      </c>
      <c r="BP23" s="283">
        <v>0</v>
      </c>
      <c r="BQ23" s="283">
        <v>234</v>
      </c>
      <c r="BR23" s="283">
        <f t="shared" si="41"/>
        <v>5783</v>
      </c>
      <c r="BS23" s="283">
        <f t="shared" si="42"/>
        <v>0</v>
      </c>
      <c r="BT23" s="283">
        <f t="shared" si="43"/>
        <v>4822</v>
      </c>
      <c r="BU23" s="283">
        <f t="shared" si="44"/>
        <v>328</v>
      </c>
      <c r="BV23" s="283">
        <f t="shared" si="45"/>
        <v>540</v>
      </c>
      <c r="BW23" s="283">
        <f t="shared" si="46"/>
        <v>0</v>
      </c>
      <c r="BX23" s="283">
        <f t="shared" si="47"/>
        <v>93</v>
      </c>
      <c r="BY23" s="283">
        <f t="shared" si="21"/>
        <v>5783</v>
      </c>
      <c r="BZ23" s="283">
        <f t="shared" si="22"/>
        <v>0</v>
      </c>
      <c r="CA23" s="283">
        <f t="shared" si="23"/>
        <v>4822</v>
      </c>
      <c r="CB23" s="283">
        <f t="shared" si="24"/>
        <v>328</v>
      </c>
      <c r="CC23" s="283">
        <f t="shared" si="25"/>
        <v>540</v>
      </c>
      <c r="CD23" s="283">
        <f t="shared" si="26"/>
        <v>0</v>
      </c>
      <c r="CE23" s="283">
        <f t="shared" si="27"/>
        <v>93</v>
      </c>
      <c r="CF23" s="283">
        <f t="shared" si="28"/>
        <v>0</v>
      </c>
      <c r="CG23" s="283">
        <f t="shared" si="48"/>
        <v>0</v>
      </c>
      <c r="CH23" s="283">
        <f t="shared" si="49"/>
        <v>0</v>
      </c>
      <c r="CI23" s="283">
        <f t="shared" si="50"/>
        <v>0</v>
      </c>
      <c r="CJ23" s="283">
        <f t="shared" si="51"/>
        <v>0</v>
      </c>
      <c r="CK23" s="283">
        <f t="shared" si="52"/>
        <v>0</v>
      </c>
      <c r="CL23" s="283">
        <f t="shared" si="53"/>
        <v>0</v>
      </c>
      <c r="CM23" s="283">
        <f t="shared" si="54"/>
        <v>2393</v>
      </c>
      <c r="CN23" s="283">
        <f t="shared" si="55"/>
        <v>0</v>
      </c>
      <c r="CO23" s="283">
        <f t="shared" si="56"/>
        <v>2122</v>
      </c>
      <c r="CP23" s="283">
        <f t="shared" si="57"/>
        <v>37</v>
      </c>
      <c r="CQ23" s="283">
        <f t="shared" si="58"/>
        <v>0</v>
      </c>
      <c r="CR23" s="283">
        <f t="shared" si="59"/>
        <v>0</v>
      </c>
      <c r="CS23" s="283">
        <f t="shared" si="60"/>
        <v>234</v>
      </c>
      <c r="CT23" s="283">
        <f t="shared" si="31"/>
        <v>0</v>
      </c>
      <c r="CU23" s="283">
        <f t="shared" si="32"/>
        <v>0</v>
      </c>
      <c r="CV23" s="283">
        <f t="shared" si="33"/>
        <v>0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2393</v>
      </c>
      <c r="DB23" s="283">
        <f t="shared" si="61"/>
        <v>0</v>
      </c>
      <c r="DC23" s="283">
        <f t="shared" si="62"/>
        <v>2122</v>
      </c>
      <c r="DD23" s="283">
        <f t="shared" si="63"/>
        <v>37</v>
      </c>
      <c r="DE23" s="283">
        <f t="shared" si="64"/>
        <v>0</v>
      </c>
      <c r="DF23" s="283">
        <f t="shared" si="65"/>
        <v>0</v>
      </c>
      <c r="DG23" s="283">
        <f t="shared" si="66"/>
        <v>234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2349</v>
      </c>
      <c r="E24" s="283">
        <f t="shared" si="1"/>
        <v>1407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1255</v>
      </c>
      <c r="K24" s="283">
        <v>0</v>
      </c>
      <c r="L24" s="283">
        <v>1255</v>
      </c>
      <c r="M24" s="283">
        <v>0</v>
      </c>
      <c r="N24" s="283">
        <f t="shared" si="4"/>
        <v>36</v>
      </c>
      <c r="O24" s="283">
        <v>0</v>
      </c>
      <c r="P24" s="283">
        <v>36</v>
      </c>
      <c r="Q24" s="283">
        <v>0</v>
      </c>
      <c r="R24" s="283">
        <f t="shared" si="5"/>
        <v>116</v>
      </c>
      <c r="S24" s="283">
        <v>0</v>
      </c>
      <c r="T24" s="283">
        <v>116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0</v>
      </c>
      <c r="AA24" s="283">
        <v>0</v>
      </c>
      <c r="AB24" s="283">
        <v>0</v>
      </c>
      <c r="AC24" s="283">
        <v>0</v>
      </c>
      <c r="AD24" s="283">
        <f t="shared" si="8"/>
        <v>745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682</v>
      </c>
      <c r="AJ24" s="283">
        <v>0</v>
      </c>
      <c r="AK24" s="283">
        <v>0</v>
      </c>
      <c r="AL24" s="283">
        <v>682</v>
      </c>
      <c r="AM24" s="283">
        <f t="shared" si="11"/>
        <v>17</v>
      </c>
      <c r="AN24" s="283">
        <v>0</v>
      </c>
      <c r="AO24" s="283">
        <v>0</v>
      </c>
      <c r="AP24" s="283">
        <v>17</v>
      </c>
      <c r="AQ24" s="283">
        <f t="shared" si="12"/>
        <v>46</v>
      </c>
      <c r="AR24" s="283">
        <v>0</v>
      </c>
      <c r="AS24" s="283">
        <v>0</v>
      </c>
      <c r="AT24" s="283">
        <v>46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197</v>
      </c>
      <c r="BD24" s="283">
        <f t="shared" si="16"/>
        <v>137</v>
      </c>
      <c r="BE24" s="283">
        <v>0</v>
      </c>
      <c r="BF24" s="283">
        <v>100</v>
      </c>
      <c r="BG24" s="283">
        <v>36</v>
      </c>
      <c r="BH24" s="283">
        <v>1</v>
      </c>
      <c r="BI24" s="283">
        <v>0</v>
      </c>
      <c r="BJ24" s="283">
        <v>0</v>
      </c>
      <c r="BK24" s="283">
        <f t="shared" si="18"/>
        <v>60</v>
      </c>
      <c r="BL24" s="283">
        <v>0</v>
      </c>
      <c r="BM24" s="283">
        <v>37</v>
      </c>
      <c r="BN24" s="283">
        <v>23</v>
      </c>
      <c r="BO24" s="283">
        <v>0</v>
      </c>
      <c r="BP24" s="283">
        <v>0</v>
      </c>
      <c r="BQ24" s="283">
        <v>0</v>
      </c>
      <c r="BR24" s="283">
        <f t="shared" si="41"/>
        <v>1544</v>
      </c>
      <c r="BS24" s="283">
        <f t="shared" si="42"/>
        <v>0</v>
      </c>
      <c r="BT24" s="283">
        <f t="shared" si="43"/>
        <v>1355</v>
      </c>
      <c r="BU24" s="283">
        <f t="shared" si="44"/>
        <v>72</v>
      </c>
      <c r="BV24" s="283">
        <f t="shared" si="45"/>
        <v>117</v>
      </c>
      <c r="BW24" s="283">
        <f t="shared" si="46"/>
        <v>0</v>
      </c>
      <c r="BX24" s="283">
        <f t="shared" si="47"/>
        <v>0</v>
      </c>
      <c r="BY24" s="283">
        <f t="shared" si="21"/>
        <v>1407</v>
      </c>
      <c r="BZ24" s="283">
        <f t="shared" si="22"/>
        <v>0</v>
      </c>
      <c r="CA24" s="283">
        <f t="shared" si="23"/>
        <v>1255</v>
      </c>
      <c r="CB24" s="283">
        <f t="shared" si="24"/>
        <v>36</v>
      </c>
      <c r="CC24" s="283">
        <f t="shared" si="25"/>
        <v>116</v>
      </c>
      <c r="CD24" s="283">
        <f t="shared" si="26"/>
        <v>0</v>
      </c>
      <c r="CE24" s="283">
        <f t="shared" si="27"/>
        <v>0</v>
      </c>
      <c r="CF24" s="283">
        <f t="shared" si="28"/>
        <v>137</v>
      </c>
      <c r="CG24" s="283">
        <f t="shared" si="48"/>
        <v>0</v>
      </c>
      <c r="CH24" s="283">
        <f t="shared" si="49"/>
        <v>100</v>
      </c>
      <c r="CI24" s="283">
        <f t="shared" si="50"/>
        <v>36</v>
      </c>
      <c r="CJ24" s="283">
        <f t="shared" si="51"/>
        <v>1</v>
      </c>
      <c r="CK24" s="283">
        <f t="shared" si="52"/>
        <v>0</v>
      </c>
      <c r="CL24" s="283">
        <f t="shared" si="53"/>
        <v>0</v>
      </c>
      <c r="CM24" s="283">
        <f t="shared" si="54"/>
        <v>805</v>
      </c>
      <c r="CN24" s="283">
        <f t="shared" si="55"/>
        <v>0</v>
      </c>
      <c r="CO24" s="283">
        <f t="shared" si="56"/>
        <v>719</v>
      </c>
      <c r="CP24" s="283">
        <f t="shared" si="57"/>
        <v>40</v>
      </c>
      <c r="CQ24" s="283">
        <f t="shared" si="58"/>
        <v>46</v>
      </c>
      <c r="CR24" s="283">
        <f t="shared" si="59"/>
        <v>0</v>
      </c>
      <c r="CS24" s="283">
        <f t="shared" si="60"/>
        <v>0</v>
      </c>
      <c r="CT24" s="283">
        <f t="shared" si="31"/>
        <v>745</v>
      </c>
      <c r="CU24" s="283">
        <f t="shared" si="32"/>
        <v>0</v>
      </c>
      <c r="CV24" s="283">
        <f t="shared" si="33"/>
        <v>682</v>
      </c>
      <c r="CW24" s="283">
        <f t="shared" si="34"/>
        <v>17</v>
      </c>
      <c r="CX24" s="283">
        <f t="shared" si="35"/>
        <v>46</v>
      </c>
      <c r="CY24" s="283">
        <f t="shared" si="36"/>
        <v>0</v>
      </c>
      <c r="CZ24" s="283">
        <f t="shared" si="37"/>
        <v>0</v>
      </c>
      <c r="DA24" s="283">
        <f t="shared" si="38"/>
        <v>60</v>
      </c>
      <c r="DB24" s="283">
        <f t="shared" si="61"/>
        <v>0</v>
      </c>
      <c r="DC24" s="283">
        <f t="shared" si="62"/>
        <v>37</v>
      </c>
      <c r="DD24" s="283">
        <f t="shared" si="63"/>
        <v>23</v>
      </c>
      <c r="DE24" s="283">
        <f t="shared" si="64"/>
        <v>0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1</v>
      </c>
      <c r="DJ24" s="283">
        <v>0</v>
      </c>
      <c r="DK24" s="283">
        <v>0</v>
      </c>
      <c r="DL24" s="283">
        <v>0</v>
      </c>
      <c r="DM24" s="283">
        <v>1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4414</v>
      </c>
      <c r="E25" s="283">
        <f t="shared" si="1"/>
        <v>2775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2468</v>
      </c>
      <c r="K25" s="283">
        <v>0</v>
      </c>
      <c r="L25" s="283">
        <v>2468</v>
      </c>
      <c r="M25" s="283">
        <v>0</v>
      </c>
      <c r="N25" s="283">
        <f t="shared" si="4"/>
        <v>75</v>
      </c>
      <c r="O25" s="283">
        <v>0</v>
      </c>
      <c r="P25" s="283">
        <v>75</v>
      </c>
      <c r="Q25" s="283">
        <v>0</v>
      </c>
      <c r="R25" s="283">
        <f t="shared" si="5"/>
        <v>232</v>
      </c>
      <c r="S25" s="283">
        <v>0</v>
      </c>
      <c r="T25" s="283">
        <v>232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0</v>
      </c>
      <c r="AA25" s="283">
        <v>0</v>
      </c>
      <c r="AB25" s="283">
        <v>0</v>
      </c>
      <c r="AC25" s="283">
        <v>0</v>
      </c>
      <c r="AD25" s="283">
        <f t="shared" si="8"/>
        <v>1179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1142</v>
      </c>
      <c r="AJ25" s="283">
        <v>0</v>
      </c>
      <c r="AK25" s="283">
        <v>0</v>
      </c>
      <c r="AL25" s="283">
        <v>1142</v>
      </c>
      <c r="AM25" s="283">
        <f t="shared" si="11"/>
        <v>11</v>
      </c>
      <c r="AN25" s="283">
        <v>0</v>
      </c>
      <c r="AO25" s="283">
        <v>0</v>
      </c>
      <c r="AP25" s="283">
        <v>11</v>
      </c>
      <c r="AQ25" s="283">
        <f t="shared" si="12"/>
        <v>26</v>
      </c>
      <c r="AR25" s="283">
        <v>0</v>
      </c>
      <c r="AS25" s="283">
        <v>0</v>
      </c>
      <c r="AT25" s="283">
        <v>26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0</v>
      </c>
      <c r="AZ25" s="283">
        <v>0</v>
      </c>
      <c r="BA25" s="283">
        <v>0</v>
      </c>
      <c r="BB25" s="283">
        <v>0</v>
      </c>
      <c r="BC25" s="283">
        <f t="shared" si="15"/>
        <v>460</v>
      </c>
      <c r="BD25" s="283">
        <f t="shared" si="16"/>
        <v>344</v>
      </c>
      <c r="BE25" s="283">
        <v>0</v>
      </c>
      <c r="BF25" s="283">
        <v>261</v>
      </c>
      <c r="BG25" s="283">
        <v>80</v>
      </c>
      <c r="BH25" s="283">
        <v>3</v>
      </c>
      <c r="BI25" s="283">
        <v>0</v>
      </c>
      <c r="BJ25" s="283">
        <v>0</v>
      </c>
      <c r="BK25" s="283">
        <f t="shared" si="18"/>
        <v>116</v>
      </c>
      <c r="BL25" s="283">
        <v>0</v>
      </c>
      <c r="BM25" s="283">
        <v>96</v>
      </c>
      <c r="BN25" s="283">
        <v>17</v>
      </c>
      <c r="BO25" s="283">
        <v>3</v>
      </c>
      <c r="BP25" s="283">
        <v>0</v>
      </c>
      <c r="BQ25" s="283">
        <v>0</v>
      </c>
      <c r="BR25" s="283">
        <f t="shared" si="41"/>
        <v>3119</v>
      </c>
      <c r="BS25" s="283">
        <f t="shared" si="42"/>
        <v>0</v>
      </c>
      <c r="BT25" s="283">
        <f t="shared" si="43"/>
        <v>2729</v>
      </c>
      <c r="BU25" s="283">
        <f t="shared" si="44"/>
        <v>155</v>
      </c>
      <c r="BV25" s="283">
        <f t="shared" si="45"/>
        <v>235</v>
      </c>
      <c r="BW25" s="283">
        <f t="shared" si="46"/>
        <v>0</v>
      </c>
      <c r="BX25" s="283">
        <f t="shared" si="47"/>
        <v>0</v>
      </c>
      <c r="BY25" s="283">
        <f t="shared" si="21"/>
        <v>2775</v>
      </c>
      <c r="BZ25" s="283">
        <f t="shared" si="22"/>
        <v>0</v>
      </c>
      <c r="CA25" s="283">
        <f t="shared" si="23"/>
        <v>2468</v>
      </c>
      <c r="CB25" s="283">
        <f t="shared" si="24"/>
        <v>75</v>
      </c>
      <c r="CC25" s="283">
        <f t="shared" si="25"/>
        <v>232</v>
      </c>
      <c r="CD25" s="283">
        <f t="shared" si="26"/>
        <v>0</v>
      </c>
      <c r="CE25" s="283">
        <f t="shared" si="27"/>
        <v>0</v>
      </c>
      <c r="CF25" s="283">
        <f t="shared" si="28"/>
        <v>344</v>
      </c>
      <c r="CG25" s="283">
        <f t="shared" si="48"/>
        <v>0</v>
      </c>
      <c r="CH25" s="283">
        <f t="shared" si="49"/>
        <v>261</v>
      </c>
      <c r="CI25" s="283">
        <f t="shared" si="50"/>
        <v>80</v>
      </c>
      <c r="CJ25" s="283">
        <f t="shared" si="51"/>
        <v>3</v>
      </c>
      <c r="CK25" s="283">
        <f t="shared" si="52"/>
        <v>0</v>
      </c>
      <c r="CL25" s="283">
        <f t="shared" si="53"/>
        <v>0</v>
      </c>
      <c r="CM25" s="283">
        <f t="shared" si="54"/>
        <v>1295</v>
      </c>
      <c r="CN25" s="283">
        <f t="shared" si="55"/>
        <v>0</v>
      </c>
      <c r="CO25" s="283">
        <f t="shared" si="56"/>
        <v>1238</v>
      </c>
      <c r="CP25" s="283">
        <f t="shared" si="57"/>
        <v>28</v>
      </c>
      <c r="CQ25" s="283">
        <f t="shared" si="58"/>
        <v>29</v>
      </c>
      <c r="CR25" s="283">
        <f t="shared" si="59"/>
        <v>0</v>
      </c>
      <c r="CS25" s="283">
        <f t="shared" si="60"/>
        <v>0</v>
      </c>
      <c r="CT25" s="283">
        <f t="shared" si="31"/>
        <v>1179</v>
      </c>
      <c r="CU25" s="283">
        <f t="shared" si="32"/>
        <v>0</v>
      </c>
      <c r="CV25" s="283">
        <f t="shared" si="33"/>
        <v>1142</v>
      </c>
      <c r="CW25" s="283">
        <f t="shared" si="34"/>
        <v>11</v>
      </c>
      <c r="CX25" s="283">
        <f t="shared" si="35"/>
        <v>26</v>
      </c>
      <c r="CY25" s="283">
        <f t="shared" si="36"/>
        <v>0</v>
      </c>
      <c r="CZ25" s="283">
        <f t="shared" si="37"/>
        <v>0</v>
      </c>
      <c r="DA25" s="283">
        <f t="shared" si="38"/>
        <v>116</v>
      </c>
      <c r="DB25" s="283">
        <f t="shared" si="61"/>
        <v>0</v>
      </c>
      <c r="DC25" s="283">
        <f t="shared" si="62"/>
        <v>96</v>
      </c>
      <c r="DD25" s="283">
        <f t="shared" si="63"/>
        <v>17</v>
      </c>
      <c r="DE25" s="283">
        <f t="shared" si="64"/>
        <v>3</v>
      </c>
      <c r="DF25" s="283">
        <f t="shared" si="65"/>
        <v>0</v>
      </c>
      <c r="DG25" s="283">
        <f t="shared" si="66"/>
        <v>0</v>
      </c>
      <c r="DH25" s="283">
        <v>0</v>
      </c>
      <c r="DI25" s="283">
        <f t="shared" si="40"/>
        <v>3</v>
      </c>
      <c r="DJ25" s="283">
        <v>0</v>
      </c>
      <c r="DK25" s="283">
        <v>0</v>
      </c>
      <c r="DL25" s="283">
        <v>0</v>
      </c>
      <c r="DM25" s="283">
        <v>3</v>
      </c>
    </row>
    <row r="26" spans="1:117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283"/>
      <c r="DE26" s="283"/>
      <c r="DF26" s="283"/>
      <c r="DG26" s="283"/>
      <c r="DH26" s="283"/>
      <c r="DI26" s="283"/>
      <c r="DJ26" s="283"/>
      <c r="DK26" s="283"/>
      <c r="DL26" s="283"/>
      <c r="DM26" s="283"/>
    </row>
    <row r="27" spans="1:117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</row>
    <row r="28" spans="1:117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</row>
    <row r="29" spans="1:117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</row>
    <row r="30" spans="1:117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</row>
    <row r="31" spans="1:117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</row>
    <row r="32" spans="1:117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</row>
    <row r="33" spans="1:117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</row>
    <row r="34" spans="1:117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</row>
    <row r="35" spans="1:117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</row>
    <row r="36" spans="1:117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</row>
    <row r="37" spans="1:117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</row>
    <row r="38" spans="1:117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</row>
    <row r="39" spans="1:117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</row>
    <row r="40" spans="1:117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</row>
    <row r="41" spans="1:117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</row>
    <row r="42" spans="1:117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25">
    <sortCondition ref="A8:A25"/>
    <sortCondition ref="B8:B25"/>
    <sortCondition ref="C8:C25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24" man="1"/>
    <brk id="25" min="1" max="24" man="1"/>
    <brk id="38" min="1" max="24" man="1"/>
    <brk id="50" min="1" max="24" man="1"/>
    <brk id="62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大分県</v>
      </c>
      <c r="B7" s="293" t="str">
        <f>ごみ処理概要!B7</f>
        <v>44000</v>
      </c>
      <c r="C7" s="294" t="s">
        <v>3</v>
      </c>
      <c r="D7" s="295">
        <f t="shared" ref="D7:D25" si="0">SUM(E7,T7,AI7,AX7,BM7,CB7,CQ7,DF7,DU7,DZ7)</f>
        <v>381409</v>
      </c>
      <c r="E7" s="295">
        <f t="shared" ref="E7:E25" si="1">SUM(F7,M7)</f>
        <v>314834</v>
      </c>
      <c r="F7" s="295">
        <f t="shared" ref="F7:F25" si="2">SUM(G7:L7)</f>
        <v>281635</v>
      </c>
      <c r="G7" s="295">
        <f t="shared" ref="G7:L7" si="3">SUM(G$8:G$207)</f>
        <v>0</v>
      </c>
      <c r="H7" s="295">
        <f t="shared" si="3"/>
        <v>281401</v>
      </c>
      <c r="I7" s="295">
        <f t="shared" si="3"/>
        <v>160</v>
      </c>
      <c r="J7" s="295">
        <f t="shared" si="3"/>
        <v>54</v>
      </c>
      <c r="K7" s="295">
        <f t="shared" si="3"/>
        <v>0</v>
      </c>
      <c r="L7" s="295">
        <f t="shared" si="3"/>
        <v>20</v>
      </c>
      <c r="M7" s="295">
        <f t="shared" ref="M7:M25" si="4">SUM(N7:S7)</f>
        <v>33199</v>
      </c>
      <c r="N7" s="295">
        <f t="shared" ref="N7:S7" si="5">SUM(N$8:N$207)</f>
        <v>0</v>
      </c>
      <c r="O7" s="295">
        <f t="shared" si="5"/>
        <v>33171</v>
      </c>
      <c r="P7" s="295">
        <f t="shared" si="5"/>
        <v>25</v>
      </c>
      <c r="Q7" s="295">
        <f t="shared" si="5"/>
        <v>3</v>
      </c>
      <c r="R7" s="295">
        <f t="shared" si="5"/>
        <v>0</v>
      </c>
      <c r="S7" s="295">
        <f t="shared" si="5"/>
        <v>0</v>
      </c>
      <c r="T7" s="295">
        <f t="shared" ref="T7:T25" si="6">SUM(U7,AB7)</f>
        <v>9131</v>
      </c>
      <c r="U7" s="295">
        <f t="shared" ref="U7:U25" si="7">SUM(V7:AA7)</f>
        <v>4754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2793</v>
      </c>
      <c r="Y7" s="295">
        <f t="shared" si="8"/>
        <v>0</v>
      </c>
      <c r="Z7" s="295">
        <f t="shared" si="8"/>
        <v>0</v>
      </c>
      <c r="AA7" s="295">
        <f t="shared" si="8"/>
        <v>1961</v>
      </c>
      <c r="AB7" s="295">
        <f t="shared" ref="AB7:AB25" si="9">SUM(AC7:AH7)</f>
        <v>4377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275</v>
      </c>
      <c r="AF7" s="295">
        <f t="shared" si="10"/>
        <v>0</v>
      </c>
      <c r="AG7" s="295">
        <f t="shared" si="10"/>
        <v>0</v>
      </c>
      <c r="AH7" s="295">
        <f t="shared" si="10"/>
        <v>4102</v>
      </c>
      <c r="AI7" s="295">
        <f t="shared" ref="AI7:AI25" si="11">SUM(AJ7,AQ7)</f>
        <v>395</v>
      </c>
      <c r="AJ7" s="295">
        <f t="shared" ref="AJ7:AJ25" si="12">SUM(AK7:AP7)</f>
        <v>0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0</v>
      </c>
      <c r="AO7" s="295">
        <f t="shared" si="13"/>
        <v>0</v>
      </c>
      <c r="AP7" s="295">
        <f t="shared" si="13"/>
        <v>0</v>
      </c>
      <c r="AQ7" s="295">
        <f t="shared" ref="AQ7:AQ25" si="14">SUM(AR7:AW7)</f>
        <v>395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395</v>
      </c>
      <c r="AU7" s="295">
        <f t="shared" si="15"/>
        <v>0</v>
      </c>
      <c r="AV7" s="295">
        <f t="shared" si="15"/>
        <v>0</v>
      </c>
      <c r="AW7" s="295">
        <f t="shared" si="15"/>
        <v>0</v>
      </c>
      <c r="AX7" s="295">
        <f t="shared" ref="AX7:AX25" si="16">SUM(AY7,BF7)</f>
        <v>0</v>
      </c>
      <c r="AY7" s="295">
        <f t="shared" ref="AY7:AY25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25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25" si="21">SUM(BN7,BU7)</f>
        <v>2705</v>
      </c>
      <c r="BN7" s="295">
        <f t="shared" ref="BN7:BN25" si="22">SUM(BO7:BT7)</f>
        <v>2701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2701</v>
      </c>
      <c r="BS7" s="295">
        <f t="shared" si="23"/>
        <v>0</v>
      </c>
      <c r="BT7" s="295">
        <f t="shared" si="23"/>
        <v>0</v>
      </c>
      <c r="BU7" s="295">
        <f t="shared" ref="BU7:BU25" si="24">SUM(BV7:CA7)</f>
        <v>4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4</v>
      </c>
      <c r="BZ7" s="295">
        <f t="shared" si="25"/>
        <v>0</v>
      </c>
      <c r="CA7" s="295">
        <f t="shared" si="25"/>
        <v>0</v>
      </c>
      <c r="CB7" s="295">
        <f t="shared" ref="CB7:CB25" si="26">SUM(CC7,CJ7)</f>
        <v>0</v>
      </c>
      <c r="CC7" s="295">
        <f t="shared" ref="CC7:CC25" si="27">SUM(CD7:CI7)</f>
        <v>0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0</v>
      </c>
      <c r="CG7" s="295">
        <f t="shared" si="28"/>
        <v>0</v>
      </c>
      <c r="CH7" s="295">
        <f t="shared" si="28"/>
        <v>0</v>
      </c>
      <c r="CI7" s="295">
        <f t="shared" si="28"/>
        <v>0</v>
      </c>
      <c r="CJ7" s="295">
        <f t="shared" ref="CJ7:CJ25" si="29">SUM(CK7:CP7)</f>
        <v>0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0</v>
      </c>
      <c r="CN7" s="295">
        <f t="shared" si="30"/>
        <v>0</v>
      </c>
      <c r="CO7" s="295">
        <f t="shared" si="30"/>
        <v>0</v>
      </c>
      <c r="CP7" s="295">
        <f t="shared" si="30"/>
        <v>0</v>
      </c>
      <c r="CQ7" s="295">
        <f t="shared" ref="CQ7:CQ25" si="31">SUM(CR7,CY7)</f>
        <v>42459</v>
      </c>
      <c r="CR7" s="295">
        <f t="shared" ref="CR7:CR25" si="32">SUM(CS7:CX7)</f>
        <v>38258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6731</v>
      </c>
      <c r="CV7" s="295">
        <f t="shared" si="33"/>
        <v>30200</v>
      </c>
      <c r="CW7" s="295">
        <f t="shared" si="33"/>
        <v>13</v>
      </c>
      <c r="CX7" s="295">
        <f t="shared" si="33"/>
        <v>1314</v>
      </c>
      <c r="CY7" s="295">
        <f t="shared" ref="CY7:CY25" si="34">SUM(CZ7:DE7)</f>
        <v>4201</v>
      </c>
      <c r="CZ7" s="295">
        <f t="shared" ref="CZ7:DE7" si="35">SUM(CZ$8:CZ$207)</f>
        <v>0</v>
      </c>
      <c r="DA7" s="295">
        <f t="shared" si="35"/>
        <v>0</v>
      </c>
      <c r="DB7" s="295">
        <f t="shared" si="35"/>
        <v>2114</v>
      </c>
      <c r="DC7" s="295">
        <f t="shared" si="35"/>
        <v>1456</v>
      </c>
      <c r="DD7" s="295">
        <f t="shared" si="35"/>
        <v>0</v>
      </c>
      <c r="DE7" s="295">
        <f t="shared" si="35"/>
        <v>631</v>
      </c>
      <c r="DF7" s="295">
        <f t="shared" ref="DF7:DF25" si="36">SUM(DG7,DN7)</f>
        <v>7</v>
      </c>
      <c r="DG7" s="295">
        <f t="shared" ref="DG7:DG25" si="37">SUM(DH7:DM7)</f>
        <v>0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0</v>
      </c>
      <c r="DK7" s="295">
        <f t="shared" si="38"/>
        <v>0</v>
      </c>
      <c r="DL7" s="295">
        <f t="shared" si="38"/>
        <v>0</v>
      </c>
      <c r="DM7" s="295">
        <f t="shared" si="38"/>
        <v>0</v>
      </c>
      <c r="DN7" s="295">
        <f t="shared" ref="DN7:DN25" si="39">SUM(DO7:DT7)</f>
        <v>7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0</v>
      </c>
      <c r="DR7" s="295">
        <f t="shared" si="40"/>
        <v>0</v>
      </c>
      <c r="DS7" s="295">
        <f t="shared" si="40"/>
        <v>7</v>
      </c>
      <c r="DT7" s="295">
        <f t="shared" si="40"/>
        <v>0</v>
      </c>
      <c r="DU7" s="295">
        <f t="shared" ref="DU7:DU25" si="41">SUM(DV7:DY7)</f>
        <v>9203</v>
      </c>
      <c r="DV7" s="295">
        <f>SUM(DV$8:DV$207)</f>
        <v>8662</v>
      </c>
      <c r="DW7" s="295">
        <f>SUM(DW$8:DW$207)</f>
        <v>4</v>
      </c>
      <c r="DX7" s="295">
        <f>SUM(DX$8:DX$207)</f>
        <v>537</v>
      </c>
      <c r="DY7" s="295">
        <f>SUM(DY$8:DY$207)</f>
        <v>0</v>
      </c>
      <c r="DZ7" s="295">
        <f t="shared" ref="DZ7:DZ25" si="42">SUM(EA7,EH7)</f>
        <v>2675</v>
      </c>
      <c r="EA7" s="295">
        <f t="shared" ref="EA7:EA25" si="43">SUM(EB7:EG7)</f>
        <v>1155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1111</v>
      </c>
      <c r="EE7" s="295">
        <f t="shared" si="44"/>
        <v>0</v>
      </c>
      <c r="EF7" s="295">
        <f t="shared" si="44"/>
        <v>0</v>
      </c>
      <c r="EG7" s="295">
        <f t="shared" si="44"/>
        <v>44</v>
      </c>
      <c r="EH7" s="295">
        <f t="shared" ref="EH7:EH25" si="45">SUM(EI7:EN7)</f>
        <v>1520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1390</v>
      </c>
      <c r="EL7" s="295">
        <f t="shared" si="46"/>
        <v>0</v>
      </c>
      <c r="EM7" s="295">
        <f t="shared" si="46"/>
        <v>130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159264</v>
      </c>
      <c r="E8" s="283">
        <f t="shared" si="1"/>
        <v>134193</v>
      </c>
      <c r="F8" s="283">
        <f t="shared" si="2"/>
        <v>121999</v>
      </c>
      <c r="G8" s="283">
        <v>0</v>
      </c>
      <c r="H8" s="283">
        <v>121988</v>
      </c>
      <c r="I8" s="283">
        <v>11</v>
      </c>
      <c r="J8" s="283">
        <v>0</v>
      </c>
      <c r="K8" s="283">
        <v>0</v>
      </c>
      <c r="L8" s="283">
        <v>0</v>
      </c>
      <c r="M8" s="283">
        <f t="shared" si="4"/>
        <v>12194</v>
      </c>
      <c r="N8" s="283">
        <v>0</v>
      </c>
      <c r="O8" s="283">
        <v>12194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0</v>
      </c>
      <c r="U8" s="283">
        <f t="shared" si="7"/>
        <v>0</v>
      </c>
      <c r="V8" s="283">
        <v>0</v>
      </c>
      <c r="W8" s="283">
        <v>0</v>
      </c>
      <c r="X8" s="283">
        <v>0</v>
      </c>
      <c r="Y8" s="283">
        <v>0</v>
      </c>
      <c r="Z8" s="283">
        <v>0</v>
      </c>
      <c r="AA8" s="283">
        <v>0</v>
      </c>
      <c r="AB8" s="283">
        <f t="shared" si="9"/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f t="shared" si="11"/>
        <v>395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395</v>
      </c>
      <c r="AR8" s="283">
        <v>0</v>
      </c>
      <c r="AS8" s="283">
        <v>0</v>
      </c>
      <c r="AT8" s="283">
        <v>395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23664</v>
      </c>
      <c r="CR8" s="283">
        <f t="shared" si="32"/>
        <v>23152</v>
      </c>
      <c r="CS8" s="283">
        <v>0</v>
      </c>
      <c r="CT8" s="283">
        <v>0</v>
      </c>
      <c r="CU8" s="283">
        <v>3992</v>
      </c>
      <c r="CV8" s="283">
        <v>19160</v>
      </c>
      <c r="CW8" s="283">
        <v>0</v>
      </c>
      <c r="CX8" s="283">
        <v>0</v>
      </c>
      <c r="CY8" s="283">
        <f t="shared" si="34"/>
        <v>512</v>
      </c>
      <c r="CZ8" s="283">
        <v>0</v>
      </c>
      <c r="DA8" s="283">
        <v>0</v>
      </c>
      <c r="DB8" s="283">
        <v>512</v>
      </c>
      <c r="DC8" s="283">
        <v>0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4</v>
      </c>
      <c r="DV8" s="283">
        <v>0</v>
      </c>
      <c r="DW8" s="283">
        <v>4</v>
      </c>
      <c r="DX8" s="283">
        <v>0</v>
      </c>
      <c r="DY8" s="283">
        <v>0</v>
      </c>
      <c r="DZ8" s="283">
        <f t="shared" si="42"/>
        <v>1008</v>
      </c>
      <c r="EA8" s="283">
        <f t="shared" si="43"/>
        <v>16</v>
      </c>
      <c r="EB8" s="283">
        <v>0</v>
      </c>
      <c r="EC8" s="283">
        <v>0</v>
      </c>
      <c r="ED8" s="283">
        <v>16</v>
      </c>
      <c r="EE8" s="283">
        <v>0</v>
      </c>
      <c r="EF8" s="283">
        <v>0</v>
      </c>
      <c r="EG8" s="283">
        <v>0</v>
      </c>
      <c r="EH8" s="283">
        <f t="shared" si="45"/>
        <v>992</v>
      </c>
      <c r="EI8" s="283">
        <v>0</v>
      </c>
      <c r="EJ8" s="283">
        <v>0</v>
      </c>
      <c r="EK8" s="283">
        <v>992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47692</v>
      </c>
      <c r="E9" s="283">
        <f t="shared" si="1"/>
        <v>40994</v>
      </c>
      <c r="F9" s="283">
        <f t="shared" si="2"/>
        <v>40077</v>
      </c>
      <c r="G9" s="283">
        <v>0</v>
      </c>
      <c r="H9" s="283">
        <v>40077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917</v>
      </c>
      <c r="N9" s="283">
        <v>0</v>
      </c>
      <c r="O9" s="283">
        <v>917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3437</v>
      </c>
      <c r="U9" s="283">
        <f t="shared" si="7"/>
        <v>2771</v>
      </c>
      <c r="V9" s="283">
        <v>0</v>
      </c>
      <c r="W9" s="283">
        <v>0</v>
      </c>
      <c r="X9" s="283">
        <v>1907</v>
      </c>
      <c r="Y9" s="283">
        <v>0</v>
      </c>
      <c r="Z9" s="283">
        <v>0</v>
      </c>
      <c r="AA9" s="283">
        <v>864</v>
      </c>
      <c r="AB9" s="283">
        <f t="shared" si="9"/>
        <v>666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666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3025</v>
      </c>
      <c r="CR9" s="283">
        <f t="shared" si="32"/>
        <v>3025</v>
      </c>
      <c r="CS9" s="283">
        <v>0</v>
      </c>
      <c r="CT9" s="283">
        <v>0</v>
      </c>
      <c r="CU9" s="283">
        <v>0</v>
      </c>
      <c r="CV9" s="283">
        <v>3025</v>
      </c>
      <c r="CW9" s="283">
        <v>0</v>
      </c>
      <c r="CX9" s="283">
        <v>0</v>
      </c>
      <c r="CY9" s="283">
        <f t="shared" si="34"/>
        <v>0</v>
      </c>
      <c r="CZ9" s="283">
        <v>0</v>
      </c>
      <c r="DA9" s="283">
        <v>0</v>
      </c>
      <c r="DB9" s="283">
        <v>0</v>
      </c>
      <c r="DC9" s="283">
        <v>0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12</v>
      </c>
      <c r="DV9" s="283">
        <v>12</v>
      </c>
      <c r="DW9" s="283">
        <v>0</v>
      </c>
      <c r="DX9" s="283">
        <v>0</v>
      </c>
      <c r="DY9" s="283">
        <v>0</v>
      </c>
      <c r="DZ9" s="283">
        <f t="shared" si="42"/>
        <v>224</v>
      </c>
      <c r="EA9" s="283">
        <f t="shared" si="43"/>
        <v>205</v>
      </c>
      <c r="EB9" s="283">
        <v>0</v>
      </c>
      <c r="EC9" s="283">
        <v>0</v>
      </c>
      <c r="ED9" s="283">
        <v>205</v>
      </c>
      <c r="EE9" s="283">
        <v>0</v>
      </c>
      <c r="EF9" s="283">
        <v>0</v>
      </c>
      <c r="EG9" s="283">
        <v>0</v>
      </c>
      <c r="EH9" s="283">
        <f t="shared" si="45"/>
        <v>19</v>
      </c>
      <c r="EI9" s="283">
        <v>0</v>
      </c>
      <c r="EJ9" s="283">
        <v>0</v>
      </c>
      <c r="EK9" s="283">
        <v>19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27817</v>
      </c>
      <c r="E10" s="283">
        <f t="shared" si="1"/>
        <v>20778</v>
      </c>
      <c r="F10" s="283">
        <f t="shared" si="2"/>
        <v>20213</v>
      </c>
      <c r="G10" s="283">
        <v>0</v>
      </c>
      <c r="H10" s="283">
        <v>20213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565</v>
      </c>
      <c r="N10" s="283">
        <v>0</v>
      </c>
      <c r="O10" s="283">
        <v>565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1727</v>
      </c>
      <c r="U10" s="283">
        <f t="shared" si="7"/>
        <v>173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173</v>
      </c>
      <c r="AB10" s="283">
        <f t="shared" si="9"/>
        <v>1554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1554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3210</v>
      </c>
      <c r="CR10" s="283">
        <f t="shared" si="32"/>
        <v>1903</v>
      </c>
      <c r="CS10" s="283">
        <v>0</v>
      </c>
      <c r="CT10" s="283">
        <v>0</v>
      </c>
      <c r="CU10" s="283">
        <v>298</v>
      </c>
      <c r="CV10" s="283">
        <v>1603</v>
      </c>
      <c r="CW10" s="283">
        <v>2</v>
      </c>
      <c r="CX10" s="283">
        <v>0</v>
      </c>
      <c r="CY10" s="283">
        <f t="shared" si="34"/>
        <v>1307</v>
      </c>
      <c r="CZ10" s="283">
        <v>0</v>
      </c>
      <c r="DA10" s="283">
        <v>0</v>
      </c>
      <c r="DB10" s="283">
        <v>271</v>
      </c>
      <c r="DC10" s="283">
        <v>1036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2102</v>
      </c>
      <c r="DV10" s="283">
        <v>2102</v>
      </c>
      <c r="DW10" s="283">
        <v>0</v>
      </c>
      <c r="DX10" s="283">
        <v>0</v>
      </c>
      <c r="DY10" s="283">
        <v>0</v>
      </c>
      <c r="DZ10" s="283">
        <f t="shared" si="42"/>
        <v>0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21350</v>
      </c>
      <c r="E11" s="283">
        <f t="shared" si="1"/>
        <v>15031</v>
      </c>
      <c r="F11" s="283">
        <f t="shared" si="2"/>
        <v>11791</v>
      </c>
      <c r="G11" s="283">
        <v>0</v>
      </c>
      <c r="H11" s="283">
        <v>11791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3240</v>
      </c>
      <c r="N11" s="283">
        <v>0</v>
      </c>
      <c r="O11" s="283">
        <v>3240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0</v>
      </c>
      <c r="U11" s="283">
        <f t="shared" si="7"/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v>0</v>
      </c>
      <c r="AA11" s="283">
        <v>0</v>
      </c>
      <c r="AB11" s="283">
        <f t="shared" si="9"/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2705</v>
      </c>
      <c r="BN11" s="283">
        <f t="shared" si="22"/>
        <v>2701</v>
      </c>
      <c r="BO11" s="283">
        <v>0</v>
      </c>
      <c r="BP11" s="283">
        <v>0</v>
      </c>
      <c r="BQ11" s="283">
        <v>0</v>
      </c>
      <c r="BR11" s="283">
        <v>2701</v>
      </c>
      <c r="BS11" s="283">
        <v>0</v>
      </c>
      <c r="BT11" s="283">
        <v>0</v>
      </c>
      <c r="BU11" s="283">
        <f t="shared" si="24"/>
        <v>4</v>
      </c>
      <c r="BV11" s="283">
        <v>0</v>
      </c>
      <c r="BW11" s="283">
        <v>0</v>
      </c>
      <c r="BX11" s="283">
        <v>0</v>
      </c>
      <c r="BY11" s="283">
        <v>4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1313</v>
      </c>
      <c r="CR11" s="283">
        <f t="shared" si="32"/>
        <v>1019</v>
      </c>
      <c r="CS11" s="283">
        <v>0</v>
      </c>
      <c r="CT11" s="283">
        <v>0</v>
      </c>
      <c r="CU11" s="283">
        <v>0</v>
      </c>
      <c r="CV11" s="283">
        <v>1019</v>
      </c>
      <c r="CW11" s="283">
        <v>0</v>
      </c>
      <c r="CX11" s="283">
        <v>0</v>
      </c>
      <c r="CY11" s="283">
        <f t="shared" si="34"/>
        <v>294</v>
      </c>
      <c r="CZ11" s="283">
        <v>0</v>
      </c>
      <c r="DA11" s="283">
        <v>0</v>
      </c>
      <c r="DB11" s="283">
        <v>0</v>
      </c>
      <c r="DC11" s="283">
        <v>294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1869</v>
      </c>
      <c r="DV11" s="283">
        <v>1732</v>
      </c>
      <c r="DW11" s="283">
        <v>0</v>
      </c>
      <c r="DX11" s="283">
        <v>137</v>
      </c>
      <c r="DY11" s="283">
        <v>0</v>
      </c>
      <c r="DZ11" s="283">
        <f t="shared" si="42"/>
        <v>432</v>
      </c>
      <c r="EA11" s="283">
        <f t="shared" si="43"/>
        <v>356</v>
      </c>
      <c r="EB11" s="283">
        <v>0</v>
      </c>
      <c r="EC11" s="283">
        <v>0</v>
      </c>
      <c r="ED11" s="283">
        <v>356</v>
      </c>
      <c r="EE11" s="283">
        <v>0</v>
      </c>
      <c r="EF11" s="283">
        <v>0</v>
      </c>
      <c r="EG11" s="283">
        <v>0</v>
      </c>
      <c r="EH11" s="283">
        <f t="shared" si="45"/>
        <v>76</v>
      </c>
      <c r="EI11" s="283">
        <v>0</v>
      </c>
      <c r="EJ11" s="283">
        <v>0</v>
      </c>
      <c r="EK11" s="283">
        <v>76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24809</v>
      </c>
      <c r="E12" s="283">
        <f t="shared" si="1"/>
        <v>20208</v>
      </c>
      <c r="F12" s="283">
        <f t="shared" si="2"/>
        <v>17524</v>
      </c>
      <c r="G12" s="283">
        <v>0</v>
      </c>
      <c r="H12" s="283">
        <v>17524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2684</v>
      </c>
      <c r="N12" s="283">
        <v>0</v>
      </c>
      <c r="O12" s="283">
        <v>2684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0</v>
      </c>
      <c r="U12" s="283">
        <f t="shared" si="7"/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v>0</v>
      </c>
      <c r="AA12" s="283">
        <v>0</v>
      </c>
      <c r="AB12" s="283">
        <f t="shared" si="9"/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3357</v>
      </c>
      <c r="CR12" s="283">
        <f t="shared" si="32"/>
        <v>2135</v>
      </c>
      <c r="CS12" s="283">
        <v>0</v>
      </c>
      <c r="CT12" s="283">
        <v>0</v>
      </c>
      <c r="CU12" s="283">
        <v>621</v>
      </c>
      <c r="CV12" s="283">
        <v>729</v>
      </c>
      <c r="CW12" s="283">
        <v>11</v>
      </c>
      <c r="CX12" s="283">
        <v>774</v>
      </c>
      <c r="CY12" s="283">
        <f t="shared" si="34"/>
        <v>1222</v>
      </c>
      <c r="CZ12" s="283">
        <v>0</v>
      </c>
      <c r="DA12" s="283">
        <v>0</v>
      </c>
      <c r="DB12" s="283">
        <v>666</v>
      </c>
      <c r="DC12" s="283">
        <v>35</v>
      </c>
      <c r="DD12" s="283">
        <v>0</v>
      </c>
      <c r="DE12" s="283">
        <v>521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1114</v>
      </c>
      <c r="DV12" s="283">
        <v>865</v>
      </c>
      <c r="DW12" s="283">
        <v>0</v>
      </c>
      <c r="DX12" s="283">
        <v>249</v>
      </c>
      <c r="DY12" s="283">
        <v>0</v>
      </c>
      <c r="DZ12" s="283">
        <f t="shared" si="42"/>
        <v>130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130</v>
      </c>
      <c r="EI12" s="283">
        <v>0</v>
      </c>
      <c r="EJ12" s="283">
        <v>0</v>
      </c>
      <c r="EK12" s="283">
        <v>0</v>
      </c>
      <c r="EL12" s="283">
        <v>0</v>
      </c>
      <c r="EM12" s="283">
        <v>130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11908</v>
      </c>
      <c r="E13" s="283">
        <f t="shared" si="1"/>
        <v>8982</v>
      </c>
      <c r="F13" s="283">
        <f t="shared" si="2"/>
        <v>5439</v>
      </c>
      <c r="G13" s="283">
        <v>0</v>
      </c>
      <c r="H13" s="283">
        <v>5429</v>
      </c>
      <c r="I13" s="283">
        <v>0</v>
      </c>
      <c r="J13" s="283">
        <v>10</v>
      </c>
      <c r="K13" s="283">
        <v>0</v>
      </c>
      <c r="L13" s="283">
        <v>0</v>
      </c>
      <c r="M13" s="283">
        <f t="shared" si="4"/>
        <v>3543</v>
      </c>
      <c r="N13" s="283">
        <v>0</v>
      </c>
      <c r="O13" s="283">
        <v>3543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1446</v>
      </c>
      <c r="U13" s="283">
        <f t="shared" si="7"/>
        <v>453</v>
      </c>
      <c r="V13" s="283">
        <v>0</v>
      </c>
      <c r="W13" s="283">
        <v>0</v>
      </c>
      <c r="X13" s="283">
        <v>17</v>
      </c>
      <c r="Y13" s="283">
        <v>0</v>
      </c>
      <c r="Z13" s="283">
        <v>0</v>
      </c>
      <c r="AA13" s="283">
        <v>436</v>
      </c>
      <c r="AB13" s="283">
        <f t="shared" si="9"/>
        <v>993</v>
      </c>
      <c r="AC13" s="283">
        <v>0</v>
      </c>
      <c r="AD13" s="283">
        <v>0</v>
      </c>
      <c r="AE13" s="283">
        <v>12</v>
      </c>
      <c r="AF13" s="283">
        <v>0</v>
      </c>
      <c r="AG13" s="283">
        <v>0</v>
      </c>
      <c r="AH13" s="283">
        <v>981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1056</v>
      </c>
      <c r="CR13" s="283">
        <f t="shared" si="32"/>
        <v>1041</v>
      </c>
      <c r="CS13" s="283">
        <v>0</v>
      </c>
      <c r="CT13" s="283">
        <v>0</v>
      </c>
      <c r="CU13" s="283">
        <v>129</v>
      </c>
      <c r="CV13" s="283">
        <v>912</v>
      </c>
      <c r="CW13" s="283">
        <v>0</v>
      </c>
      <c r="CX13" s="283">
        <v>0</v>
      </c>
      <c r="CY13" s="283">
        <f t="shared" si="34"/>
        <v>15</v>
      </c>
      <c r="CZ13" s="283">
        <v>0</v>
      </c>
      <c r="DA13" s="283">
        <v>0</v>
      </c>
      <c r="DB13" s="283">
        <v>2</v>
      </c>
      <c r="DC13" s="283">
        <v>1</v>
      </c>
      <c r="DD13" s="283">
        <v>0</v>
      </c>
      <c r="DE13" s="283">
        <v>12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408</v>
      </c>
      <c r="DV13" s="283">
        <v>404</v>
      </c>
      <c r="DW13" s="283">
        <v>0</v>
      </c>
      <c r="DX13" s="283">
        <v>4</v>
      </c>
      <c r="DY13" s="283">
        <v>0</v>
      </c>
      <c r="DZ13" s="283">
        <f t="shared" si="42"/>
        <v>16</v>
      </c>
      <c r="EA13" s="283">
        <f t="shared" si="43"/>
        <v>16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16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5228</v>
      </c>
      <c r="E14" s="283">
        <f t="shared" si="1"/>
        <v>3304</v>
      </c>
      <c r="F14" s="283">
        <f t="shared" si="2"/>
        <v>3277</v>
      </c>
      <c r="G14" s="283">
        <v>0</v>
      </c>
      <c r="H14" s="283">
        <v>3277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27</v>
      </c>
      <c r="N14" s="283">
        <v>0</v>
      </c>
      <c r="O14" s="283">
        <v>27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0</v>
      </c>
      <c r="U14" s="283">
        <f t="shared" si="7"/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v>0</v>
      </c>
      <c r="AA14" s="283">
        <v>0</v>
      </c>
      <c r="AB14" s="283">
        <f t="shared" si="9"/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1690</v>
      </c>
      <c r="CR14" s="283">
        <f t="shared" si="32"/>
        <v>1394</v>
      </c>
      <c r="CS14" s="283">
        <v>0</v>
      </c>
      <c r="CT14" s="283">
        <v>0</v>
      </c>
      <c r="CU14" s="283">
        <v>560</v>
      </c>
      <c r="CV14" s="283">
        <v>834</v>
      </c>
      <c r="CW14" s="283">
        <v>0</v>
      </c>
      <c r="CX14" s="283">
        <v>0</v>
      </c>
      <c r="CY14" s="283">
        <f t="shared" si="34"/>
        <v>296</v>
      </c>
      <c r="CZ14" s="283">
        <v>0</v>
      </c>
      <c r="DA14" s="283">
        <v>0</v>
      </c>
      <c r="DB14" s="283">
        <v>296</v>
      </c>
      <c r="DC14" s="283">
        <v>0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0</v>
      </c>
      <c r="DV14" s="283">
        <v>0</v>
      </c>
      <c r="DW14" s="283">
        <v>0</v>
      </c>
      <c r="DX14" s="283">
        <v>0</v>
      </c>
      <c r="DY14" s="283">
        <v>0</v>
      </c>
      <c r="DZ14" s="283">
        <f t="shared" si="42"/>
        <v>234</v>
      </c>
      <c r="EA14" s="283">
        <f t="shared" si="43"/>
        <v>189</v>
      </c>
      <c r="EB14" s="283">
        <v>0</v>
      </c>
      <c r="EC14" s="283">
        <v>0</v>
      </c>
      <c r="ED14" s="283">
        <v>189</v>
      </c>
      <c r="EE14" s="283">
        <v>0</v>
      </c>
      <c r="EF14" s="283">
        <v>0</v>
      </c>
      <c r="EG14" s="283">
        <v>0</v>
      </c>
      <c r="EH14" s="283">
        <f t="shared" si="45"/>
        <v>45</v>
      </c>
      <c r="EI14" s="283">
        <v>0</v>
      </c>
      <c r="EJ14" s="283">
        <v>0</v>
      </c>
      <c r="EK14" s="283">
        <v>45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6138</v>
      </c>
      <c r="E15" s="283">
        <f t="shared" si="1"/>
        <v>4942</v>
      </c>
      <c r="F15" s="283">
        <f t="shared" si="2"/>
        <v>4378</v>
      </c>
      <c r="G15" s="283">
        <v>0</v>
      </c>
      <c r="H15" s="283">
        <v>4378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564</v>
      </c>
      <c r="N15" s="283">
        <v>0</v>
      </c>
      <c r="O15" s="283">
        <v>564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0</v>
      </c>
      <c r="U15" s="283">
        <f t="shared" si="7"/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0</v>
      </c>
      <c r="AB15" s="283">
        <f t="shared" si="9"/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1089</v>
      </c>
      <c r="CR15" s="283">
        <f t="shared" si="32"/>
        <v>959</v>
      </c>
      <c r="CS15" s="283">
        <v>0</v>
      </c>
      <c r="CT15" s="283">
        <v>0</v>
      </c>
      <c r="CU15" s="283">
        <v>217</v>
      </c>
      <c r="CV15" s="283">
        <v>728</v>
      </c>
      <c r="CW15" s="283">
        <v>0</v>
      </c>
      <c r="CX15" s="283">
        <v>14</v>
      </c>
      <c r="CY15" s="283">
        <f t="shared" si="34"/>
        <v>130</v>
      </c>
      <c r="CZ15" s="283">
        <v>0</v>
      </c>
      <c r="DA15" s="283">
        <v>0</v>
      </c>
      <c r="DB15" s="283">
        <v>59</v>
      </c>
      <c r="DC15" s="283">
        <v>60</v>
      </c>
      <c r="DD15" s="283">
        <v>0</v>
      </c>
      <c r="DE15" s="283">
        <v>11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0</v>
      </c>
      <c r="DV15" s="283">
        <v>0</v>
      </c>
      <c r="DW15" s="283">
        <v>0</v>
      </c>
      <c r="DX15" s="283">
        <v>0</v>
      </c>
      <c r="DY15" s="283">
        <v>0</v>
      </c>
      <c r="DZ15" s="283">
        <f t="shared" si="42"/>
        <v>107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107</v>
      </c>
      <c r="EI15" s="283">
        <v>0</v>
      </c>
      <c r="EJ15" s="283">
        <v>0</v>
      </c>
      <c r="EK15" s="283">
        <v>107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7262</v>
      </c>
      <c r="E16" s="283">
        <f t="shared" si="1"/>
        <v>6440</v>
      </c>
      <c r="F16" s="283">
        <f t="shared" si="2"/>
        <v>5538</v>
      </c>
      <c r="G16" s="283">
        <v>0</v>
      </c>
      <c r="H16" s="283">
        <v>5538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902</v>
      </c>
      <c r="N16" s="283">
        <v>0</v>
      </c>
      <c r="O16" s="283">
        <v>902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0</v>
      </c>
      <c r="U16" s="283">
        <f t="shared" si="7"/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v>0</v>
      </c>
      <c r="AA16" s="283">
        <v>0</v>
      </c>
      <c r="AB16" s="283">
        <f t="shared" si="9"/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483</v>
      </c>
      <c r="CR16" s="283">
        <f t="shared" si="32"/>
        <v>290</v>
      </c>
      <c r="CS16" s="283">
        <v>0</v>
      </c>
      <c r="CT16" s="283">
        <v>0</v>
      </c>
      <c r="CU16" s="283">
        <v>290</v>
      </c>
      <c r="CV16" s="283">
        <v>0</v>
      </c>
      <c r="CW16" s="283">
        <v>0</v>
      </c>
      <c r="CX16" s="283">
        <v>0</v>
      </c>
      <c r="CY16" s="283">
        <f t="shared" si="34"/>
        <v>193</v>
      </c>
      <c r="CZ16" s="283">
        <v>0</v>
      </c>
      <c r="DA16" s="283">
        <v>0</v>
      </c>
      <c r="DB16" s="283">
        <v>193</v>
      </c>
      <c r="DC16" s="283">
        <v>0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339</v>
      </c>
      <c r="DV16" s="283">
        <v>339</v>
      </c>
      <c r="DW16" s="283">
        <v>0</v>
      </c>
      <c r="DX16" s="283">
        <v>0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7133</v>
      </c>
      <c r="E17" s="283">
        <f t="shared" si="1"/>
        <v>6062</v>
      </c>
      <c r="F17" s="283">
        <f t="shared" si="2"/>
        <v>6062</v>
      </c>
      <c r="G17" s="283">
        <v>0</v>
      </c>
      <c r="H17" s="283">
        <v>6062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0</v>
      </c>
      <c r="N17" s="283">
        <v>0</v>
      </c>
      <c r="O17" s="283">
        <v>0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642</v>
      </c>
      <c r="U17" s="283">
        <f t="shared" si="7"/>
        <v>642</v>
      </c>
      <c r="V17" s="283">
        <v>0</v>
      </c>
      <c r="W17" s="283">
        <v>0</v>
      </c>
      <c r="X17" s="283">
        <v>400</v>
      </c>
      <c r="Y17" s="283">
        <v>0</v>
      </c>
      <c r="Z17" s="283">
        <v>0</v>
      </c>
      <c r="AA17" s="283">
        <v>242</v>
      </c>
      <c r="AB17" s="283">
        <f t="shared" si="9"/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0</v>
      </c>
      <c r="CR17" s="283">
        <f t="shared" si="32"/>
        <v>0</v>
      </c>
      <c r="CS17" s="283">
        <v>0</v>
      </c>
      <c r="CT17" s="283">
        <v>0</v>
      </c>
      <c r="CU17" s="283">
        <v>0</v>
      </c>
      <c r="CV17" s="283">
        <v>0</v>
      </c>
      <c r="CW17" s="283">
        <v>0</v>
      </c>
      <c r="CX17" s="283">
        <v>0</v>
      </c>
      <c r="CY17" s="283">
        <f t="shared" si="34"/>
        <v>0</v>
      </c>
      <c r="CZ17" s="283">
        <v>0</v>
      </c>
      <c r="DA17" s="283">
        <v>0</v>
      </c>
      <c r="DB17" s="283">
        <v>0</v>
      </c>
      <c r="DC17" s="283">
        <v>0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429</v>
      </c>
      <c r="DV17" s="283">
        <v>429</v>
      </c>
      <c r="DW17" s="283">
        <v>0</v>
      </c>
      <c r="DX17" s="283">
        <v>0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17983</v>
      </c>
      <c r="E18" s="283">
        <f t="shared" si="1"/>
        <v>15890</v>
      </c>
      <c r="F18" s="283">
        <f t="shared" si="2"/>
        <v>15634</v>
      </c>
      <c r="G18" s="283">
        <v>0</v>
      </c>
      <c r="H18" s="283">
        <v>15634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256</v>
      </c>
      <c r="N18" s="283">
        <v>0</v>
      </c>
      <c r="O18" s="283">
        <v>256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153</v>
      </c>
      <c r="U18" s="283">
        <f t="shared" si="7"/>
        <v>153</v>
      </c>
      <c r="V18" s="283">
        <v>0</v>
      </c>
      <c r="W18" s="283">
        <v>0</v>
      </c>
      <c r="X18" s="283">
        <v>0</v>
      </c>
      <c r="Y18" s="283">
        <v>0</v>
      </c>
      <c r="Z18" s="283">
        <v>0</v>
      </c>
      <c r="AA18" s="283">
        <v>153</v>
      </c>
      <c r="AB18" s="283">
        <f t="shared" si="9"/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1916</v>
      </c>
      <c r="CR18" s="283">
        <f t="shared" si="32"/>
        <v>1835</v>
      </c>
      <c r="CS18" s="283">
        <v>0</v>
      </c>
      <c r="CT18" s="283">
        <v>0</v>
      </c>
      <c r="CU18" s="283">
        <v>514</v>
      </c>
      <c r="CV18" s="283">
        <v>811</v>
      </c>
      <c r="CW18" s="283">
        <v>0</v>
      </c>
      <c r="CX18" s="283">
        <v>510</v>
      </c>
      <c r="CY18" s="283">
        <f t="shared" si="34"/>
        <v>81</v>
      </c>
      <c r="CZ18" s="283">
        <v>0</v>
      </c>
      <c r="DA18" s="283">
        <v>0</v>
      </c>
      <c r="DB18" s="283">
        <v>81</v>
      </c>
      <c r="DC18" s="283">
        <v>0</v>
      </c>
      <c r="DD18" s="283">
        <v>0</v>
      </c>
      <c r="DE18" s="283">
        <v>0</v>
      </c>
      <c r="DF18" s="283">
        <f t="shared" si="36"/>
        <v>7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7</v>
      </c>
      <c r="DO18" s="283">
        <v>0</v>
      </c>
      <c r="DP18" s="283">
        <v>0</v>
      </c>
      <c r="DQ18" s="283">
        <v>0</v>
      </c>
      <c r="DR18" s="283">
        <v>0</v>
      </c>
      <c r="DS18" s="283">
        <v>7</v>
      </c>
      <c r="DT18" s="283">
        <v>0</v>
      </c>
      <c r="DU18" s="283">
        <f t="shared" si="41"/>
        <v>17</v>
      </c>
      <c r="DV18" s="283">
        <v>17</v>
      </c>
      <c r="DW18" s="283">
        <v>0</v>
      </c>
      <c r="DX18" s="283">
        <v>0</v>
      </c>
      <c r="DY18" s="283">
        <v>0</v>
      </c>
      <c r="DZ18" s="283">
        <f t="shared" si="42"/>
        <v>0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11507</v>
      </c>
      <c r="E19" s="283">
        <f t="shared" si="1"/>
        <v>9071</v>
      </c>
      <c r="F19" s="283">
        <f t="shared" si="2"/>
        <v>4407</v>
      </c>
      <c r="G19" s="283">
        <v>0</v>
      </c>
      <c r="H19" s="283">
        <v>4363</v>
      </c>
      <c r="I19" s="283">
        <v>0</v>
      </c>
      <c r="J19" s="283">
        <v>44</v>
      </c>
      <c r="K19" s="283">
        <v>0</v>
      </c>
      <c r="L19" s="283">
        <v>0</v>
      </c>
      <c r="M19" s="283">
        <f t="shared" si="4"/>
        <v>4664</v>
      </c>
      <c r="N19" s="283">
        <v>0</v>
      </c>
      <c r="O19" s="283">
        <v>4661</v>
      </c>
      <c r="P19" s="283">
        <v>0</v>
      </c>
      <c r="Q19" s="283">
        <v>3</v>
      </c>
      <c r="R19" s="283">
        <v>0</v>
      </c>
      <c r="S19" s="283">
        <v>0</v>
      </c>
      <c r="T19" s="283">
        <f t="shared" si="6"/>
        <v>858</v>
      </c>
      <c r="U19" s="283">
        <f t="shared" si="7"/>
        <v>74</v>
      </c>
      <c r="V19" s="283">
        <v>0</v>
      </c>
      <c r="W19" s="283">
        <v>0</v>
      </c>
      <c r="X19" s="283">
        <v>74</v>
      </c>
      <c r="Y19" s="283">
        <v>0</v>
      </c>
      <c r="Z19" s="283">
        <v>0</v>
      </c>
      <c r="AA19" s="283">
        <v>0</v>
      </c>
      <c r="AB19" s="283">
        <f t="shared" si="9"/>
        <v>784</v>
      </c>
      <c r="AC19" s="283">
        <v>0</v>
      </c>
      <c r="AD19" s="283">
        <v>0</v>
      </c>
      <c r="AE19" s="283">
        <v>117</v>
      </c>
      <c r="AF19" s="283">
        <v>0</v>
      </c>
      <c r="AG19" s="283">
        <v>0</v>
      </c>
      <c r="AH19" s="283">
        <v>667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556</v>
      </c>
      <c r="CR19" s="283">
        <f t="shared" si="32"/>
        <v>431</v>
      </c>
      <c r="CS19" s="283">
        <v>0</v>
      </c>
      <c r="CT19" s="283">
        <v>0</v>
      </c>
      <c r="CU19" s="283">
        <v>10</v>
      </c>
      <c r="CV19" s="283">
        <v>421</v>
      </c>
      <c r="CW19" s="283">
        <v>0</v>
      </c>
      <c r="CX19" s="283">
        <v>0</v>
      </c>
      <c r="CY19" s="283">
        <f t="shared" si="34"/>
        <v>125</v>
      </c>
      <c r="CZ19" s="283">
        <v>0</v>
      </c>
      <c r="DA19" s="283">
        <v>0</v>
      </c>
      <c r="DB19" s="283">
        <v>15</v>
      </c>
      <c r="DC19" s="283">
        <v>23</v>
      </c>
      <c r="DD19" s="283">
        <v>0</v>
      </c>
      <c r="DE19" s="283">
        <v>87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1022</v>
      </c>
      <c r="DV19" s="283">
        <v>971</v>
      </c>
      <c r="DW19" s="283">
        <v>0</v>
      </c>
      <c r="DX19" s="283">
        <v>51</v>
      </c>
      <c r="DY19" s="283">
        <v>0</v>
      </c>
      <c r="DZ19" s="283">
        <f t="shared" si="42"/>
        <v>0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9324</v>
      </c>
      <c r="E20" s="283">
        <f t="shared" si="1"/>
        <v>8125</v>
      </c>
      <c r="F20" s="283">
        <f t="shared" si="2"/>
        <v>7914</v>
      </c>
      <c r="G20" s="283">
        <v>0</v>
      </c>
      <c r="H20" s="283">
        <v>7765</v>
      </c>
      <c r="I20" s="283">
        <v>129</v>
      </c>
      <c r="J20" s="283">
        <v>0</v>
      </c>
      <c r="K20" s="283">
        <v>0</v>
      </c>
      <c r="L20" s="283">
        <v>20</v>
      </c>
      <c r="M20" s="283">
        <f t="shared" si="4"/>
        <v>211</v>
      </c>
      <c r="N20" s="283">
        <v>0</v>
      </c>
      <c r="O20" s="283">
        <v>186</v>
      </c>
      <c r="P20" s="283">
        <v>25</v>
      </c>
      <c r="Q20" s="283">
        <v>0</v>
      </c>
      <c r="R20" s="283">
        <v>0</v>
      </c>
      <c r="S20" s="283">
        <v>0</v>
      </c>
      <c r="T20" s="283">
        <f t="shared" si="6"/>
        <v>0</v>
      </c>
      <c r="U20" s="283">
        <f t="shared" si="7"/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v>0</v>
      </c>
      <c r="AA20" s="283">
        <v>0</v>
      </c>
      <c r="AB20" s="283">
        <f t="shared" si="9"/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635</v>
      </c>
      <c r="CR20" s="283">
        <f t="shared" si="32"/>
        <v>616</v>
      </c>
      <c r="CS20" s="283">
        <v>0</v>
      </c>
      <c r="CT20" s="283">
        <v>0</v>
      </c>
      <c r="CU20" s="283">
        <v>100</v>
      </c>
      <c r="CV20" s="283">
        <v>500</v>
      </c>
      <c r="CW20" s="283">
        <v>0</v>
      </c>
      <c r="CX20" s="283">
        <v>16</v>
      </c>
      <c r="CY20" s="283">
        <f t="shared" si="34"/>
        <v>19</v>
      </c>
      <c r="CZ20" s="283">
        <v>0</v>
      </c>
      <c r="DA20" s="283">
        <v>0</v>
      </c>
      <c r="DB20" s="283">
        <v>19</v>
      </c>
      <c r="DC20" s="283">
        <v>0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329</v>
      </c>
      <c r="DV20" s="283">
        <v>329</v>
      </c>
      <c r="DW20" s="283">
        <v>0</v>
      </c>
      <c r="DX20" s="283">
        <v>0</v>
      </c>
      <c r="DY20" s="283">
        <v>0</v>
      </c>
      <c r="DZ20" s="283">
        <f t="shared" si="42"/>
        <v>235</v>
      </c>
      <c r="EA20" s="283">
        <f t="shared" si="43"/>
        <v>202</v>
      </c>
      <c r="EB20" s="283">
        <v>0</v>
      </c>
      <c r="EC20" s="283">
        <v>0</v>
      </c>
      <c r="ED20" s="283">
        <v>174</v>
      </c>
      <c r="EE20" s="283">
        <v>0</v>
      </c>
      <c r="EF20" s="283">
        <v>0</v>
      </c>
      <c r="EG20" s="283">
        <v>28</v>
      </c>
      <c r="EH20" s="283">
        <f t="shared" si="45"/>
        <v>33</v>
      </c>
      <c r="EI20" s="283">
        <v>0</v>
      </c>
      <c r="EJ20" s="283">
        <v>0</v>
      </c>
      <c r="EK20" s="283">
        <v>33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8487</v>
      </c>
      <c r="E21" s="283">
        <f t="shared" si="1"/>
        <v>7270</v>
      </c>
      <c r="F21" s="283">
        <f t="shared" si="2"/>
        <v>6510</v>
      </c>
      <c r="G21" s="283">
        <v>0</v>
      </c>
      <c r="H21" s="283">
        <v>6510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760</v>
      </c>
      <c r="N21" s="283">
        <v>0</v>
      </c>
      <c r="O21" s="283">
        <v>760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0</v>
      </c>
      <c r="U21" s="283">
        <f t="shared" si="7"/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v>0</v>
      </c>
      <c r="AA21" s="283">
        <v>0</v>
      </c>
      <c r="AB21" s="283">
        <f t="shared" si="9"/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86</v>
      </c>
      <c r="CR21" s="283">
        <f t="shared" si="32"/>
        <v>86</v>
      </c>
      <c r="CS21" s="283">
        <v>0</v>
      </c>
      <c r="CT21" s="283">
        <v>0</v>
      </c>
      <c r="CU21" s="283">
        <v>0</v>
      </c>
      <c r="CV21" s="283">
        <v>86</v>
      </c>
      <c r="CW21" s="283">
        <v>0</v>
      </c>
      <c r="CX21" s="283">
        <v>0</v>
      </c>
      <c r="CY21" s="283">
        <f t="shared" si="34"/>
        <v>0</v>
      </c>
      <c r="CZ21" s="283">
        <v>0</v>
      </c>
      <c r="DA21" s="283">
        <v>0</v>
      </c>
      <c r="DB21" s="283">
        <v>0</v>
      </c>
      <c r="DC21" s="283">
        <v>0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961</v>
      </c>
      <c r="DV21" s="283">
        <v>865</v>
      </c>
      <c r="DW21" s="283">
        <v>0</v>
      </c>
      <c r="DX21" s="283">
        <v>96</v>
      </c>
      <c r="DY21" s="283">
        <v>0</v>
      </c>
      <c r="DZ21" s="283">
        <f t="shared" si="42"/>
        <v>170</v>
      </c>
      <c r="EA21" s="283">
        <f t="shared" si="43"/>
        <v>99</v>
      </c>
      <c r="EB21" s="283">
        <v>0</v>
      </c>
      <c r="EC21" s="283">
        <v>0</v>
      </c>
      <c r="ED21" s="283">
        <v>99</v>
      </c>
      <c r="EE21" s="283">
        <v>0</v>
      </c>
      <c r="EF21" s="283">
        <v>0</v>
      </c>
      <c r="EG21" s="283">
        <v>0</v>
      </c>
      <c r="EH21" s="283">
        <f t="shared" si="45"/>
        <v>71</v>
      </c>
      <c r="EI21" s="283">
        <v>0</v>
      </c>
      <c r="EJ21" s="283">
        <v>0</v>
      </c>
      <c r="EK21" s="283">
        <v>71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568</v>
      </c>
      <c r="E22" s="283">
        <f t="shared" si="1"/>
        <v>559</v>
      </c>
      <c r="F22" s="283">
        <f t="shared" si="2"/>
        <v>503</v>
      </c>
      <c r="G22" s="283">
        <v>0</v>
      </c>
      <c r="H22" s="283">
        <v>483</v>
      </c>
      <c r="I22" s="283">
        <v>20</v>
      </c>
      <c r="J22" s="283">
        <v>0</v>
      </c>
      <c r="K22" s="283">
        <v>0</v>
      </c>
      <c r="L22" s="283">
        <v>0</v>
      </c>
      <c r="M22" s="283">
        <f t="shared" si="4"/>
        <v>56</v>
      </c>
      <c r="N22" s="283">
        <v>0</v>
      </c>
      <c r="O22" s="283">
        <v>56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0</v>
      </c>
      <c r="U22" s="283">
        <f t="shared" si="7"/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0</v>
      </c>
      <c r="AB22" s="283">
        <f t="shared" si="9"/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9</v>
      </c>
      <c r="CR22" s="283">
        <f t="shared" si="32"/>
        <v>9</v>
      </c>
      <c r="CS22" s="283">
        <v>0</v>
      </c>
      <c r="CT22" s="283">
        <v>0</v>
      </c>
      <c r="CU22" s="283">
        <v>0</v>
      </c>
      <c r="CV22" s="283">
        <v>9</v>
      </c>
      <c r="CW22" s="283">
        <v>0</v>
      </c>
      <c r="CX22" s="283">
        <v>0</v>
      </c>
      <c r="CY22" s="283">
        <f t="shared" si="34"/>
        <v>0</v>
      </c>
      <c r="CZ22" s="283">
        <v>0</v>
      </c>
      <c r="DA22" s="283">
        <v>0</v>
      </c>
      <c r="DB22" s="283">
        <v>0</v>
      </c>
      <c r="DC22" s="283">
        <v>0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0</v>
      </c>
      <c r="DV22" s="283">
        <v>0</v>
      </c>
      <c r="DW22" s="283">
        <v>0</v>
      </c>
      <c r="DX22" s="283">
        <v>0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8176</v>
      </c>
      <c r="E23" s="283">
        <f t="shared" si="1"/>
        <v>6944</v>
      </c>
      <c r="F23" s="283">
        <f t="shared" si="2"/>
        <v>4822</v>
      </c>
      <c r="G23" s="283">
        <v>0</v>
      </c>
      <c r="H23" s="283">
        <v>4822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2122</v>
      </c>
      <c r="N23" s="283">
        <v>0</v>
      </c>
      <c r="O23" s="283">
        <v>2122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692</v>
      </c>
      <c r="U23" s="283">
        <f t="shared" si="7"/>
        <v>421</v>
      </c>
      <c r="V23" s="283">
        <v>0</v>
      </c>
      <c r="W23" s="283">
        <v>0</v>
      </c>
      <c r="X23" s="283">
        <v>328</v>
      </c>
      <c r="Y23" s="283">
        <v>0</v>
      </c>
      <c r="Z23" s="283">
        <v>0</v>
      </c>
      <c r="AA23" s="283">
        <v>93</v>
      </c>
      <c r="AB23" s="283">
        <f t="shared" si="9"/>
        <v>271</v>
      </c>
      <c r="AC23" s="283">
        <v>0</v>
      </c>
      <c r="AD23" s="283">
        <v>0</v>
      </c>
      <c r="AE23" s="283">
        <v>37</v>
      </c>
      <c r="AF23" s="283">
        <v>0</v>
      </c>
      <c r="AG23" s="283">
        <v>0</v>
      </c>
      <c r="AH23" s="283">
        <v>234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0</v>
      </c>
      <c r="CR23" s="283">
        <f t="shared" si="32"/>
        <v>0</v>
      </c>
      <c r="CS23" s="283">
        <v>0</v>
      </c>
      <c r="CT23" s="283">
        <v>0</v>
      </c>
      <c r="CU23" s="283">
        <v>0</v>
      </c>
      <c r="CV23" s="283">
        <v>0</v>
      </c>
      <c r="CW23" s="283">
        <v>0</v>
      </c>
      <c r="CX23" s="283">
        <v>0</v>
      </c>
      <c r="CY23" s="283">
        <f t="shared" si="34"/>
        <v>0</v>
      </c>
      <c r="CZ23" s="283">
        <v>0</v>
      </c>
      <c r="DA23" s="283">
        <v>0</v>
      </c>
      <c r="DB23" s="283">
        <v>0</v>
      </c>
      <c r="DC23" s="283">
        <v>0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540</v>
      </c>
      <c r="DV23" s="283">
        <v>540</v>
      </c>
      <c r="DW23" s="283">
        <v>0</v>
      </c>
      <c r="DX23" s="283">
        <v>0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2349</v>
      </c>
      <c r="E24" s="283">
        <f t="shared" si="1"/>
        <v>2074</v>
      </c>
      <c r="F24" s="283">
        <f t="shared" si="2"/>
        <v>1937</v>
      </c>
      <c r="G24" s="283">
        <v>0</v>
      </c>
      <c r="H24" s="283">
        <v>1937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137</v>
      </c>
      <c r="N24" s="283">
        <v>0</v>
      </c>
      <c r="O24" s="283">
        <v>137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59</v>
      </c>
      <c r="U24" s="283">
        <f t="shared" si="7"/>
        <v>23</v>
      </c>
      <c r="V24" s="283">
        <v>0</v>
      </c>
      <c r="W24" s="283">
        <v>0</v>
      </c>
      <c r="X24" s="283">
        <v>23</v>
      </c>
      <c r="Y24" s="283">
        <v>0</v>
      </c>
      <c r="Z24" s="283">
        <v>0</v>
      </c>
      <c r="AA24" s="283">
        <v>0</v>
      </c>
      <c r="AB24" s="283">
        <f t="shared" si="9"/>
        <v>36</v>
      </c>
      <c r="AC24" s="283">
        <v>0</v>
      </c>
      <c r="AD24" s="283">
        <v>0</v>
      </c>
      <c r="AE24" s="283">
        <v>36</v>
      </c>
      <c r="AF24" s="283">
        <v>0</v>
      </c>
      <c r="AG24" s="283">
        <v>0</v>
      </c>
      <c r="AH24" s="283">
        <v>0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143</v>
      </c>
      <c r="CR24" s="283">
        <f t="shared" si="32"/>
        <v>142</v>
      </c>
      <c r="CS24" s="283">
        <v>0</v>
      </c>
      <c r="CT24" s="283">
        <v>0</v>
      </c>
      <c r="CU24" s="283">
        <v>0</v>
      </c>
      <c r="CV24" s="283">
        <v>142</v>
      </c>
      <c r="CW24" s="283">
        <v>0</v>
      </c>
      <c r="CX24" s="283">
        <v>0</v>
      </c>
      <c r="CY24" s="283">
        <f t="shared" si="34"/>
        <v>1</v>
      </c>
      <c r="CZ24" s="283">
        <v>0</v>
      </c>
      <c r="DA24" s="283">
        <v>0</v>
      </c>
      <c r="DB24" s="283">
        <v>0</v>
      </c>
      <c r="DC24" s="283">
        <v>1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20</v>
      </c>
      <c r="DV24" s="283">
        <v>20</v>
      </c>
      <c r="DW24" s="283">
        <v>0</v>
      </c>
      <c r="DX24" s="283">
        <v>0</v>
      </c>
      <c r="DY24" s="283">
        <v>0</v>
      </c>
      <c r="DZ24" s="283">
        <f t="shared" si="42"/>
        <v>53</v>
      </c>
      <c r="EA24" s="283">
        <f t="shared" si="43"/>
        <v>30</v>
      </c>
      <c r="EB24" s="283">
        <v>0</v>
      </c>
      <c r="EC24" s="283">
        <v>0</v>
      </c>
      <c r="ED24" s="283">
        <v>30</v>
      </c>
      <c r="EE24" s="283">
        <v>0</v>
      </c>
      <c r="EF24" s="283">
        <v>0</v>
      </c>
      <c r="EG24" s="283">
        <v>0</v>
      </c>
      <c r="EH24" s="283">
        <f t="shared" si="45"/>
        <v>23</v>
      </c>
      <c r="EI24" s="283">
        <v>0</v>
      </c>
      <c r="EJ24" s="283">
        <v>0</v>
      </c>
      <c r="EK24" s="283">
        <v>23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4414</v>
      </c>
      <c r="E25" s="283">
        <f t="shared" si="1"/>
        <v>3967</v>
      </c>
      <c r="F25" s="283">
        <f t="shared" si="2"/>
        <v>3610</v>
      </c>
      <c r="G25" s="283">
        <v>0</v>
      </c>
      <c r="H25" s="283">
        <v>3610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357</v>
      </c>
      <c r="N25" s="283">
        <v>0</v>
      </c>
      <c r="O25" s="283">
        <v>357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117</v>
      </c>
      <c r="U25" s="283">
        <f t="shared" si="7"/>
        <v>44</v>
      </c>
      <c r="V25" s="283">
        <v>0</v>
      </c>
      <c r="W25" s="283">
        <v>0</v>
      </c>
      <c r="X25" s="283">
        <v>44</v>
      </c>
      <c r="Y25" s="283">
        <v>0</v>
      </c>
      <c r="Z25" s="283">
        <v>0</v>
      </c>
      <c r="AA25" s="283">
        <v>0</v>
      </c>
      <c r="AB25" s="283">
        <f t="shared" si="9"/>
        <v>73</v>
      </c>
      <c r="AC25" s="283">
        <v>0</v>
      </c>
      <c r="AD25" s="283">
        <v>0</v>
      </c>
      <c r="AE25" s="283">
        <v>73</v>
      </c>
      <c r="AF25" s="283">
        <v>0</v>
      </c>
      <c r="AG25" s="283">
        <v>0</v>
      </c>
      <c r="AH25" s="283">
        <v>0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227</v>
      </c>
      <c r="CR25" s="283">
        <f t="shared" si="32"/>
        <v>221</v>
      </c>
      <c r="CS25" s="283">
        <v>0</v>
      </c>
      <c r="CT25" s="283">
        <v>0</v>
      </c>
      <c r="CU25" s="283">
        <v>0</v>
      </c>
      <c r="CV25" s="283">
        <v>221</v>
      </c>
      <c r="CW25" s="283">
        <v>0</v>
      </c>
      <c r="CX25" s="283">
        <v>0</v>
      </c>
      <c r="CY25" s="283">
        <f t="shared" si="34"/>
        <v>6</v>
      </c>
      <c r="CZ25" s="283">
        <v>0</v>
      </c>
      <c r="DA25" s="283">
        <v>0</v>
      </c>
      <c r="DB25" s="283">
        <v>0</v>
      </c>
      <c r="DC25" s="283">
        <v>6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37</v>
      </c>
      <c r="DV25" s="283">
        <v>37</v>
      </c>
      <c r="DW25" s="283">
        <v>0</v>
      </c>
      <c r="DX25" s="283">
        <v>0</v>
      </c>
      <c r="DY25" s="283">
        <v>0</v>
      </c>
      <c r="DZ25" s="283">
        <f t="shared" si="42"/>
        <v>66</v>
      </c>
      <c r="EA25" s="283">
        <f t="shared" si="43"/>
        <v>42</v>
      </c>
      <c r="EB25" s="283">
        <v>0</v>
      </c>
      <c r="EC25" s="283">
        <v>0</v>
      </c>
      <c r="ED25" s="283">
        <v>42</v>
      </c>
      <c r="EE25" s="283">
        <v>0</v>
      </c>
      <c r="EF25" s="283">
        <v>0</v>
      </c>
      <c r="EG25" s="283">
        <v>0</v>
      </c>
      <c r="EH25" s="283">
        <f t="shared" si="45"/>
        <v>24</v>
      </c>
      <c r="EI25" s="283">
        <v>0</v>
      </c>
      <c r="EJ25" s="283">
        <v>0</v>
      </c>
      <c r="EK25" s="283">
        <v>24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283"/>
      <c r="DE26" s="283"/>
      <c r="DF26" s="283"/>
      <c r="DG26" s="283"/>
      <c r="DH26" s="283"/>
      <c r="DI26" s="283"/>
      <c r="DJ26" s="283"/>
      <c r="DK26" s="283"/>
      <c r="DL26" s="283"/>
      <c r="DM26" s="283"/>
      <c r="DN26" s="283"/>
      <c r="DO26" s="283"/>
      <c r="DP26" s="283"/>
      <c r="DQ26" s="283"/>
      <c r="DR26" s="283"/>
      <c r="DS26" s="283"/>
      <c r="DT26" s="283"/>
      <c r="DU26" s="283"/>
      <c r="DV26" s="283"/>
      <c r="DW26" s="283"/>
      <c r="DX26" s="283"/>
      <c r="DY26" s="283"/>
      <c r="DZ26" s="283"/>
      <c r="EA26" s="283"/>
      <c r="EB26" s="283"/>
      <c r="EC26" s="283"/>
      <c r="ED26" s="283"/>
      <c r="EE26" s="283"/>
      <c r="EF26" s="283"/>
      <c r="EG26" s="283"/>
      <c r="EH26" s="283"/>
      <c r="EI26" s="283"/>
      <c r="EJ26" s="283"/>
      <c r="EK26" s="283"/>
      <c r="EL26" s="283"/>
      <c r="EM26" s="283"/>
      <c r="EN26" s="283"/>
    </row>
    <row r="27" spans="1:144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  <c r="DN27" s="283"/>
      <c r="DO27" s="283"/>
      <c r="DP27" s="283"/>
      <c r="DQ27" s="283"/>
      <c r="DR27" s="283"/>
      <c r="DS27" s="283"/>
      <c r="DT27" s="283"/>
      <c r="DU27" s="283"/>
      <c r="DV27" s="283"/>
      <c r="DW27" s="283"/>
      <c r="DX27" s="283"/>
      <c r="DY27" s="283"/>
      <c r="DZ27" s="283"/>
      <c r="EA27" s="283"/>
      <c r="EB27" s="283"/>
      <c r="EC27" s="283"/>
      <c r="ED27" s="283"/>
      <c r="EE27" s="283"/>
      <c r="EF27" s="283"/>
      <c r="EG27" s="283"/>
      <c r="EH27" s="283"/>
      <c r="EI27" s="283"/>
      <c r="EJ27" s="283"/>
      <c r="EK27" s="283"/>
      <c r="EL27" s="283"/>
      <c r="EM27" s="283"/>
      <c r="EN27" s="283"/>
    </row>
    <row r="28" spans="1:144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3"/>
      <c r="DU28" s="283"/>
      <c r="DV28" s="283"/>
      <c r="DW28" s="283"/>
      <c r="DX28" s="283"/>
      <c r="DY28" s="283"/>
      <c r="DZ28" s="283"/>
      <c r="EA28" s="283"/>
      <c r="EB28" s="283"/>
      <c r="EC28" s="283"/>
      <c r="ED28" s="283"/>
      <c r="EE28" s="283"/>
      <c r="EF28" s="283"/>
      <c r="EG28" s="283"/>
      <c r="EH28" s="283"/>
      <c r="EI28" s="283"/>
      <c r="EJ28" s="283"/>
      <c r="EK28" s="283"/>
      <c r="EL28" s="283"/>
      <c r="EM28" s="283"/>
      <c r="EN28" s="283"/>
    </row>
    <row r="29" spans="1:144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  <c r="DN29" s="283"/>
      <c r="DO29" s="283"/>
      <c r="DP29" s="283"/>
      <c r="DQ29" s="283"/>
      <c r="DR29" s="283"/>
      <c r="DS29" s="283"/>
      <c r="DT29" s="283"/>
      <c r="DU29" s="283"/>
      <c r="DV29" s="283"/>
      <c r="DW29" s="283"/>
      <c r="DX29" s="283"/>
      <c r="DY29" s="283"/>
      <c r="DZ29" s="283"/>
      <c r="EA29" s="283"/>
      <c r="EB29" s="283"/>
      <c r="EC29" s="283"/>
      <c r="ED29" s="283"/>
      <c r="EE29" s="283"/>
      <c r="EF29" s="283"/>
      <c r="EG29" s="283"/>
      <c r="EH29" s="283"/>
      <c r="EI29" s="283"/>
      <c r="EJ29" s="283"/>
      <c r="EK29" s="283"/>
      <c r="EL29" s="283"/>
      <c r="EM29" s="283"/>
      <c r="EN29" s="283"/>
    </row>
    <row r="30" spans="1:144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3"/>
      <c r="DR30" s="283"/>
      <c r="DS30" s="283"/>
      <c r="DT30" s="283"/>
      <c r="DU30" s="283"/>
      <c r="DV30" s="283"/>
      <c r="DW30" s="283"/>
      <c r="DX30" s="283"/>
      <c r="DY30" s="283"/>
      <c r="DZ30" s="283"/>
      <c r="EA30" s="283"/>
      <c r="EB30" s="283"/>
      <c r="EC30" s="283"/>
      <c r="ED30" s="283"/>
      <c r="EE30" s="283"/>
      <c r="EF30" s="283"/>
      <c r="EG30" s="283"/>
      <c r="EH30" s="283"/>
      <c r="EI30" s="283"/>
      <c r="EJ30" s="283"/>
      <c r="EK30" s="283"/>
      <c r="EL30" s="283"/>
      <c r="EM30" s="283"/>
      <c r="EN30" s="283"/>
    </row>
    <row r="31" spans="1:144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  <c r="DN31" s="283"/>
      <c r="DO31" s="283"/>
      <c r="DP31" s="283"/>
      <c r="DQ31" s="283"/>
      <c r="DR31" s="283"/>
      <c r="DS31" s="283"/>
      <c r="DT31" s="283"/>
      <c r="DU31" s="283"/>
      <c r="DV31" s="283"/>
      <c r="DW31" s="283"/>
      <c r="DX31" s="283"/>
      <c r="DY31" s="283"/>
      <c r="DZ31" s="283"/>
      <c r="EA31" s="283"/>
      <c r="EB31" s="283"/>
      <c r="EC31" s="283"/>
      <c r="ED31" s="283"/>
      <c r="EE31" s="283"/>
      <c r="EF31" s="283"/>
      <c r="EG31" s="283"/>
      <c r="EH31" s="283"/>
      <c r="EI31" s="283"/>
      <c r="EJ31" s="283"/>
      <c r="EK31" s="283"/>
      <c r="EL31" s="283"/>
      <c r="EM31" s="283"/>
      <c r="EN31" s="283"/>
    </row>
    <row r="32" spans="1:1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  <c r="DN32" s="283"/>
      <c r="DO32" s="283"/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3"/>
      <c r="EL32" s="283"/>
      <c r="EM32" s="283"/>
      <c r="EN32" s="283"/>
    </row>
    <row r="33" spans="1:144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</row>
    <row r="34" spans="1:144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3"/>
    </row>
    <row r="35" spans="1:144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</row>
    <row r="36" spans="1:144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</row>
    <row r="37" spans="1:1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</row>
    <row r="38" spans="1:1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</row>
    <row r="39" spans="1:1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</row>
    <row r="40" spans="1:1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</row>
    <row r="41" spans="1:1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</row>
    <row r="42" spans="1:1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25">
    <sortCondition ref="A8:A25"/>
    <sortCondition ref="B8:B25"/>
    <sortCondition ref="C8:C25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24" man="1"/>
    <brk id="34" min="1" max="24" man="1"/>
    <brk id="49" min="1" max="24" man="1"/>
    <brk id="64" min="1" max="24" man="1"/>
    <brk id="79" min="1" max="24" man="1"/>
    <brk id="94" min="1" max="24" man="1"/>
    <brk id="109" min="1" max="24" man="1"/>
    <brk id="124" min="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大分県</v>
      </c>
      <c r="B7" s="293" t="str">
        <f>ごみ処理概要!B7</f>
        <v>44000</v>
      </c>
      <c r="C7" s="294" t="s">
        <v>3</v>
      </c>
      <c r="D7" s="295">
        <f t="shared" ref="D7:D25" si="0">SUM(E7,F7,N7,O7)</f>
        <v>382502</v>
      </c>
      <c r="E7" s="295">
        <f t="shared" ref="E7:E25" si="1">+Q7</f>
        <v>315110</v>
      </c>
      <c r="F7" s="295">
        <f t="shared" ref="F7:F25" si="2">SUM(G7:M7)</f>
        <v>55532</v>
      </c>
      <c r="G7" s="295">
        <f t="shared" ref="G7:M7" si="3">SUM(G$8:G$207)</f>
        <v>9676</v>
      </c>
      <c r="H7" s="295">
        <f t="shared" si="3"/>
        <v>395</v>
      </c>
      <c r="I7" s="295">
        <f t="shared" si="3"/>
        <v>0</v>
      </c>
      <c r="J7" s="295">
        <f t="shared" si="3"/>
        <v>2705</v>
      </c>
      <c r="K7" s="295">
        <f t="shared" si="3"/>
        <v>0</v>
      </c>
      <c r="L7" s="295">
        <f t="shared" si="3"/>
        <v>42749</v>
      </c>
      <c r="M7" s="295">
        <f t="shared" si="3"/>
        <v>7</v>
      </c>
      <c r="N7" s="295">
        <f t="shared" ref="N7:N25" si="4">+AA7</f>
        <v>2657</v>
      </c>
      <c r="O7" s="295">
        <f>+資源化量内訳!Z7</f>
        <v>9203</v>
      </c>
      <c r="P7" s="295">
        <f t="shared" ref="P7:P25" si="5">+SUM(Q7,R7)</f>
        <v>329652</v>
      </c>
      <c r="Q7" s="295">
        <f>SUM(Q$8:Q$207)</f>
        <v>315110</v>
      </c>
      <c r="R7" s="295">
        <f t="shared" ref="R7:R25" si="6">+SUM(S7,T7,U7,V7,W7,X7,Y7)</f>
        <v>14542</v>
      </c>
      <c r="S7" s="295">
        <f t="shared" ref="S7:Y7" si="7">SUM(S$8:S$207)</f>
        <v>6684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7851</v>
      </c>
      <c r="Y7" s="295">
        <f t="shared" si="7"/>
        <v>7</v>
      </c>
      <c r="Z7" s="295">
        <f t="shared" ref="Z7:Z25" si="8">SUM(AA7:AC7)</f>
        <v>25097</v>
      </c>
      <c r="AA7" s="295">
        <f>SUM(AA$8:AA$207)</f>
        <v>2657</v>
      </c>
      <c r="AB7" s="295">
        <f>SUM(AB$8:AB$207)</f>
        <v>17874</v>
      </c>
      <c r="AC7" s="295">
        <f t="shared" ref="AC7:AC25" si="9">SUM(AD7:AJ7)</f>
        <v>4566</v>
      </c>
      <c r="AD7" s="295">
        <f t="shared" ref="AD7:AJ7" si="10">SUM(AD$8:AD$207)</f>
        <v>285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4281</v>
      </c>
      <c r="AJ7" s="295">
        <f t="shared" si="10"/>
        <v>0</v>
      </c>
      <c r="AK7" s="295">
        <f t="shared" ref="AK7:AK25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159264</v>
      </c>
      <c r="E8" s="283">
        <f t="shared" si="1"/>
        <v>134193</v>
      </c>
      <c r="F8" s="283">
        <f t="shared" si="2"/>
        <v>24059</v>
      </c>
      <c r="G8" s="283">
        <v>0</v>
      </c>
      <c r="H8" s="283">
        <v>395</v>
      </c>
      <c r="I8" s="283">
        <v>0</v>
      </c>
      <c r="J8" s="283">
        <v>0</v>
      </c>
      <c r="K8" s="283">
        <v>0</v>
      </c>
      <c r="L8" s="283">
        <v>23664</v>
      </c>
      <c r="M8" s="283">
        <v>0</v>
      </c>
      <c r="N8" s="283">
        <f t="shared" si="4"/>
        <v>1008</v>
      </c>
      <c r="O8" s="283">
        <f>+資源化量内訳!Z8</f>
        <v>4</v>
      </c>
      <c r="P8" s="283">
        <f t="shared" si="5"/>
        <v>138415</v>
      </c>
      <c r="Q8" s="283">
        <v>134193</v>
      </c>
      <c r="R8" s="283">
        <f t="shared" si="6"/>
        <v>4222</v>
      </c>
      <c r="S8" s="283">
        <v>0</v>
      </c>
      <c r="T8" s="283">
        <v>0</v>
      </c>
      <c r="U8" s="283">
        <v>0</v>
      </c>
      <c r="V8" s="283">
        <v>0</v>
      </c>
      <c r="W8" s="283">
        <v>0</v>
      </c>
      <c r="X8" s="283">
        <v>4222</v>
      </c>
      <c r="Y8" s="283">
        <v>0</v>
      </c>
      <c r="Z8" s="283">
        <f t="shared" si="8"/>
        <v>12531</v>
      </c>
      <c r="AA8" s="283">
        <v>1008</v>
      </c>
      <c r="AB8" s="283">
        <v>8765</v>
      </c>
      <c r="AC8" s="283">
        <f t="shared" si="9"/>
        <v>2758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2758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47692</v>
      </c>
      <c r="E9" s="283">
        <f t="shared" si="1"/>
        <v>40994</v>
      </c>
      <c r="F9" s="283">
        <f t="shared" si="2"/>
        <v>6462</v>
      </c>
      <c r="G9" s="283">
        <v>3437</v>
      </c>
      <c r="H9" s="283">
        <v>0</v>
      </c>
      <c r="I9" s="283">
        <v>0</v>
      </c>
      <c r="J9" s="283">
        <v>0</v>
      </c>
      <c r="K9" s="283">
        <v>0</v>
      </c>
      <c r="L9" s="283">
        <v>3025</v>
      </c>
      <c r="M9" s="283">
        <v>0</v>
      </c>
      <c r="N9" s="283">
        <f t="shared" si="4"/>
        <v>224</v>
      </c>
      <c r="O9" s="283">
        <f>+資源化量内訳!Z9</f>
        <v>12</v>
      </c>
      <c r="P9" s="283">
        <f t="shared" si="5"/>
        <v>43720</v>
      </c>
      <c r="Q9" s="283">
        <v>40994</v>
      </c>
      <c r="R9" s="283">
        <f t="shared" si="6"/>
        <v>2726</v>
      </c>
      <c r="S9" s="283">
        <v>2726</v>
      </c>
      <c r="T9" s="283">
        <v>0</v>
      </c>
      <c r="U9" s="283">
        <v>0</v>
      </c>
      <c r="V9" s="283">
        <v>0</v>
      </c>
      <c r="W9" s="283">
        <v>0</v>
      </c>
      <c r="X9" s="283">
        <v>0</v>
      </c>
      <c r="Y9" s="283">
        <v>0</v>
      </c>
      <c r="Z9" s="283">
        <f t="shared" si="8"/>
        <v>1810</v>
      </c>
      <c r="AA9" s="283">
        <v>224</v>
      </c>
      <c r="AB9" s="283">
        <v>1586</v>
      </c>
      <c r="AC9" s="283">
        <f t="shared" si="9"/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27817</v>
      </c>
      <c r="E10" s="283">
        <f t="shared" si="1"/>
        <v>20778</v>
      </c>
      <c r="F10" s="283">
        <f t="shared" si="2"/>
        <v>4937</v>
      </c>
      <c r="G10" s="283">
        <v>1727</v>
      </c>
      <c r="H10" s="283">
        <v>0</v>
      </c>
      <c r="I10" s="283">
        <v>0</v>
      </c>
      <c r="J10" s="283">
        <v>0</v>
      </c>
      <c r="K10" s="283">
        <v>0</v>
      </c>
      <c r="L10" s="283">
        <v>3210</v>
      </c>
      <c r="M10" s="283">
        <v>0</v>
      </c>
      <c r="N10" s="283">
        <f t="shared" si="4"/>
        <v>0</v>
      </c>
      <c r="O10" s="283">
        <f>+資源化量内訳!Z10</f>
        <v>2102</v>
      </c>
      <c r="P10" s="283">
        <f t="shared" si="5"/>
        <v>22724</v>
      </c>
      <c r="Q10" s="283">
        <v>20778</v>
      </c>
      <c r="R10" s="283">
        <f t="shared" si="6"/>
        <v>1946</v>
      </c>
      <c r="S10" s="283">
        <v>1287</v>
      </c>
      <c r="T10" s="283">
        <v>0</v>
      </c>
      <c r="U10" s="283">
        <v>0</v>
      </c>
      <c r="V10" s="283">
        <v>0</v>
      </c>
      <c r="W10" s="283">
        <v>0</v>
      </c>
      <c r="X10" s="283">
        <v>659</v>
      </c>
      <c r="Y10" s="283">
        <v>0</v>
      </c>
      <c r="Z10" s="283">
        <f t="shared" si="8"/>
        <v>326</v>
      </c>
      <c r="AA10" s="283">
        <v>0</v>
      </c>
      <c r="AB10" s="283">
        <v>35</v>
      </c>
      <c r="AC10" s="283">
        <f t="shared" si="9"/>
        <v>291</v>
      </c>
      <c r="AD10" s="283">
        <v>43</v>
      </c>
      <c r="AE10" s="283">
        <v>0</v>
      </c>
      <c r="AF10" s="283">
        <v>0</v>
      </c>
      <c r="AG10" s="283">
        <v>0</v>
      </c>
      <c r="AH10" s="283">
        <v>0</v>
      </c>
      <c r="AI10" s="283">
        <v>248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21350</v>
      </c>
      <c r="E11" s="283">
        <f t="shared" si="1"/>
        <v>15031</v>
      </c>
      <c r="F11" s="283">
        <f t="shared" si="2"/>
        <v>4018</v>
      </c>
      <c r="G11" s="283">
        <v>0</v>
      </c>
      <c r="H11" s="283">
        <v>0</v>
      </c>
      <c r="I11" s="283">
        <v>0</v>
      </c>
      <c r="J11" s="283">
        <v>2705</v>
      </c>
      <c r="K11" s="283">
        <v>0</v>
      </c>
      <c r="L11" s="283">
        <v>1313</v>
      </c>
      <c r="M11" s="283">
        <v>0</v>
      </c>
      <c r="N11" s="283">
        <f t="shared" si="4"/>
        <v>432</v>
      </c>
      <c r="O11" s="283">
        <f>+資源化量内訳!Z11</f>
        <v>1869</v>
      </c>
      <c r="P11" s="283">
        <f t="shared" si="5"/>
        <v>15031</v>
      </c>
      <c r="Q11" s="283">
        <v>15031</v>
      </c>
      <c r="R11" s="283">
        <f t="shared" si="6"/>
        <v>0</v>
      </c>
      <c r="S11" s="283">
        <v>0</v>
      </c>
      <c r="T11" s="283">
        <v>0</v>
      </c>
      <c r="U11" s="283"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f t="shared" si="8"/>
        <v>2081</v>
      </c>
      <c r="AA11" s="283">
        <v>432</v>
      </c>
      <c r="AB11" s="283">
        <v>1576</v>
      </c>
      <c r="AC11" s="283">
        <f t="shared" si="9"/>
        <v>73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73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24809</v>
      </c>
      <c r="E12" s="283">
        <f t="shared" si="1"/>
        <v>20208</v>
      </c>
      <c r="F12" s="283">
        <f t="shared" si="2"/>
        <v>3357</v>
      </c>
      <c r="G12" s="283">
        <v>0</v>
      </c>
      <c r="H12" s="283">
        <v>0</v>
      </c>
      <c r="I12" s="283">
        <v>0</v>
      </c>
      <c r="J12" s="283">
        <v>0</v>
      </c>
      <c r="K12" s="283">
        <v>0</v>
      </c>
      <c r="L12" s="283">
        <v>3357</v>
      </c>
      <c r="M12" s="283">
        <v>0</v>
      </c>
      <c r="N12" s="283">
        <f t="shared" si="4"/>
        <v>130</v>
      </c>
      <c r="O12" s="283">
        <f>+資源化量内訳!Z12</f>
        <v>1114</v>
      </c>
      <c r="P12" s="283">
        <f t="shared" si="5"/>
        <v>22609</v>
      </c>
      <c r="Q12" s="283">
        <v>20208</v>
      </c>
      <c r="R12" s="283">
        <f t="shared" si="6"/>
        <v>2401</v>
      </c>
      <c r="S12" s="283">
        <v>0</v>
      </c>
      <c r="T12" s="283">
        <v>0</v>
      </c>
      <c r="U12" s="283">
        <v>0</v>
      </c>
      <c r="V12" s="283">
        <v>0</v>
      </c>
      <c r="W12" s="283">
        <v>0</v>
      </c>
      <c r="X12" s="283">
        <v>2401</v>
      </c>
      <c r="Y12" s="283">
        <v>0</v>
      </c>
      <c r="Z12" s="283">
        <f t="shared" si="8"/>
        <v>1366</v>
      </c>
      <c r="AA12" s="283">
        <v>130</v>
      </c>
      <c r="AB12" s="283">
        <v>957</v>
      </c>
      <c r="AC12" s="283">
        <f t="shared" si="9"/>
        <v>279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279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11925</v>
      </c>
      <c r="E13" s="283">
        <f t="shared" si="1"/>
        <v>8982</v>
      </c>
      <c r="F13" s="283">
        <f t="shared" si="2"/>
        <v>2519</v>
      </c>
      <c r="G13" s="283">
        <v>1463</v>
      </c>
      <c r="H13" s="283">
        <v>0</v>
      </c>
      <c r="I13" s="283">
        <v>0</v>
      </c>
      <c r="J13" s="283">
        <v>0</v>
      </c>
      <c r="K13" s="283">
        <v>0</v>
      </c>
      <c r="L13" s="283">
        <v>1056</v>
      </c>
      <c r="M13" s="283">
        <v>0</v>
      </c>
      <c r="N13" s="283">
        <f t="shared" si="4"/>
        <v>16</v>
      </c>
      <c r="O13" s="283">
        <f>+資源化量内訳!Z13</f>
        <v>408</v>
      </c>
      <c r="P13" s="283">
        <f t="shared" si="5"/>
        <v>10140</v>
      </c>
      <c r="Q13" s="283">
        <v>8982</v>
      </c>
      <c r="R13" s="283">
        <f t="shared" si="6"/>
        <v>1158</v>
      </c>
      <c r="S13" s="283">
        <v>1068</v>
      </c>
      <c r="T13" s="283">
        <v>0</v>
      </c>
      <c r="U13" s="283">
        <v>0</v>
      </c>
      <c r="V13" s="283">
        <v>0</v>
      </c>
      <c r="W13" s="283">
        <v>0</v>
      </c>
      <c r="X13" s="283">
        <v>90</v>
      </c>
      <c r="Y13" s="283">
        <v>0</v>
      </c>
      <c r="Z13" s="283">
        <f t="shared" si="8"/>
        <v>265</v>
      </c>
      <c r="AA13" s="283">
        <v>16</v>
      </c>
      <c r="AB13" s="283">
        <v>101</v>
      </c>
      <c r="AC13" s="283">
        <f t="shared" si="9"/>
        <v>148</v>
      </c>
      <c r="AD13" s="283">
        <v>99</v>
      </c>
      <c r="AE13" s="283">
        <v>0</v>
      </c>
      <c r="AF13" s="283">
        <v>0</v>
      </c>
      <c r="AG13" s="283">
        <v>0</v>
      </c>
      <c r="AH13" s="283">
        <v>0</v>
      </c>
      <c r="AI13" s="283">
        <v>49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5043</v>
      </c>
      <c r="E14" s="283">
        <f t="shared" si="1"/>
        <v>3304</v>
      </c>
      <c r="F14" s="283">
        <f t="shared" si="2"/>
        <v>1506</v>
      </c>
      <c r="G14" s="283">
        <v>0</v>
      </c>
      <c r="H14" s="283">
        <v>0</v>
      </c>
      <c r="I14" s="283">
        <v>0</v>
      </c>
      <c r="J14" s="283">
        <v>0</v>
      </c>
      <c r="K14" s="283">
        <v>0</v>
      </c>
      <c r="L14" s="283">
        <v>1506</v>
      </c>
      <c r="M14" s="283">
        <v>0</v>
      </c>
      <c r="N14" s="283">
        <f t="shared" si="4"/>
        <v>233</v>
      </c>
      <c r="O14" s="283">
        <f>+資源化量内訳!Z14</f>
        <v>0</v>
      </c>
      <c r="P14" s="283">
        <f t="shared" si="5"/>
        <v>3304</v>
      </c>
      <c r="Q14" s="283">
        <v>3304</v>
      </c>
      <c r="R14" s="283">
        <f t="shared" si="6"/>
        <v>0</v>
      </c>
      <c r="S14" s="283">
        <v>0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f t="shared" si="8"/>
        <v>234</v>
      </c>
      <c r="AA14" s="283">
        <v>233</v>
      </c>
      <c r="AB14" s="283">
        <v>0</v>
      </c>
      <c r="AC14" s="283">
        <f t="shared" si="9"/>
        <v>1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1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6289</v>
      </c>
      <c r="E15" s="283">
        <f t="shared" si="1"/>
        <v>4987</v>
      </c>
      <c r="F15" s="283">
        <f t="shared" si="2"/>
        <v>1195</v>
      </c>
      <c r="G15" s="283">
        <v>0</v>
      </c>
      <c r="H15" s="283">
        <v>0</v>
      </c>
      <c r="I15" s="283">
        <v>0</v>
      </c>
      <c r="J15" s="283">
        <v>0</v>
      </c>
      <c r="K15" s="283">
        <v>0</v>
      </c>
      <c r="L15" s="283">
        <v>1195</v>
      </c>
      <c r="M15" s="283">
        <v>0</v>
      </c>
      <c r="N15" s="283">
        <f t="shared" si="4"/>
        <v>107</v>
      </c>
      <c r="O15" s="283">
        <f>+資源化量内訳!Z15</f>
        <v>0</v>
      </c>
      <c r="P15" s="283">
        <f t="shared" si="5"/>
        <v>5009</v>
      </c>
      <c r="Q15" s="283">
        <v>4987</v>
      </c>
      <c r="R15" s="283">
        <f t="shared" si="6"/>
        <v>22</v>
      </c>
      <c r="S15" s="283">
        <v>0</v>
      </c>
      <c r="T15" s="283">
        <v>0</v>
      </c>
      <c r="U15" s="283">
        <v>0</v>
      </c>
      <c r="V15" s="283">
        <v>0</v>
      </c>
      <c r="W15" s="283">
        <v>0</v>
      </c>
      <c r="X15" s="283">
        <v>22</v>
      </c>
      <c r="Y15" s="283">
        <v>0</v>
      </c>
      <c r="Z15" s="283">
        <f t="shared" si="8"/>
        <v>999</v>
      </c>
      <c r="AA15" s="283">
        <v>107</v>
      </c>
      <c r="AB15" s="283">
        <v>604</v>
      </c>
      <c r="AC15" s="283">
        <f t="shared" si="9"/>
        <v>288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288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7262</v>
      </c>
      <c r="E16" s="283">
        <f t="shared" si="1"/>
        <v>6440</v>
      </c>
      <c r="F16" s="283">
        <f t="shared" si="2"/>
        <v>483</v>
      </c>
      <c r="G16" s="283">
        <v>0</v>
      </c>
      <c r="H16" s="283">
        <v>0</v>
      </c>
      <c r="I16" s="283">
        <v>0</v>
      </c>
      <c r="J16" s="283">
        <v>0</v>
      </c>
      <c r="K16" s="283">
        <v>0</v>
      </c>
      <c r="L16" s="283">
        <v>483</v>
      </c>
      <c r="M16" s="283">
        <v>0</v>
      </c>
      <c r="N16" s="283">
        <f t="shared" si="4"/>
        <v>0</v>
      </c>
      <c r="O16" s="283">
        <f>+資源化量内訳!Z16</f>
        <v>339</v>
      </c>
      <c r="P16" s="283">
        <f t="shared" si="5"/>
        <v>6441</v>
      </c>
      <c r="Q16" s="283">
        <v>6440</v>
      </c>
      <c r="R16" s="283">
        <f t="shared" si="6"/>
        <v>1</v>
      </c>
      <c r="S16" s="283">
        <v>0</v>
      </c>
      <c r="T16" s="283">
        <v>0</v>
      </c>
      <c r="U16" s="283">
        <v>0</v>
      </c>
      <c r="V16" s="283">
        <v>0</v>
      </c>
      <c r="W16" s="283">
        <v>0</v>
      </c>
      <c r="X16" s="283">
        <v>1</v>
      </c>
      <c r="Y16" s="283">
        <v>0</v>
      </c>
      <c r="Z16" s="283">
        <f t="shared" si="8"/>
        <v>367</v>
      </c>
      <c r="AA16" s="283">
        <v>0</v>
      </c>
      <c r="AB16" s="283">
        <v>215</v>
      </c>
      <c r="AC16" s="283">
        <f t="shared" si="9"/>
        <v>152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152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7133</v>
      </c>
      <c r="E17" s="283">
        <f t="shared" si="1"/>
        <v>6062</v>
      </c>
      <c r="F17" s="283">
        <f t="shared" si="2"/>
        <v>642</v>
      </c>
      <c r="G17" s="283">
        <v>642</v>
      </c>
      <c r="H17" s="283">
        <v>0</v>
      </c>
      <c r="I17" s="283">
        <v>0</v>
      </c>
      <c r="J17" s="283">
        <v>0</v>
      </c>
      <c r="K17" s="283">
        <v>0</v>
      </c>
      <c r="L17" s="283">
        <v>0</v>
      </c>
      <c r="M17" s="283">
        <v>0</v>
      </c>
      <c r="N17" s="283">
        <f t="shared" si="4"/>
        <v>0</v>
      </c>
      <c r="O17" s="283">
        <f>+資源化量内訳!Z17</f>
        <v>429</v>
      </c>
      <c r="P17" s="283">
        <f t="shared" si="5"/>
        <v>6572</v>
      </c>
      <c r="Q17" s="283">
        <v>6062</v>
      </c>
      <c r="R17" s="283">
        <f t="shared" si="6"/>
        <v>510</v>
      </c>
      <c r="S17" s="283">
        <v>510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f t="shared" si="8"/>
        <v>238</v>
      </c>
      <c r="AA17" s="283">
        <v>0</v>
      </c>
      <c r="AB17" s="283">
        <v>238</v>
      </c>
      <c r="AC17" s="283">
        <f t="shared" si="9"/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18502</v>
      </c>
      <c r="E18" s="283">
        <f t="shared" si="1"/>
        <v>15882</v>
      </c>
      <c r="F18" s="283">
        <f t="shared" si="2"/>
        <v>2603</v>
      </c>
      <c r="G18" s="283">
        <v>663</v>
      </c>
      <c r="H18" s="283">
        <v>0</v>
      </c>
      <c r="I18" s="283">
        <v>0</v>
      </c>
      <c r="J18" s="283">
        <v>0</v>
      </c>
      <c r="K18" s="283">
        <v>0</v>
      </c>
      <c r="L18" s="283">
        <v>1933</v>
      </c>
      <c r="M18" s="283">
        <v>7</v>
      </c>
      <c r="N18" s="283">
        <f t="shared" si="4"/>
        <v>0</v>
      </c>
      <c r="O18" s="283">
        <f>+資源化量内訳!Z18</f>
        <v>17</v>
      </c>
      <c r="P18" s="283">
        <f t="shared" si="5"/>
        <v>15978</v>
      </c>
      <c r="Q18" s="283">
        <v>15882</v>
      </c>
      <c r="R18" s="283">
        <f t="shared" si="6"/>
        <v>96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89</v>
      </c>
      <c r="Y18" s="283">
        <v>7</v>
      </c>
      <c r="Z18" s="283">
        <f t="shared" si="8"/>
        <v>726</v>
      </c>
      <c r="AA18" s="283">
        <v>0</v>
      </c>
      <c r="AB18" s="283">
        <v>406</v>
      </c>
      <c r="AC18" s="283">
        <f t="shared" si="9"/>
        <v>320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320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11509</v>
      </c>
      <c r="E19" s="283">
        <f t="shared" si="1"/>
        <v>9071</v>
      </c>
      <c r="F19" s="283">
        <f t="shared" si="2"/>
        <v>1416</v>
      </c>
      <c r="G19" s="283">
        <v>859</v>
      </c>
      <c r="H19" s="283">
        <v>0</v>
      </c>
      <c r="I19" s="283">
        <v>0</v>
      </c>
      <c r="J19" s="283">
        <v>0</v>
      </c>
      <c r="K19" s="283">
        <v>0</v>
      </c>
      <c r="L19" s="283">
        <v>557</v>
      </c>
      <c r="M19" s="283">
        <v>0</v>
      </c>
      <c r="N19" s="283">
        <f t="shared" si="4"/>
        <v>0</v>
      </c>
      <c r="O19" s="283">
        <f>+資源化量内訳!Z19</f>
        <v>1022</v>
      </c>
      <c r="P19" s="283">
        <f t="shared" si="5"/>
        <v>9877</v>
      </c>
      <c r="Q19" s="283">
        <v>9071</v>
      </c>
      <c r="R19" s="283">
        <f t="shared" si="6"/>
        <v>806</v>
      </c>
      <c r="S19" s="283">
        <v>494</v>
      </c>
      <c r="T19" s="283">
        <v>0</v>
      </c>
      <c r="U19" s="283">
        <v>0</v>
      </c>
      <c r="V19" s="283">
        <v>0</v>
      </c>
      <c r="W19" s="283">
        <v>0</v>
      </c>
      <c r="X19" s="283">
        <v>312</v>
      </c>
      <c r="Y19" s="283">
        <v>0</v>
      </c>
      <c r="Z19" s="283">
        <f t="shared" si="8"/>
        <v>1094</v>
      </c>
      <c r="AA19" s="283">
        <v>0</v>
      </c>
      <c r="AB19" s="283">
        <v>894</v>
      </c>
      <c r="AC19" s="283">
        <f t="shared" si="9"/>
        <v>200</v>
      </c>
      <c r="AD19" s="283">
        <v>121</v>
      </c>
      <c r="AE19" s="283">
        <v>0</v>
      </c>
      <c r="AF19" s="283">
        <v>0</v>
      </c>
      <c r="AG19" s="283">
        <v>0</v>
      </c>
      <c r="AH19" s="283">
        <v>0</v>
      </c>
      <c r="AI19" s="283">
        <v>79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9324</v>
      </c>
      <c r="E20" s="283">
        <f t="shared" si="1"/>
        <v>8125</v>
      </c>
      <c r="F20" s="283">
        <f t="shared" si="2"/>
        <v>635</v>
      </c>
      <c r="G20" s="283">
        <v>0</v>
      </c>
      <c r="H20" s="283">
        <v>0</v>
      </c>
      <c r="I20" s="283">
        <v>0</v>
      </c>
      <c r="J20" s="283">
        <v>0</v>
      </c>
      <c r="K20" s="283">
        <v>0</v>
      </c>
      <c r="L20" s="283">
        <v>635</v>
      </c>
      <c r="M20" s="283">
        <v>0</v>
      </c>
      <c r="N20" s="283">
        <f t="shared" si="4"/>
        <v>235</v>
      </c>
      <c r="O20" s="283">
        <f>+資源化量内訳!Z20</f>
        <v>329</v>
      </c>
      <c r="P20" s="283">
        <f t="shared" si="5"/>
        <v>8125</v>
      </c>
      <c r="Q20" s="283">
        <v>8125</v>
      </c>
      <c r="R20" s="283">
        <f t="shared" si="6"/>
        <v>0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1301</v>
      </c>
      <c r="AA20" s="283">
        <v>235</v>
      </c>
      <c r="AB20" s="283">
        <v>1066</v>
      </c>
      <c r="AC20" s="283">
        <f t="shared" si="9"/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8487</v>
      </c>
      <c r="E21" s="283">
        <f t="shared" si="1"/>
        <v>7270</v>
      </c>
      <c r="F21" s="283">
        <f t="shared" si="2"/>
        <v>86</v>
      </c>
      <c r="G21" s="283">
        <v>0</v>
      </c>
      <c r="H21" s="283">
        <v>0</v>
      </c>
      <c r="I21" s="283">
        <v>0</v>
      </c>
      <c r="J21" s="283">
        <v>0</v>
      </c>
      <c r="K21" s="283">
        <v>0</v>
      </c>
      <c r="L21" s="283">
        <v>86</v>
      </c>
      <c r="M21" s="283">
        <v>0</v>
      </c>
      <c r="N21" s="283">
        <f t="shared" si="4"/>
        <v>170</v>
      </c>
      <c r="O21" s="283">
        <f>+資源化量内訳!Z21</f>
        <v>961</v>
      </c>
      <c r="P21" s="283">
        <f t="shared" si="5"/>
        <v>7270</v>
      </c>
      <c r="Q21" s="283">
        <v>7270</v>
      </c>
      <c r="R21" s="283">
        <f t="shared" si="6"/>
        <v>0</v>
      </c>
      <c r="S21" s="283">
        <v>0</v>
      </c>
      <c r="T21" s="283">
        <v>0</v>
      </c>
      <c r="U21" s="283"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f t="shared" si="8"/>
        <v>498</v>
      </c>
      <c r="AA21" s="283">
        <v>170</v>
      </c>
      <c r="AB21" s="283">
        <v>328</v>
      </c>
      <c r="AC21" s="283">
        <f t="shared" si="9"/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566</v>
      </c>
      <c r="E22" s="283">
        <f t="shared" si="1"/>
        <v>557</v>
      </c>
      <c r="F22" s="283">
        <f t="shared" si="2"/>
        <v>9</v>
      </c>
      <c r="G22" s="283">
        <v>0</v>
      </c>
      <c r="H22" s="283">
        <v>0</v>
      </c>
      <c r="I22" s="283">
        <v>0</v>
      </c>
      <c r="J22" s="283">
        <v>0</v>
      </c>
      <c r="K22" s="283">
        <v>0</v>
      </c>
      <c r="L22" s="283">
        <v>9</v>
      </c>
      <c r="M22" s="283">
        <v>0</v>
      </c>
      <c r="N22" s="283">
        <f t="shared" si="4"/>
        <v>0</v>
      </c>
      <c r="O22" s="283">
        <f>+資源化量内訳!Z22</f>
        <v>0</v>
      </c>
      <c r="P22" s="283">
        <f t="shared" si="5"/>
        <v>557</v>
      </c>
      <c r="Q22" s="283">
        <v>557</v>
      </c>
      <c r="R22" s="283">
        <f t="shared" si="6"/>
        <v>0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f t="shared" si="8"/>
        <v>0</v>
      </c>
      <c r="AA22" s="283">
        <v>0</v>
      </c>
      <c r="AB22" s="283">
        <v>0</v>
      </c>
      <c r="AC22" s="283">
        <f t="shared" si="9"/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8176</v>
      </c>
      <c r="E23" s="283">
        <f t="shared" si="1"/>
        <v>6944</v>
      </c>
      <c r="F23" s="283">
        <f t="shared" si="2"/>
        <v>692</v>
      </c>
      <c r="G23" s="283">
        <v>692</v>
      </c>
      <c r="H23" s="283">
        <v>0</v>
      </c>
      <c r="I23" s="283">
        <v>0</v>
      </c>
      <c r="J23" s="283">
        <v>0</v>
      </c>
      <c r="K23" s="283">
        <v>0</v>
      </c>
      <c r="L23" s="283">
        <v>0</v>
      </c>
      <c r="M23" s="283">
        <v>0</v>
      </c>
      <c r="N23" s="283">
        <f t="shared" si="4"/>
        <v>0</v>
      </c>
      <c r="O23" s="283">
        <f>+資源化量内訳!Z23</f>
        <v>540</v>
      </c>
      <c r="P23" s="283">
        <f t="shared" si="5"/>
        <v>7494</v>
      </c>
      <c r="Q23" s="283">
        <v>6944</v>
      </c>
      <c r="R23" s="283">
        <f t="shared" si="6"/>
        <v>550</v>
      </c>
      <c r="S23" s="283">
        <v>550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273</v>
      </c>
      <c r="AA23" s="283">
        <v>0</v>
      </c>
      <c r="AB23" s="283">
        <v>273</v>
      </c>
      <c r="AC23" s="283">
        <f t="shared" si="9"/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2503</v>
      </c>
      <c r="E24" s="283">
        <f t="shared" si="1"/>
        <v>2136</v>
      </c>
      <c r="F24" s="283">
        <f t="shared" si="2"/>
        <v>311</v>
      </c>
      <c r="G24" s="283">
        <v>63</v>
      </c>
      <c r="H24" s="283">
        <v>0</v>
      </c>
      <c r="I24" s="283">
        <v>0</v>
      </c>
      <c r="J24" s="283">
        <v>0</v>
      </c>
      <c r="K24" s="283">
        <v>0</v>
      </c>
      <c r="L24" s="283">
        <v>248</v>
      </c>
      <c r="M24" s="283">
        <v>0</v>
      </c>
      <c r="N24" s="283">
        <f t="shared" si="4"/>
        <v>36</v>
      </c>
      <c r="O24" s="283">
        <f>+資源化量内訳!Z24</f>
        <v>20</v>
      </c>
      <c r="P24" s="283">
        <f t="shared" si="5"/>
        <v>2171</v>
      </c>
      <c r="Q24" s="283">
        <v>2136</v>
      </c>
      <c r="R24" s="283">
        <f t="shared" si="6"/>
        <v>35</v>
      </c>
      <c r="S24" s="283">
        <v>15</v>
      </c>
      <c r="T24" s="283">
        <v>0</v>
      </c>
      <c r="U24" s="283">
        <v>0</v>
      </c>
      <c r="V24" s="283">
        <v>0</v>
      </c>
      <c r="W24" s="283">
        <v>0</v>
      </c>
      <c r="X24" s="283">
        <v>20</v>
      </c>
      <c r="Y24" s="283">
        <v>0</v>
      </c>
      <c r="Z24" s="283">
        <f t="shared" si="8"/>
        <v>338</v>
      </c>
      <c r="AA24" s="283">
        <v>36</v>
      </c>
      <c r="AB24" s="283">
        <v>282</v>
      </c>
      <c r="AC24" s="283">
        <f t="shared" si="9"/>
        <v>20</v>
      </c>
      <c r="AD24" s="283">
        <v>7</v>
      </c>
      <c r="AE24" s="283">
        <v>0</v>
      </c>
      <c r="AF24" s="283">
        <v>0</v>
      </c>
      <c r="AG24" s="283">
        <v>0</v>
      </c>
      <c r="AH24" s="283">
        <v>0</v>
      </c>
      <c r="AI24" s="283">
        <v>13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4851</v>
      </c>
      <c r="E25" s="283">
        <f t="shared" si="1"/>
        <v>4146</v>
      </c>
      <c r="F25" s="283">
        <f t="shared" si="2"/>
        <v>602</v>
      </c>
      <c r="G25" s="283">
        <v>130</v>
      </c>
      <c r="H25" s="283">
        <v>0</v>
      </c>
      <c r="I25" s="283">
        <v>0</v>
      </c>
      <c r="J25" s="283">
        <v>0</v>
      </c>
      <c r="K25" s="283">
        <v>0</v>
      </c>
      <c r="L25" s="283">
        <v>472</v>
      </c>
      <c r="M25" s="283">
        <v>0</v>
      </c>
      <c r="N25" s="283">
        <f t="shared" si="4"/>
        <v>66</v>
      </c>
      <c r="O25" s="283">
        <f>+資源化量内訳!Z25</f>
        <v>37</v>
      </c>
      <c r="P25" s="283">
        <f t="shared" si="5"/>
        <v>4215</v>
      </c>
      <c r="Q25" s="283">
        <v>4146</v>
      </c>
      <c r="R25" s="283">
        <f t="shared" si="6"/>
        <v>69</v>
      </c>
      <c r="S25" s="283">
        <v>34</v>
      </c>
      <c r="T25" s="283">
        <v>0</v>
      </c>
      <c r="U25" s="283">
        <v>0</v>
      </c>
      <c r="V25" s="283">
        <v>0</v>
      </c>
      <c r="W25" s="283">
        <v>0</v>
      </c>
      <c r="X25" s="283">
        <v>35</v>
      </c>
      <c r="Y25" s="283">
        <v>0</v>
      </c>
      <c r="Z25" s="283">
        <f t="shared" si="8"/>
        <v>650</v>
      </c>
      <c r="AA25" s="283">
        <v>66</v>
      </c>
      <c r="AB25" s="283">
        <v>548</v>
      </c>
      <c r="AC25" s="283">
        <f t="shared" si="9"/>
        <v>36</v>
      </c>
      <c r="AD25" s="283">
        <v>15</v>
      </c>
      <c r="AE25" s="283">
        <v>0</v>
      </c>
      <c r="AF25" s="283">
        <v>0</v>
      </c>
      <c r="AG25" s="283">
        <v>0</v>
      </c>
      <c r="AH25" s="283">
        <v>0</v>
      </c>
      <c r="AI25" s="283">
        <v>21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1"/>
      <c r="AL26" s="281"/>
      <c r="AM26" s="281"/>
      <c r="AN26" s="281"/>
      <c r="AO26" s="281"/>
      <c r="AP26" s="281"/>
      <c r="AQ26" s="281"/>
      <c r="AR26" s="281"/>
      <c r="AS26" s="281"/>
    </row>
    <row r="27" spans="1:45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1"/>
      <c r="AL27" s="281"/>
      <c r="AM27" s="281"/>
      <c r="AN27" s="281"/>
      <c r="AO27" s="281"/>
      <c r="AP27" s="281"/>
      <c r="AQ27" s="281"/>
      <c r="AR27" s="281"/>
      <c r="AS27" s="281"/>
    </row>
    <row r="28" spans="1:45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1"/>
      <c r="AL28" s="281"/>
      <c r="AM28" s="281"/>
      <c r="AN28" s="281"/>
      <c r="AO28" s="281"/>
      <c r="AP28" s="281"/>
      <c r="AQ28" s="281"/>
      <c r="AR28" s="281"/>
      <c r="AS28" s="281"/>
    </row>
    <row r="29" spans="1:45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1"/>
      <c r="AL29" s="281"/>
      <c r="AM29" s="281"/>
      <c r="AN29" s="281"/>
      <c r="AO29" s="281"/>
      <c r="AP29" s="281"/>
      <c r="AQ29" s="281"/>
      <c r="AR29" s="281"/>
      <c r="AS29" s="281"/>
    </row>
    <row r="30" spans="1:45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1"/>
      <c r="AL30" s="281"/>
      <c r="AM30" s="281"/>
      <c r="AN30" s="281"/>
      <c r="AO30" s="281"/>
      <c r="AP30" s="281"/>
      <c r="AQ30" s="281"/>
      <c r="AR30" s="281"/>
      <c r="AS30" s="281"/>
    </row>
    <row r="31" spans="1:45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1"/>
      <c r="AL31" s="281"/>
      <c r="AM31" s="281"/>
      <c r="AN31" s="281"/>
      <c r="AO31" s="281"/>
      <c r="AP31" s="281"/>
      <c r="AQ31" s="281"/>
      <c r="AR31" s="281"/>
      <c r="AS31" s="281"/>
    </row>
    <row r="32" spans="1:45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1"/>
      <c r="AL32" s="281"/>
      <c r="AM32" s="281"/>
      <c r="AN32" s="281"/>
      <c r="AO32" s="281"/>
      <c r="AP32" s="281"/>
      <c r="AQ32" s="281"/>
      <c r="AR32" s="281"/>
      <c r="AS32" s="281"/>
    </row>
    <row r="33" spans="1:45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1"/>
      <c r="AL33" s="281"/>
      <c r="AM33" s="281"/>
      <c r="AN33" s="281"/>
      <c r="AO33" s="281"/>
      <c r="AP33" s="281"/>
      <c r="AQ33" s="281"/>
      <c r="AR33" s="281"/>
      <c r="AS33" s="281"/>
    </row>
    <row r="34" spans="1:45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1"/>
      <c r="AL34" s="281"/>
      <c r="AM34" s="281"/>
      <c r="AN34" s="281"/>
      <c r="AO34" s="281"/>
      <c r="AP34" s="281"/>
      <c r="AQ34" s="281"/>
      <c r="AR34" s="281"/>
      <c r="AS34" s="281"/>
    </row>
    <row r="35" spans="1:45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1"/>
      <c r="AL35" s="281"/>
      <c r="AM35" s="281"/>
      <c r="AN35" s="281"/>
      <c r="AO35" s="281"/>
      <c r="AP35" s="281"/>
      <c r="AQ35" s="281"/>
      <c r="AR35" s="281"/>
      <c r="AS35" s="281"/>
    </row>
    <row r="36" spans="1:45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1"/>
      <c r="AL36" s="281"/>
      <c r="AM36" s="281"/>
      <c r="AN36" s="281"/>
      <c r="AO36" s="281"/>
      <c r="AP36" s="281"/>
      <c r="AQ36" s="281"/>
      <c r="AR36" s="281"/>
      <c r="AS36" s="281"/>
    </row>
    <row r="37" spans="1:45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1"/>
      <c r="AL37" s="281"/>
      <c r="AM37" s="281"/>
      <c r="AN37" s="281"/>
      <c r="AO37" s="281"/>
      <c r="AP37" s="281"/>
      <c r="AQ37" s="281"/>
      <c r="AR37" s="281"/>
      <c r="AS37" s="281"/>
    </row>
    <row r="38" spans="1:45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1"/>
      <c r="AL38" s="281"/>
      <c r="AM38" s="281"/>
      <c r="AN38" s="281"/>
      <c r="AO38" s="281"/>
      <c r="AP38" s="281"/>
      <c r="AQ38" s="281"/>
      <c r="AR38" s="281"/>
      <c r="AS38" s="281"/>
    </row>
    <row r="39" spans="1:45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1"/>
      <c r="AL39" s="281"/>
      <c r="AM39" s="281"/>
      <c r="AN39" s="281"/>
      <c r="AO39" s="281"/>
      <c r="AP39" s="281"/>
      <c r="AQ39" s="281"/>
      <c r="AR39" s="281"/>
      <c r="AS39" s="281"/>
    </row>
    <row r="40" spans="1:45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1"/>
      <c r="AL40" s="281"/>
      <c r="AM40" s="281"/>
      <c r="AN40" s="281"/>
      <c r="AO40" s="281"/>
      <c r="AP40" s="281"/>
      <c r="AQ40" s="281"/>
      <c r="AR40" s="281"/>
      <c r="AS40" s="281"/>
    </row>
    <row r="41" spans="1:45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1"/>
      <c r="AL41" s="281"/>
      <c r="AM41" s="281"/>
      <c r="AN41" s="281"/>
      <c r="AO41" s="281"/>
      <c r="AP41" s="281"/>
      <c r="AQ41" s="281"/>
      <c r="AR41" s="281"/>
      <c r="AS41" s="281"/>
    </row>
    <row r="42" spans="1:45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1"/>
      <c r="AL42" s="281"/>
      <c r="AM42" s="281"/>
      <c r="AN42" s="281"/>
      <c r="AO42" s="281"/>
      <c r="AP42" s="281"/>
      <c r="AQ42" s="281"/>
      <c r="AR42" s="281"/>
      <c r="AS42" s="281"/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25">
    <sortCondition ref="A8:A25"/>
    <sortCondition ref="B8:B25"/>
    <sortCondition ref="C8:C25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24" man="1"/>
    <brk id="25" min="1" max="24" man="1"/>
    <brk id="36" min="1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大分県</v>
      </c>
      <c r="B7" s="293" t="str">
        <f>ごみ処理概要!B7</f>
        <v>44000</v>
      </c>
      <c r="C7" s="294" t="s">
        <v>3</v>
      </c>
      <c r="D7" s="296">
        <f t="shared" ref="D7:M7" si="0">SUM(Z7,AV7,BR7)</f>
        <v>70405</v>
      </c>
      <c r="E7" s="296">
        <f t="shared" si="0"/>
        <v>18965</v>
      </c>
      <c r="F7" s="296">
        <f t="shared" si="0"/>
        <v>89</v>
      </c>
      <c r="G7" s="296">
        <f t="shared" si="0"/>
        <v>1775</v>
      </c>
      <c r="H7" s="296">
        <f t="shared" si="0"/>
        <v>9946</v>
      </c>
      <c r="I7" s="296">
        <f t="shared" si="0"/>
        <v>3369</v>
      </c>
      <c r="J7" s="296">
        <f t="shared" si="0"/>
        <v>3082</v>
      </c>
      <c r="K7" s="296">
        <f t="shared" si="0"/>
        <v>3</v>
      </c>
      <c r="L7" s="296">
        <f t="shared" si="0"/>
        <v>4128</v>
      </c>
      <c r="M7" s="296">
        <f t="shared" si="0"/>
        <v>1</v>
      </c>
      <c r="N7" s="296">
        <f t="shared" ref="N7:N25" si="1">SUM(AJ7,BF7,CB7)</f>
        <v>527</v>
      </c>
      <c r="O7" s="296">
        <f t="shared" ref="O7:Y7" si="2">SUM(AK7,BG7,CC7)</f>
        <v>1842</v>
      </c>
      <c r="P7" s="296">
        <f t="shared" si="2"/>
        <v>803</v>
      </c>
      <c r="Q7" s="296">
        <f t="shared" si="2"/>
        <v>0</v>
      </c>
      <c r="R7" s="296">
        <f t="shared" si="2"/>
        <v>9055</v>
      </c>
      <c r="S7" s="296">
        <f t="shared" si="2"/>
        <v>0</v>
      </c>
      <c r="T7" s="296">
        <f t="shared" si="2"/>
        <v>430</v>
      </c>
      <c r="U7" s="296">
        <f t="shared" si="2"/>
        <v>12505</v>
      </c>
      <c r="V7" s="296">
        <f t="shared" si="2"/>
        <v>186</v>
      </c>
      <c r="W7" s="296">
        <f t="shared" si="2"/>
        <v>1718</v>
      </c>
      <c r="X7" s="296">
        <f t="shared" si="2"/>
        <v>13</v>
      </c>
      <c r="Y7" s="296">
        <f t="shared" si="2"/>
        <v>1968</v>
      </c>
      <c r="Z7" s="296">
        <f t="shared" ref="Z7:Z25" si="3">SUM(AA7:AU7)</f>
        <v>9203</v>
      </c>
      <c r="AA7" s="296">
        <f t="shared" ref="AA7:AK7" si="4">SUM(AA$8:AA$207)</f>
        <v>5954</v>
      </c>
      <c r="AB7" s="296">
        <f t="shared" si="4"/>
        <v>26</v>
      </c>
      <c r="AC7" s="296">
        <f t="shared" si="4"/>
        <v>118</v>
      </c>
      <c r="AD7" s="296">
        <f t="shared" si="4"/>
        <v>242</v>
      </c>
      <c r="AE7" s="296">
        <f t="shared" si="4"/>
        <v>899</v>
      </c>
      <c r="AF7" s="296">
        <f t="shared" si="4"/>
        <v>233</v>
      </c>
      <c r="AG7" s="296">
        <f t="shared" si="4"/>
        <v>1</v>
      </c>
      <c r="AH7" s="296">
        <f t="shared" si="4"/>
        <v>691</v>
      </c>
      <c r="AI7" s="296">
        <f t="shared" si="4"/>
        <v>1</v>
      </c>
      <c r="AJ7" s="296">
        <f>SUM(AJ$8:AJ$207)</f>
        <v>177</v>
      </c>
      <c r="AK7" s="296">
        <f t="shared" si="4"/>
        <v>722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6</v>
      </c>
      <c r="AU7" s="296">
        <f>SUM(AU$8:AU$207)</f>
        <v>133</v>
      </c>
      <c r="AV7" s="296">
        <f>施設資源化量内訳!D7</f>
        <v>58066</v>
      </c>
      <c r="AW7" s="296">
        <f>施設資源化量内訳!E7</f>
        <v>10849</v>
      </c>
      <c r="AX7" s="296">
        <f>施設資源化量内訳!F7</f>
        <v>63</v>
      </c>
      <c r="AY7" s="296">
        <f>施設資源化量内訳!G7</f>
        <v>914</v>
      </c>
      <c r="AZ7" s="296">
        <f>施設資源化量内訳!H7</f>
        <v>9577</v>
      </c>
      <c r="BA7" s="296">
        <f>施設資源化量内訳!I7</f>
        <v>2432</v>
      </c>
      <c r="BB7" s="296">
        <f>施設資源化量内訳!J7</f>
        <v>2814</v>
      </c>
      <c r="BC7" s="296">
        <f>施設資源化量内訳!K7</f>
        <v>2</v>
      </c>
      <c r="BD7" s="296">
        <f>施設資源化量内訳!L7</f>
        <v>3437</v>
      </c>
      <c r="BE7" s="296">
        <f>施設資源化量内訳!M7</f>
        <v>0</v>
      </c>
      <c r="BF7" s="296">
        <f>施設資源化量内訳!N7</f>
        <v>350</v>
      </c>
      <c r="BG7" s="296">
        <f>施設資源化量内訳!O7</f>
        <v>1096</v>
      </c>
      <c r="BH7" s="296">
        <f>施設資源化量内訳!P7</f>
        <v>803</v>
      </c>
      <c r="BI7" s="296">
        <f>施設資源化量内訳!Q7</f>
        <v>0</v>
      </c>
      <c r="BJ7" s="296">
        <f>施設資源化量内訳!R7</f>
        <v>9055</v>
      </c>
      <c r="BK7" s="296">
        <f>施設資源化量内訳!S7</f>
        <v>0</v>
      </c>
      <c r="BL7" s="296">
        <f>施設資源化量内訳!T7</f>
        <v>430</v>
      </c>
      <c r="BM7" s="296">
        <f>施設資源化量内訳!U7</f>
        <v>12505</v>
      </c>
      <c r="BN7" s="296">
        <f>施設資源化量内訳!V7</f>
        <v>186</v>
      </c>
      <c r="BO7" s="296">
        <f>施設資源化量内訳!W7</f>
        <v>1718</v>
      </c>
      <c r="BP7" s="296">
        <f>施設資源化量内訳!X7</f>
        <v>0</v>
      </c>
      <c r="BQ7" s="296">
        <f>施設資源化量内訳!Y7</f>
        <v>1835</v>
      </c>
      <c r="BR7" s="296">
        <f t="shared" ref="BR7:BR25" si="5">SUM(BS7:CM7)</f>
        <v>3136</v>
      </c>
      <c r="BS7" s="296">
        <f t="shared" ref="BS7:CC7" si="6">SUM(BS$8:BS$207)</f>
        <v>2162</v>
      </c>
      <c r="BT7" s="296">
        <f t="shared" si="6"/>
        <v>0</v>
      </c>
      <c r="BU7" s="296">
        <f t="shared" si="6"/>
        <v>743</v>
      </c>
      <c r="BV7" s="296">
        <f t="shared" si="6"/>
        <v>127</v>
      </c>
      <c r="BW7" s="296">
        <f t="shared" si="6"/>
        <v>38</v>
      </c>
      <c r="BX7" s="296">
        <f t="shared" si="6"/>
        <v>35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24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7</v>
      </c>
      <c r="CM7" s="296">
        <f>SUM(CM$8:CM$207)</f>
        <v>0</v>
      </c>
      <c r="CN7" s="297">
        <f>+COUNTIF(CN$8:CN$207,"有る")</f>
        <v>14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25" si="7">SUM(Z8,AV8,BR8)</f>
        <v>29205</v>
      </c>
      <c r="E8" s="283">
        <f t="shared" ref="E8:E25" si="8">SUM(AA8,AW8,BS8)</f>
        <v>8223</v>
      </c>
      <c r="F8" s="283">
        <f t="shared" ref="F8:F25" si="9">SUM(AB8,AX8,BT8)</f>
        <v>59</v>
      </c>
      <c r="G8" s="283">
        <f t="shared" ref="G8:G25" si="10">SUM(AC8,AY8,BU8)</f>
        <v>1518</v>
      </c>
      <c r="H8" s="283">
        <f t="shared" ref="H8:H25" si="11">SUM(AD8,AZ8,BV8)</f>
        <v>4010</v>
      </c>
      <c r="I8" s="283">
        <f t="shared" ref="I8:I25" si="12">SUM(AE8,BA8,BW8)</f>
        <v>685</v>
      </c>
      <c r="J8" s="283">
        <f t="shared" ref="J8:J25" si="13">SUM(AF8,BB8,BX8)</f>
        <v>1245</v>
      </c>
      <c r="K8" s="283">
        <f t="shared" ref="K8:K25" si="14">SUM(AG8,BC8,BY8)</f>
        <v>0</v>
      </c>
      <c r="L8" s="283">
        <f t="shared" ref="L8:L25" si="15">SUM(AH8,BD8,BZ8)</f>
        <v>3100</v>
      </c>
      <c r="M8" s="283">
        <f t="shared" ref="M8:M25" si="16">SUM(AI8,BE8,CA8)</f>
        <v>0</v>
      </c>
      <c r="N8" s="283">
        <f t="shared" si="1"/>
        <v>0</v>
      </c>
      <c r="O8" s="283">
        <f t="shared" ref="O8:O25" si="17">SUM(AK8,BG8,CC8)</f>
        <v>918</v>
      </c>
      <c r="P8" s="283">
        <f t="shared" ref="P8:P25" si="18">SUM(AL8,BH8,CD8)</f>
        <v>395</v>
      </c>
      <c r="Q8" s="283">
        <f t="shared" ref="Q8:Q25" si="19">SUM(AM8,BI8,CE8)</f>
        <v>0</v>
      </c>
      <c r="R8" s="283">
        <f t="shared" ref="R8:R25" si="20">SUM(AN8,BJ8,CF8)</f>
        <v>5658</v>
      </c>
      <c r="S8" s="283">
        <f t="shared" ref="S8:S25" si="21">SUM(AO8,BK8,CG8)</f>
        <v>0</v>
      </c>
      <c r="T8" s="283">
        <f t="shared" ref="T8:T25" si="22">SUM(AP8,BL8,CH8)</f>
        <v>0</v>
      </c>
      <c r="U8" s="283">
        <f t="shared" ref="U8:U25" si="23">SUM(AQ8,BM8,CI8)</f>
        <v>1558</v>
      </c>
      <c r="V8" s="283">
        <f t="shared" ref="V8:V25" si="24">SUM(AR8,BN8,CJ8)</f>
        <v>0</v>
      </c>
      <c r="W8" s="283">
        <f t="shared" ref="W8:W25" si="25">SUM(AS8,BO8,CK8)</f>
        <v>1718</v>
      </c>
      <c r="X8" s="283">
        <f t="shared" ref="X8:X25" si="26">SUM(AT8,BP8,CL8)</f>
        <v>7</v>
      </c>
      <c r="Y8" s="283">
        <f t="shared" ref="Y8:Y25" si="27">SUM(AU8,BQ8,CM8)</f>
        <v>111</v>
      </c>
      <c r="Z8" s="283">
        <f t="shared" si="3"/>
        <v>4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0</v>
      </c>
      <c r="AL8" s="286" t="s">
        <v>781</v>
      </c>
      <c r="AM8" s="286" t="s">
        <v>781</v>
      </c>
      <c r="AN8" s="286" t="s">
        <v>781</v>
      </c>
      <c r="AO8" s="286" t="s">
        <v>781</v>
      </c>
      <c r="AP8" s="286" t="s">
        <v>781</v>
      </c>
      <c r="AQ8" s="286" t="s">
        <v>781</v>
      </c>
      <c r="AR8" s="286" t="s">
        <v>781</v>
      </c>
      <c r="AS8" s="286" t="s">
        <v>781</v>
      </c>
      <c r="AT8" s="283">
        <v>0</v>
      </c>
      <c r="AU8" s="283">
        <v>4</v>
      </c>
      <c r="AV8" s="283">
        <f>施設資源化量内訳!D8</f>
        <v>27251</v>
      </c>
      <c r="AW8" s="283">
        <f>施設資源化量内訳!E8</f>
        <v>7173</v>
      </c>
      <c r="AX8" s="283">
        <f>施設資源化量内訳!F8</f>
        <v>59</v>
      </c>
      <c r="AY8" s="283">
        <f>施設資源化量内訳!G8</f>
        <v>792</v>
      </c>
      <c r="AZ8" s="283">
        <f>施設資源化量内訳!H8</f>
        <v>3921</v>
      </c>
      <c r="BA8" s="283">
        <f>施設資源化量内訳!I8</f>
        <v>661</v>
      </c>
      <c r="BB8" s="283">
        <f>施設資源化量内訳!J8</f>
        <v>1210</v>
      </c>
      <c r="BC8" s="283">
        <f>施設資源化量内訳!K8</f>
        <v>0</v>
      </c>
      <c r="BD8" s="283">
        <f>施設資源化量内訳!L8</f>
        <v>3100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899</v>
      </c>
      <c r="BH8" s="283">
        <f>施設資源化量内訳!P8</f>
        <v>395</v>
      </c>
      <c r="BI8" s="283">
        <f>施設資源化量内訳!Q8</f>
        <v>0</v>
      </c>
      <c r="BJ8" s="283">
        <f>施設資源化量内訳!R8</f>
        <v>5658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1558</v>
      </c>
      <c r="BN8" s="283">
        <f>施設資源化量内訳!V8</f>
        <v>0</v>
      </c>
      <c r="BO8" s="283">
        <f>施設資源化量内訳!W8</f>
        <v>1718</v>
      </c>
      <c r="BP8" s="283">
        <f>施設資源化量内訳!X8</f>
        <v>0</v>
      </c>
      <c r="BQ8" s="283">
        <f>施設資源化量内訳!Y8</f>
        <v>107</v>
      </c>
      <c r="BR8" s="283">
        <f t="shared" si="5"/>
        <v>1950</v>
      </c>
      <c r="BS8" s="283">
        <v>1050</v>
      </c>
      <c r="BT8" s="283">
        <v>0</v>
      </c>
      <c r="BU8" s="283">
        <v>726</v>
      </c>
      <c r="BV8" s="283">
        <v>89</v>
      </c>
      <c r="BW8" s="283">
        <v>24</v>
      </c>
      <c r="BX8" s="283">
        <v>35</v>
      </c>
      <c r="BY8" s="283">
        <v>0</v>
      </c>
      <c r="BZ8" s="283">
        <v>0</v>
      </c>
      <c r="CA8" s="283">
        <v>0</v>
      </c>
      <c r="CB8" s="283">
        <v>0</v>
      </c>
      <c r="CC8" s="283">
        <v>19</v>
      </c>
      <c r="CD8" s="286" t="s">
        <v>781</v>
      </c>
      <c r="CE8" s="286" t="s">
        <v>781</v>
      </c>
      <c r="CF8" s="286" t="s">
        <v>781</v>
      </c>
      <c r="CG8" s="286" t="s">
        <v>781</v>
      </c>
      <c r="CH8" s="286" t="s">
        <v>781</v>
      </c>
      <c r="CI8" s="286" t="s">
        <v>781</v>
      </c>
      <c r="CJ8" s="286" t="s">
        <v>781</v>
      </c>
      <c r="CK8" s="286" t="s">
        <v>781</v>
      </c>
      <c r="CL8" s="283">
        <v>7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8099</v>
      </c>
      <c r="E9" s="283">
        <f t="shared" si="8"/>
        <v>1942</v>
      </c>
      <c r="F9" s="283">
        <f t="shared" si="9"/>
        <v>4</v>
      </c>
      <c r="G9" s="283">
        <f t="shared" si="10"/>
        <v>0</v>
      </c>
      <c r="H9" s="283">
        <f t="shared" si="11"/>
        <v>1021</v>
      </c>
      <c r="I9" s="283">
        <f t="shared" si="12"/>
        <v>358</v>
      </c>
      <c r="J9" s="283">
        <f t="shared" si="13"/>
        <v>427</v>
      </c>
      <c r="K9" s="283">
        <f t="shared" si="14"/>
        <v>0</v>
      </c>
      <c r="L9" s="283">
        <f t="shared" si="15"/>
        <v>5</v>
      </c>
      <c r="M9" s="283">
        <f t="shared" si="16"/>
        <v>0</v>
      </c>
      <c r="N9" s="283">
        <f t="shared" si="1"/>
        <v>0</v>
      </c>
      <c r="O9" s="283">
        <f t="shared" si="17"/>
        <v>166</v>
      </c>
      <c r="P9" s="283">
        <f t="shared" si="18"/>
        <v>0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0</v>
      </c>
      <c r="U9" s="283">
        <f t="shared" si="23"/>
        <v>4175</v>
      </c>
      <c r="V9" s="283">
        <f t="shared" si="24"/>
        <v>0</v>
      </c>
      <c r="W9" s="283">
        <f t="shared" si="25"/>
        <v>0</v>
      </c>
      <c r="X9" s="283">
        <f t="shared" si="26"/>
        <v>1</v>
      </c>
      <c r="Y9" s="283">
        <f t="shared" si="27"/>
        <v>0</v>
      </c>
      <c r="Z9" s="283">
        <f t="shared" si="3"/>
        <v>12</v>
      </c>
      <c r="AA9" s="283">
        <v>0</v>
      </c>
      <c r="AB9" s="283">
        <v>4</v>
      </c>
      <c r="AC9" s="283">
        <v>0</v>
      </c>
      <c r="AD9" s="283">
        <v>2</v>
      </c>
      <c r="AE9" s="283">
        <v>0</v>
      </c>
      <c r="AF9" s="283">
        <v>0</v>
      </c>
      <c r="AG9" s="283">
        <v>0</v>
      </c>
      <c r="AH9" s="283">
        <v>5</v>
      </c>
      <c r="AI9" s="283">
        <v>0</v>
      </c>
      <c r="AJ9" s="283">
        <v>0</v>
      </c>
      <c r="AK9" s="286">
        <v>0</v>
      </c>
      <c r="AL9" s="286" t="s">
        <v>781</v>
      </c>
      <c r="AM9" s="286" t="s">
        <v>781</v>
      </c>
      <c r="AN9" s="286" t="s">
        <v>781</v>
      </c>
      <c r="AO9" s="286" t="s">
        <v>781</v>
      </c>
      <c r="AP9" s="286" t="s">
        <v>781</v>
      </c>
      <c r="AQ9" s="286" t="s">
        <v>781</v>
      </c>
      <c r="AR9" s="286" t="s">
        <v>781</v>
      </c>
      <c r="AS9" s="286" t="s">
        <v>781</v>
      </c>
      <c r="AT9" s="283">
        <v>1</v>
      </c>
      <c r="AU9" s="283">
        <v>0</v>
      </c>
      <c r="AV9" s="283">
        <f>施設資源化量内訳!D9</f>
        <v>7904</v>
      </c>
      <c r="AW9" s="283">
        <f>施設資源化量内訳!E9</f>
        <v>1798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990</v>
      </c>
      <c r="BA9" s="283">
        <f>施設資源化量内訳!I9</f>
        <v>350</v>
      </c>
      <c r="BB9" s="283">
        <f>施設資源化量内訳!J9</f>
        <v>427</v>
      </c>
      <c r="BC9" s="283">
        <f>施設資源化量内訳!K9</f>
        <v>0</v>
      </c>
      <c r="BD9" s="283">
        <f>施設資源化量内訳!L9</f>
        <v>0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164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4175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0</v>
      </c>
      <c r="BR9" s="283">
        <f t="shared" si="5"/>
        <v>183</v>
      </c>
      <c r="BS9" s="283">
        <v>144</v>
      </c>
      <c r="BT9" s="283">
        <v>0</v>
      </c>
      <c r="BU9" s="283">
        <v>0</v>
      </c>
      <c r="BV9" s="283">
        <v>29</v>
      </c>
      <c r="BW9" s="283">
        <v>8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2</v>
      </c>
      <c r="CD9" s="286" t="s">
        <v>781</v>
      </c>
      <c r="CE9" s="286" t="s">
        <v>781</v>
      </c>
      <c r="CF9" s="286" t="s">
        <v>781</v>
      </c>
      <c r="CG9" s="286" t="s">
        <v>781</v>
      </c>
      <c r="CH9" s="286" t="s">
        <v>781</v>
      </c>
      <c r="CI9" s="286" t="s">
        <v>781</v>
      </c>
      <c r="CJ9" s="286" t="s">
        <v>781</v>
      </c>
      <c r="CK9" s="286" t="s">
        <v>781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7369</v>
      </c>
      <c r="E10" s="283">
        <f t="shared" si="8"/>
        <v>1664</v>
      </c>
      <c r="F10" s="283">
        <f t="shared" si="9"/>
        <v>16</v>
      </c>
      <c r="G10" s="283">
        <f t="shared" si="10"/>
        <v>0</v>
      </c>
      <c r="H10" s="283">
        <f t="shared" si="11"/>
        <v>681</v>
      </c>
      <c r="I10" s="283">
        <f t="shared" si="12"/>
        <v>181</v>
      </c>
      <c r="J10" s="283">
        <f t="shared" si="13"/>
        <v>285</v>
      </c>
      <c r="K10" s="283">
        <f t="shared" si="14"/>
        <v>0</v>
      </c>
      <c r="L10" s="283">
        <f t="shared" si="15"/>
        <v>606</v>
      </c>
      <c r="M10" s="283">
        <f t="shared" si="16"/>
        <v>0</v>
      </c>
      <c r="N10" s="283">
        <f t="shared" si="1"/>
        <v>3</v>
      </c>
      <c r="O10" s="283">
        <f t="shared" si="17"/>
        <v>290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2292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1351</v>
      </c>
      <c r="Z10" s="283">
        <f t="shared" si="3"/>
        <v>2102</v>
      </c>
      <c r="AA10" s="283">
        <v>1192</v>
      </c>
      <c r="AB10" s="283">
        <v>16</v>
      </c>
      <c r="AC10" s="283">
        <v>0</v>
      </c>
      <c r="AD10" s="283">
        <v>20</v>
      </c>
      <c r="AE10" s="283">
        <v>0</v>
      </c>
      <c r="AF10" s="283">
        <v>0</v>
      </c>
      <c r="AG10" s="283">
        <v>0</v>
      </c>
      <c r="AH10" s="283">
        <v>595</v>
      </c>
      <c r="AI10" s="283">
        <v>0</v>
      </c>
      <c r="AJ10" s="283">
        <v>3</v>
      </c>
      <c r="AK10" s="286">
        <v>276</v>
      </c>
      <c r="AL10" s="286" t="s">
        <v>781</v>
      </c>
      <c r="AM10" s="286" t="s">
        <v>781</v>
      </c>
      <c r="AN10" s="286" t="s">
        <v>781</v>
      </c>
      <c r="AO10" s="286" t="s">
        <v>781</v>
      </c>
      <c r="AP10" s="286" t="s">
        <v>781</v>
      </c>
      <c r="AQ10" s="286" t="s">
        <v>781</v>
      </c>
      <c r="AR10" s="286" t="s">
        <v>781</v>
      </c>
      <c r="AS10" s="286" t="s">
        <v>781</v>
      </c>
      <c r="AT10" s="283">
        <v>0</v>
      </c>
      <c r="AU10" s="283">
        <v>0</v>
      </c>
      <c r="AV10" s="283">
        <f>施設資源化量内訳!D10</f>
        <v>4992</v>
      </c>
      <c r="AW10" s="283">
        <f>施設資源化量内訳!E10</f>
        <v>197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661</v>
      </c>
      <c r="BA10" s="283">
        <f>施設資源化量内訳!I10</f>
        <v>181</v>
      </c>
      <c r="BB10" s="283">
        <f>施設資源化量内訳!J10</f>
        <v>285</v>
      </c>
      <c r="BC10" s="283">
        <f>施設資源化量内訳!K10</f>
        <v>0</v>
      </c>
      <c r="BD10" s="283">
        <f>施設資源化量内訳!L10</f>
        <v>11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14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2292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1351</v>
      </c>
      <c r="BR10" s="283">
        <f t="shared" si="5"/>
        <v>275</v>
      </c>
      <c r="BS10" s="283">
        <v>275</v>
      </c>
      <c r="BT10" s="283">
        <v>0</v>
      </c>
      <c r="BU10" s="283"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0</v>
      </c>
      <c r="CD10" s="286" t="s">
        <v>781</v>
      </c>
      <c r="CE10" s="286" t="s">
        <v>781</v>
      </c>
      <c r="CF10" s="286" t="s">
        <v>781</v>
      </c>
      <c r="CG10" s="286" t="s">
        <v>781</v>
      </c>
      <c r="CH10" s="286" t="s">
        <v>781</v>
      </c>
      <c r="CI10" s="286" t="s">
        <v>781</v>
      </c>
      <c r="CJ10" s="286" t="s">
        <v>781</v>
      </c>
      <c r="CK10" s="286" t="s">
        <v>781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4023</v>
      </c>
      <c r="E11" s="283">
        <f t="shared" si="8"/>
        <v>1571</v>
      </c>
      <c r="F11" s="283">
        <f t="shared" si="9"/>
        <v>0</v>
      </c>
      <c r="G11" s="283">
        <f t="shared" si="10"/>
        <v>0</v>
      </c>
      <c r="H11" s="283">
        <f t="shared" si="11"/>
        <v>619</v>
      </c>
      <c r="I11" s="283">
        <f t="shared" si="12"/>
        <v>368</v>
      </c>
      <c r="J11" s="283">
        <f t="shared" si="13"/>
        <v>326</v>
      </c>
      <c r="K11" s="283">
        <f t="shared" si="14"/>
        <v>0</v>
      </c>
      <c r="L11" s="283">
        <f t="shared" si="15"/>
        <v>51</v>
      </c>
      <c r="M11" s="283">
        <f t="shared" si="16"/>
        <v>0</v>
      </c>
      <c r="N11" s="283">
        <f t="shared" si="1"/>
        <v>0</v>
      </c>
      <c r="O11" s="283">
        <f t="shared" si="17"/>
        <v>250</v>
      </c>
      <c r="P11" s="283">
        <f t="shared" si="18"/>
        <v>408</v>
      </c>
      <c r="Q11" s="283">
        <f t="shared" si="19"/>
        <v>0</v>
      </c>
      <c r="R11" s="283">
        <f t="shared" si="20"/>
        <v>0</v>
      </c>
      <c r="S11" s="283">
        <f t="shared" si="21"/>
        <v>0</v>
      </c>
      <c r="T11" s="283">
        <f t="shared" si="22"/>
        <v>430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0</v>
      </c>
      <c r="Z11" s="283">
        <f t="shared" si="3"/>
        <v>1869</v>
      </c>
      <c r="AA11" s="283">
        <v>1526</v>
      </c>
      <c r="AB11" s="283">
        <v>0</v>
      </c>
      <c r="AC11" s="283">
        <v>0</v>
      </c>
      <c r="AD11" s="283">
        <v>0</v>
      </c>
      <c r="AE11" s="283">
        <v>45</v>
      </c>
      <c r="AF11" s="283">
        <v>0</v>
      </c>
      <c r="AG11" s="283">
        <v>0</v>
      </c>
      <c r="AH11" s="283">
        <v>51</v>
      </c>
      <c r="AI11" s="283">
        <v>0</v>
      </c>
      <c r="AJ11" s="283">
        <v>0</v>
      </c>
      <c r="AK11" s="286">
        <v>247</v>
      </c>
      <c r="AL11" s="286" t="s">
        <v>781</v>
      </c>
      <c r="AM11" s="286" t="s">
        <v>781</v>
      </c>
      <c r="AN11" s="286" t="s">
        <v>781</v>
      </c>
      <c r="AO11" s="286" t="s">
        <v>781</v>
      </c>
      <c r="AP11" s="286" t="s">
        <v>781</v>
      </c>
      <c r="AQ11" s="286" t="s">
        <v>781</v>
      </c>
      <c r="AR11" s="286" t="s">
        <v>781</v>
      </c>
      <c r="AS11" s="286" t="s">
        <v>781</v>
      </c>
      <c r="AT11" s="283">
        <v>0</v>
      </c>
      <c r="AU11" s="283">
        <v>0</v>
      </c>
      <c r="AV11" s="283">
        <f>施設資源化量内訳!D11</f>
        <v>2104</v>
      </c>
      <c r="AW11" s="283">
        <f>施設資源化量内訳!E11</f>
        <v>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618</v>
      </c>
      <c r="BA11" s="283">
        <f>施設資源化量内訳!I11</f>
        <v>322</v>
      </c>
      <c r="BB11" s="283">
        <f>施設資源化量内訳!J11</f>
        <v>326</v>
      </c>
      <c r="BC11" s="283">
        <f>施設資源化量内訳!K11</f>
        <v>0</v>
      </c>
      <c r="BD11" s="283">
        <f>施設資源化量内訳!L11</f>
        <v>0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408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430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0</v>
      </c>
      <c r="BR11" s="283">
        <f t="shared" si="5"/>
        <v>50</v>
      </c>
      <c r="BS11" s="283">
        <v>45</v>
      </c>
      <c r="BT11" s="283">
        <v>0</v>
      </c>
      <c r="BU11" s="283">
        <v>0</v>
      </c>
      <c r="BV11" s="283">
        <v>1</v>
      </c>
      <c r="BW11" s="283">
        <v>1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3</v>
      </c>
      <c r="CD11" s="286" t="s">
        <v>781</v>
      </c>
      <c r="CE11" s="286" t="s">
        <v>781</v>
      </c>
      <c r="CF11" s="286" t="s">
        <v>781</v>
      </c>
      <c r="CG11" s="286" t="s">
        <v>781</v>
      </c>
      <c r="CH11" s="286" t="s">
        <v>781</v>
      </c>
      <c r="CI11" s="286" t="s">
        <v>781</v>
      </c>
      <c r="CJ11" s="286" t="s">
        <v>781</v>
      </c>
      <c r="CK11" s="286" t="s">
        <v>781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5489</v>
      </c>
      <c r="E12" s="283">
        <f t="shared" si="8"/>
        <v>1086</v>
      </c>
      <c r="F12" s="283">
        <f t="shared" si="9"/>
        <v>0</v>
      </c>
      <c r="G12" s="283">
        <f t="shared" si="10"/>
        <v>0</v>
      </c>
      <c r="H12" s="283">
        <f t="shared" si="11"/>
        <v>933</v>
      </c>
      <c r="I12" s="283">
        <f t="shared" si="12"/>
        <v>180</v>
      </c>
      <c r="J12" s="283">
        <f t="shared" si="13"/>
        <v>138</v>
      </c>
      <c r="K12" s="283">
        <f t="shared" si="14"/>
        <v>0</v>
      </c>
      <c r="L12" s="283">
        <f t="shared" si="15"/>
        <v>0</v>
      </c>
      <c r="M12" s="283">
        <f t="shared" si="16"/>
        <v>0</v>
      </c>
      <c r="N12" s="283">
        <f t="shared" si="1"/>
        <v>0</v>
      </c>
      <c r="O12" s="283">
        <f t="shared" si="17"/>
        <v>8</v>
      </c>
      <c r="P12" s="283">
        <f t="shared" si="18"/>
        <v>0</v>
      </c>
      <c r="Q12" s="283">
        <f t="shared" si="19"/>
        <v>0</v>
      </c>
      <c r="R12" s="283">
        <f t="shared" si="20"/>
        <v>3124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20</v>
      </c>
      <c r="Z12" s="283">
        <f t="shared" si="3"/>
        <v>1114</v>
      </c>
      <c r="AA12" s="283">
        <v>1086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8</v>
      </c>
      <c r="AL12" s="286" t="s">
        <v>781</v>
      </c>
      <c r="AM12" s="286" t="s">
        <v>781</v>
      </c>
      <c r="AN12" s="286" t="s">
        <v>781</v>
      </c>
      <c r="AO12" s="286" t="s">
        <v>781</v>
      </c>
      <c r="AP12" s="286" t="s">
        <v>781</v>
      </c>
      <c r="AQ12" s="286" t="s">
        <v>781</v>
      </c>
      <c r="AR12" s="286" t="s">
        <v>781</v>
      </c>
      <c r="AS12" s="286" t="s">
        <v>781</v>
      </c>
      <c r="AT12" s="283">
        <v>0</v>
      </c>
      <c r="AU12" s="283">
        <v>20</v>
      </c>
      <c r="AV12" s="283">
        <f>施設資源化量内訳!D12</f>
        <v>4375</v>
      </c>
      <c r="AW12" s="283">
        <f>施設資源化量内訳!E12</f>
        <v>0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933</v>
      </c>
      <c r="BA12" s="283">
        <f>施設資源化量内訳!I12</f>
        <v>180</v>
      </c>
      <c r="BB12" s="283">
        <f>施設資源化量内訳!J12</f>
        <v>138</v>
      </c>
      <c r="BC12" s="283">
        <f>施設資源化量内訳!K12</f>
        <v>0</v>
      </c>
      <c r="BD12" s="283">
        <f>施設資源化量内訳!L12</f>
        <v>0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3124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0</v>
      </c>
      <c r="BR12" s="283">
        <f t="shared" si="5"/>
        <v>0</v>
      </c>
      <c r="BS12" s="283">
        <v>0</v>
      </c>
      <c r="BT12" s="283">
        <v>0</v>
      </c>
      <c r="BU12" s="283"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781</v>
      </c>
      <c r="CE12" s="286" t="s">
        <v>781</v>
      </c>
      <c r="CF12" s="286" t="s">
        <v>781</v>
      </c>
      <c r="CG12" s="286" t="s">
        <v>781</v>
      </c>
      <c r="CH12" s="286" t="s">
        <v>781</v>
      </c>
      <c r="CI12" s="286" t="s">
        <v>781</v>
      </c>
      <c r="CJ12" s="286" t="s">
        <v>781</v>
      </c>
      <c r="CK12" s="286" t="s">
        <v>781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1372</v>
      </c>
      <c r="E13" s="283">
        <f t="shared" si="8"/>
        <v>539</v>
      </c>
      <c r="F13" s="283">
        <f t="shared" si="9"/>
        <v>0</v>
      </c>
      <c r="G13" s="283">
        <f t="shared" si="10"/>
        <v>0</v>
      </c>
      <c r="H13" s="283">
        <f t="shared" si="11"/>
        <v>301</v>
      </c>
      <c r="I13" s="283">
        <f t="shared" si="12"/>
        <v>214</v>
      </c>
      <c r="J13" s="283">
        <f t="shared" si="13"/>
        <v>108</v>
      </c>
      <c r="K13" s="283">
        <f t="shared" si="14"/>
        <v>0</v>
      </c>
      <c r="L13" s="283">
        <f t="shared" si="15"/>
        <v>141</v>
      </c>
      <c r="M13" s="283">
        <f t="shared" si="16"/>
        <v>0</v>
      </c>
      <c r="N13" s="283">
        <f t="shared" si="1"/>
        <v>0</v>
      </c>
      <c r="O13" s="283">
        <f t="shared" si="17"/>
        <v>24</v>
      </c>
      <c r="P13" s="283">
        <f t="shared" si="18"/>
        <v>0</v>
      </c>
      <c r="Q13" s="283">
        <f t="shared" si="19"/>
        <v>0</v>
      </c>
      <c r="R13" s="283">
        <f t="shared" si="20"/>
        <v>1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0</v>
      </c>
      <c r="Y13" s="283">
        <f t="shared" si="27"/>
        <v>44</v>
      </c>
      <c r="Z13" s="283">
        <f t="shared" si="3"/>
        <v>408</v>
      </c>
      <c r="AA13" s="283">
        <v>118</v>
      </c>
      <c r="AB13" s="283">
        <v>0</v>
      </c>
      <c r="AC13" s="283">
        <v>0</v>
      </c>
      <c r="AD13" s="283">
        <v>0</v>
      </c>
      <c r="AE13" s="283">
        <v>214</v>
      </c>
      <c r="AF13" s="283">
        <v>0</v>
      </c>
      <c r="AG13" s="283">
        <v>0</v>
      </c>
      <c r="AH13" s="283">
        <v>40</v>
      </c>
      <c r="AI13" s="283">
        <v>0</v>
      </c>
      <c r="AJ13" s="283">
        <v>0</v>
      </c>
      <c r="AK13" s="286">
        <v>24</v>
      </c>
      <c r="AL13" s="286" t="s">
        <v>781</v>
      </c>
      <c r="AM13" s="286" t="s">
        <v>781</v>
      </c>
      <c r="AN13" s="286" t="s">
        <v>781</v>
      </c>
      <c r="AO13" s="286" t="s">
        <v>781</v>
      </c>
      <c r="AP13" s="286" t="s">
        <v>781</v>
      </c>
      <c r="AQ13" s="286" t="s">
        <v>781</v>
      </c>
      <c r="AR13" s="286" t="s">
        <v>781</v>
      </c>
      <c r="AS13" s="286" t="s">
        <v>781</v>
      </c>
      <c r="AT13" s="283">
        <v>0</v>
      </c>
      <c r="AU13" s="283">
        <v>12</v>
      </c>
      <c r="AV13" s="283">
        <f>施設資源化量内訳!D13</f>
        <v>964</v>
      </c>
      <c r="AW13" s="283">
        <f>施設資源化量内訳!E13</f>
        <v>421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301</v>
      </c>
      <c r="BA13" s="283">
        <f>施設資源化量内訳!I13</f>
        <v>0</v>
      </c>
      <c r="BB13" s="283">
        <f>施設資源化量内訳!J13</f>
        <v>108</v>
      </c>
      <c r="BC13" s="283">
        <f>施設資源化量内訳!K13</f>
        <v>0</v>
      </c>
      <c r="BD13" s="283">
        <f>施設資源化量内訳!L13</f>
        <v>101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1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32</v>
      </c>
      <c r="BR13" s="283">
        <f t="shared" si="5"/>
        <v>0</v>
      </c>
      <c r="BS13" s="283">
        <v>0</v>
      </c>
      <c r="BT13" s="283">
        <v>0</v>
      </c>
      <c r="BU13" s="283"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781</v>
      </c>
      <c r="CE13" s="286" t="s">
        <v>781</v>
      </c>
      <c r="CF13" s="286" t="s">
        <v>781</v>
      </c>
      <c r="CG13" s="286" t="s">
        <v>781</v>
      </c>
      <c r="CH13" s="286" t="s">
        <v>781</v>
      </c>
      <c r="CI13" s="286" t="s">
        <v>781</v>
      </c>
      <c r="CJ13" s="286" t="s">
        <v>781</v>
      </c>
      <c r="CK13" s="286" t="s">
        <v>781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1979</v>
      </c>
      <c r="E14" s="283">
        <f t="shared" si="8"/>
        <v>651</v>
      </c>
      <c r="F14" s="283">
        <f t="shared" si="9"/>
        <v>0</v>
      </c>
      <c r="G14" s="283">
        <f t="shared" si="10"/>
        <v>0</v>
      </c>
      <c r="H14" s="283">
        <f t="shared" si="11"/>
        <v>168</v>
      </c>
      <c r="I14" s="283">
        <f t="shared" si="12"/>
        <v>92</v>
      </c>
      <c r="J14" s="283">
        <f t="shared" si="13"/>
        <v>0</v>
      </c>
      <c r="K14" s="283">
        <f t="shared" si="14"/>
        <v>0</v>
      </c>
      <c r="L14" s="283">
        <f t="shared" si="15"/>
        <v>0</v>
      </c>
      <c r="M14" s="283">
        <f t="shared" si="16"/>
        <v>0</v>
      </c>
      <c r="N14" s="283">
        <f t="shared" si="1"/>
        <v>350</v>
      </c>
      <c r="O14" s="283">
        <f t="shared" si="17"/>
        <v>0</v>
      </c>
      <c r="P14" s="283">
        <f t="shared" si="18"/>
        <v>0</v>
      </c>
      <c r="Q14" s="283">
        <f t="shared" si="19"/>
        <v>0</v>
      </c>
      <c r="R14" s="283">
        <f t="shared" si="20"/>
        <v>271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186</v>
      </c>
      <c r="W14" s="283">
        <f t="shared" si="25"/>
        <v>0</v>
      </c>
      <c r="X14" s="283">
        <f t="shared" si="26"/>
        <v>0</v>
      </c>
      <c r="Y14" s="283">
        <f t="shared" si="27"/>
        <v>261</v>
      </c>
      <c r="Z14" s="283">
        <f t="shared" si="3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781</v>
      </c>
      <c r="AM14" s="286" t="s">
        <v>781</v>
      </c>
      <c r="AN14" s="286" t="s">
        <v>781</v>
      </c>
      <c r="AO14" s="286" t="s">
        <v>781</v>
      </c>
      <c r="AP14" s="286" t="s">
        <v>781</v>
      </c>
      <c r="AQ14" s="286" t="s">
        <v>781</v>
      </c>
      <c r="AR14" s="286" t="s">
        <v>781</v>
      </c>
      <c r="AS14" s="286" t="s">
        <v>781</v>
      </c>
      <c r="AT14" s="283">
        <v>0</v>
      </c>
      <c r="AU14" s="283">
        <v>0</v>
      </c>
      <c r="AV14" s="283">
        <f>施設資源化量内訳!D14</f>
        <v>1979</v>
      </c>
      <c r="AW14" s="283">
        <f>施設資源化量内訳!E14</f>
        <v>651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168</v>
      </c>
      <c r="BA14" s="283">
        <f>施設資源化量内訳!I14</f>
        <v>92</v>
      </c>
      <c r="BB14" s="283">
        <f>施設資源化量内訳!J14</f>
        <v>0</v>
      </c>
      <c r="BC14" s="283">
        <f>施設資源化量内訳!K14</f>
        <v>0</v>
      </c>
      <c r="BD14" s="283">
        <f>施設資源化量内訳!L14</f>
        <v>0</v>
      </c>
      <c r="BE14" s="283">
        <f>施設資源化量内訳!M14</f>
        <v>0</v>
      </c>
      <c r="BF14" s="283">
        <f>施設資源化量内訳!N14</f>
        <v>350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271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186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261</v>
      </c>
      <c r="BR14" s="283">
        <f t="shared" si="5"/>
        <v>0</v>
      </c>
      <c r="BS14" s="283">
        <v>0</v>
      </c>
      <c r="BT14" s="283">
        <v>0</v>
      </c>
      <c r="BU14" s="283"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781</v>
      </c>
      <c r="CE14" s="286" t="s">
        <v>781</v>
      </c>
      <c r="CF14" s="286" t="s">
        <v>781</v>
      </c>
      <c r="CG14" s="286" t="s">
        <v>781</v>
      </c>
      <c r="CH14" s="286" t="s">
        <v>781</v>
      </c>
      <c r="CI14" s="286" t="s">
        <v>781</v>
      </c>
      <c r="CJ14" s="286" t="s">
        <v>781</v>
      </c>
      <c r="CK14" s="286" t="s">
        <v>781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784</v>
      </c>
      <c r="E15" s="283">
        <f t="shared" si="8"/>
        <v>225</v>
      </c>
      <c r="F15" s="283">
        <f t="shared" si="9"/>
        <v>0</v>
      </c>
      <c r="G15" s="283">
        <f t="shared" si="10"/>
        <v>122</v>
      </c>
      <c r="H15" s="283">
        <f t="shared" si="11"/>
        <v>78</v>
      </c>
      <c r="I15" s="283">
        <f t="shared" si="12"/>
        <v>67</v>
      </c>
      <c r="J15" s="283">
        <f t="shared" si="13"/>
        <v>47</v>
      </c>
      <c r="K15" s="283">
        <f t="shared" si="14"/>
        <v>0</v>
      </c>
      <c r="L15" s="283">
        <f t="shared" si="15"/>
        <v>129</v>
      </c>
      <c r="M15" s="283">
        <f t="shared" si="16"/>
        <v>0</v>
      </c>
      <c r="N15" s="283">
        <f t="shared" si="1"/>
        <v>0</v>
      </c>
      <c r="O15" s="283">
        <f t="shared" si="17"/>
        <v>9</v>
      </c>
      <c r="P15" s="283">
        <f t="shared" si="18"/>
        <v>0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107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0</v>
      </c>
      <c r="Z15" s="283">
        <f t="shared" si="3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781</v>
      </c>
      <c r="AM15" s="286" t="s">
        <v>781</v>
      </c>
      <c r="AN15" s="286" t="s">
        <v>781</v>
      </c>
      <c r="AO15" s="286" t="s">
        <v>781</v>
      </c>
      <c r="AP15" s="286" t="s">
        <v>781</v>
      </c>
      <c r="AQ15" s="286" t="s">
        <v>781</v>
      </c>
      <c r="AR15" s="286" t="s">
        <v>781</v>
      </c>
      <c r="AS15" s="286" t="s">
        <v>781</v>
      </c>
      <c r="AT15" s="283">
        <v>0</v>
      </c>
      <c r="AU15" s="283">
        <v>0</v>
      </c>
      <c r="AV15" s="283">
        <f>施設資源化量内訳!D15</f>
        <v>784</v>
      </c>
      <c r="AW15" s="283">
        <f>施設資源化量内訳!E15</f>
        <v>225</v>
      </c>
      <c r="AX15" s="283">
        <f>施設資源化量内訳!F15</f>
        <v>0</v>
      </c>
      <c r="AY15" s="283">
        <f>施設資源化量内訳!G15</f>
        <v>122</v>
      </c>
      <c r="AZ15" s="283">
        <f>施設資源化量内訳!H15</f>
        <v>78</v>
      </c>
      <c r="BA15" s="283">
        <f>施設資源化量内訳!I15</f>
        <v>67</v>
      </c>
      <c r="BB15" s="283">
        <f>施設資源化量内訳!J15</f>
        <v>47</v>
      </c>
      <c r="BC15" s="283">
        <f>施設資源化量内訳!K15</f>
        <v>0</v>
      </c>
      <c r="BD15" s="283">
        <f>施設資源化量内訳!L15</f>
        <v>129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9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107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0</v>
      </c>
      <c r="BR15" s="283">
        <f t="shared" si="5"/>
        <v>0</v>
      </c>
      <c r="BS15" s="283">
        <v>0</v>
      </c>
      <c r="BT15" s="283">
        <v>0</v>
      </c>
      <c r="BU15" s="283"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781</v>
      </c>
      <c r="CE15" s="286" t="s">
        <v>781</v>
      </c>
      <c r="CF15" s="286" t="s">
        <v>781</v>
      </c>
      <c r="CG15" s="286" t="s">
        <v>781</v>
      </c>
      <c r="CH15" s="286" t="s">
        <v>781</v>
      </c>
      <c r="CI15" s="286" t="s">
        <v>781</v>
      </c>
      <c r="CJ15" s="286" t="s">
        <v>781</v>
      </c>
      <c r="CK15" s="286" t="s">
        <v>781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7"/>
        <v>1437</v>
      </c>
      <c r="E16" s="283">
        <f t="shared" si="8"/>
        <v>276</v>
      </c>
      <c r="F16" s="283">
        <f t="shared" si="9"/>
        <v>2</v>
      </c>
      <c r="G16" s="283">
        <f t="shared" si="10"/>
        <v>70</v>
      </c>
      <c r="H16" s="283">
        <f t="shared" si="11"/>
        <v>282</v>
      </c>
      <c r="I16" s="283">
        <f t="shared" si="12"/>
        <v>106</v>
      </c>
      <c r="J16" s="283">
        <f t="shared" si="13"/>
        <v>47</v>
      </c>
      <c r="K16" s="283">
        <f t="shared" si="14"/>
        <v>1</v>
      </c>
      <c r="L16" s="283">
        <f t="shared" si="15"/>
        <v>0</v>
      </c>
      <c r="M16" s="283">
        <f t="shared" si="16"/>
        <v>0</v>
      </c>
      <c r="N16" s="283">
        <f t="shared" si="1"/>
        <v>0</v>
      </c>
      <c r="O16" s="283">
        <f t="shared" si="17"/>
        <v>24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627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2</v>
      </c>
      <c r="Z16" s="283">
        <f t="shared" si="3"/>
        <v>339</v>
      </c>
      <c r="AA16" s="283">
        <v>155</v>
      </c>
      <c r="AB16" s="283">
        <v>2</v>
      </c>
      <c r="AC16" s="283">
        <v>53</v>
      </c>
      <c r="AD16" s="283">
        <v>0</v>
      </c>
      <c r="AE16" s="283">
        <v>60</v>
      </c>
      <c r="AF16" s="283">
        <v>44</v>
      </c>
      <c r="AG16" s="283">
        <v>1</v>
      </c>
      <c r="AH16" s="283">
        <v>0</v>
      </c>
      <c r="AI16" s="283">
        <v>0</v>
      </c>
      <c r="AJ16" s="283">
        <v>0</v>
      </c>
      <c r="AK16" s="286">
        <v>24</v>
      </c>
      <c r="AL16" s="286" t="s">
        <v>781</v>
      </c>
      <c r="AM16" s="286" t="s">
        <v>781</v>
      </c>
      <c r="AN16" s="286" t="s">
        <v>781</v>
      </c>
      <c r="AO16" s="286" t="s">
        <v>781</v>
      </c>
      <c r="AP16" s="286" t="s">
        <v>781</v>
      </c>
      <c r="AQ16" s="286" t="s">
        <v>781</v>
      </c>
      <c r="AR16" s="286" t="s">
        <v>781</v>
      </c>
      <c r="AS16" s="286" t="s">
        <v>781</v>
      </c>
      <c r="AT16" s="283">
        <v>0</v>
      </c>
      <c r="AU16" s="283">
        <v>0</v>
      </c>
      <c r="AV16" s="283">
        <f>施設資源化量内訳!D16</f>
        <v>1006</v>
      </c>
      <c r="AW16" s="283">
        <f>施設資源化量内訳!E16</f>
        <v>46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282</v>
      </c>
      <c r="BA16" s="283">
        <f>施設資源化量内訳!I16</f>
        <v>46</v>
      </c>
      <c r="BB16" s="283">
        <f>施設資源化量内訳!J16</f>
        <v>3</v>
      </c>
      <c r="BC16" s="283">
        <f>施設資源化量内訳!K16</f>
        <v>0</v>
      </c>
      <c r="BD16" s="283">
        <f>施設資源化量内訳!L16</f>
        <v>0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627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2</v>
      </c>
      <c r="BR16" s="283">
        <f t="shared" si="5"/>
        <v>92</v>
      </c>
      <c r="BS16" s="283">
        <v>75</v>
      </c>
      <c r="BT16" s="283">
        <v>0</v>
      </c>
      <c r="BU16" s="283">
        <v>17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781</v>
      </c>
      <c r="CE16" s="286" t="s">
        <v>781</v>
      </c>
      <c r="CF16" s="286" t="s">
        <v>781</v>
      </c>
      <c r="CG16" s="286" t="s">
        <v>781</v>
      </c>
      <c r="CH16" s="286" t="s">
        <v>781</v>
      </c>
      <c r="CI16" s="286" t="s">
        <v>781</v>
      </c>
      <c r="CJ16" s="286" t="s">
        <v>781</v>
      </c>
      <c r="CK16" s="286" t="s">
        <v>781</v>
      </c>
      <c r="CL16" s="283">
        <v>0</v>
      </c>
      <c r="CM16" s="283">
        <v>0</v>
      </c>
      <c r="CN16" s="284" t="s">
        <v>762</v>
      </c>
    </row>
    <row r="17" spans="1:92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7"/>
        <v>1188</v>
      </c>
      <c r="E17" s="283">
        <f t="shared" si="8"/>
        <v>150</v>
      </c>
      <c r="F17" s="283">
        <f t="shared" si="9"/>
        <v>0</v>
      </c>
      <c r="G17" s="283">
        <f t="shared" si="10"/>
        <v>65</v>
      </c>
      <c r="H17" s="283">
        <f t="shared" si="11"/>
        <v>179</v>
      </c>
      <c r="I17" s="283">
        <f t="shared" si="12"/>
        <v>109</v>
      </c>
      <c r="J17" s="283">
        <f t="shared" si="13"/>
        <v>37</v>
      </c>
      <c r="K17" s="283">
        <f t="shared" si="14"/>
        <v>0</v>
      </c>
      <c r="L17" s="283">
        <f t="shared" si="15"/>
        <v>0</v>
      </c>
      <c r="M17" s="283">
        <f t="shared" si="16"/>
        <v>0</v>
      </c>
      <c r="N17" s="283">
        <f t="shared" si="1"/>
        <v>0</v>
      </c>
      <c r="O17" s="283">
        <f t="shared" si="17"/>
        <v>21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627</v>
      </c>
      <c r="V17" s="283">
        <f t="shared" si="24"/>
        <v>0</v>
      </c>
      <c r="W17" s="283">
        <f t="shared" si="25"/>
        <v>0</v>
      </c>
      <c r="X17" s="283">
        <f t="shared" si="26"/>
        <v>0</v>
      </c>
      <c r="Y17" s="283">
        <f t="shared" si="27"/>
        <v>0</v>
      </c>
      <c r="Z17" s="283">
        <f t="shared" si="3"/>
        <v>429</v>
      </c>
      <c r="AA17" s="283">
        <v>150</v>
      </c>
      <c r="AB17" s="283">
        <v>0</v>
      </c>
      <c r="AC17" s="283">
        <v>65</v>
      </c>
      <c r="AD17" s="283">
        <v>47</v>
      </c>
      <c r="AE17" s="283">
        <v>109</v>
      </c>
      <c r="AF17" s="283">
        <v>37</v>
      </c>
      <c r="AG17" s="283">
        <v>0</v>
      </c>
      <c r="AH17" s="283">
        <v>0</v>
      </c>
      <c r="AI17" s="283">
        <v>0</v>
      </c>
      <c r="AJ17" s="283">
        <v>0</v>
      </c>
      <c r="AK17" s="286">
        <v>21</v>
      </c>
      <c r="AL17" s="286" t="s">
        <v>781</v>
      </c>
      <c r="AM17" s="286" t="s">
        <v>781</v>
      </c>
      <c r="AN17" s="286" t="s">
        <v>781</v>
      </c>
      <c r="AO17" s="286" t="s">
        <v>781</v>
      </c>
      <c r="AP17" s="286" t="s">
        <v>781</v>
      </c>
      <c r="AQ17" s="286" t="s">
        <v>781</v>
      </c>
      <c r="AR17" s="286" t="s">
        <v>781</v>
      </c>
      <c r="AS17" s="286" t="s">
        <v>781</v>
      </c>
      <c r="AT17" s="283">
        <v>0</v>
      </c>
      <c r="AU17" s="283">
        <v>0</v>
      </c>
      <c r="AV17" s="283">
        <f>施設資源化量内訳!D17</f>
        <v>759</v>
      </c>
      <c r="AW17" s="283">
        <f>施設資源化量内訳!E17</f>
        <v>0</v>
      </c>
      <c r="AX17" s="283">
        <f>施設資源化量内訳!F17</f>
        <v>0</v>
      </c>
      <c r="AY17" s="283">
        <f>施設資源化量内訳!G17</f>
        <v>0</v>
      </c>
      <c r="AZ17" s="283">
        <f>施設資源化量内訳!H17</f>
        <v>132</v>
      </c>
      <c r="BA17" s="283">
        <f>施設資源化量内訳!I17</f>
        <v>0</v>
      </c>
      <c r="BB17" s="283">
        <f>施設資源化量内訳!J17</f>
        <v>0</v>
      </c>
      <c r="BC17" s="283">
        <f>施設資源化量内訳!K17</f>
        <v>0</v>
      </c>
      <c r="BD17" s="283">
        <f>施設資源化量内訳!L17</f>
        <v>0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627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0</v>
      </c>
      <c r="BR17" s="283">
        <f t="shared" si="5"/>
        <v>0</v>
      </c>
      <c r="BS17" s="283">
        <v>0</v>
      </c>
      <c r="BT17" s="283">
        <v>0</v>
      </c>
      <c r="BU17" s="283"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781</v>
      </c>
      <c r="CE17" s="286" t="s">
        <v>781</v>
      </c>
      <c r="CF17" s="286" t="s">
        <v>781</v>
      </c>
      <c r="CG17" s="286" t="s">
        <v>781</v>
      </c>
      <c r="CH17" s="286" t="s">
        <v>781</v>
      </c>
      <c r="CI17" s="286" t="s">
        <v>781</v>
      </c>
      <c r="CJ17" s="286" t="s">
        <v>781</v>
      </c>
      <c r="CK17" s="286" t="s">
        <v>781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7"/>
        <v>3202</v>
      </c>
      <c r="E18" s="283">
        <f t="shared" si="8"/>
        <v>827</v>
      </c>
      <c r="F18" s="283">
        <f t="shared" si="9"/>
        <v>4</v>
      </c>
      <c r="G18" s="283">
        <f t="shared" si="10"/>
        <v>0</v>
      </c>
      <c r="H18" s="283">
        <f t="shared" si="11"/>
        <v>695</v>
      </c>
      <c r="I18" s="283">
        <f t="shared" si="12"/>
        <v>356</v>
      </c>
      <c r="J18" s="283">
        <f t="shared" si="13"/>
        <v>55</v>
      </c>
      <c r="K18" s="283">
        <f t="shared" si="14"/>
        <v>2</v>
      </c>
      <c r="L18" s="283">
        <f t="shared" si="15"/>
        <v>0</v>
      </c>
      <c r="M18" s="283">
        <f t="shared" si="16"/>
        <v>0</v>
      </c>
      <c r="N18" s="283">
        <f t="shared" si="1"/>
        <v>0</v>
      </c>
      <c r="O18" s="283">
        <f t="shared" si="17"/>
        <v>10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1236</v>
      </c>
      <c r="V18" s="283">
        <f t="shared" si="24"/>
        <v>0</v>
      </c>
      <c r="W18" s="283">
        <f t="shared" si="25"/>
        <v>0</v>
      </c>
      <c r="X18" s="283">
        <f t="shared" si="26"/>
        <v>5</v>
      </c>
      <c r="Y18" s="283">
        <f t="shared" si="27"/>
        <v>12</v>
      </c>
      <c r="Z18" s="283">
        <f t="shared" si="3"/>
        <v>17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6">
        <v>0</v>
      </c>
      <c r="AL18" s="286" t="s">
        <v>781</v>
      </c>
      <c r="AM18" s="286" t="s">
        <v>781</v>
      </c>
      <c r="AN18" s="286" t="s">
        <v>781</v>
      </c>
      <c r="AO18" s="286" t="s">
        <v>781</v>
      </c>
      <c r="AP18" s="286" t="s">
        <v>781</v>
      </c>
      <c r="AQ18" s="286" t="s">
        <v>781</v>
      </c>
      <c r="AR18" s="286" t="s">
        <v>781</v>
      </c>
      <c r="AS18" s="286" t="s">
        <v>781</v>
      </c>
      <c r="AT18" s="283">
        <v>5</v>
      </c>
      <c r="AU18" s="283">
        <v>12</v>
      </c>
      <c r="AV18" s="283">
        <f>施設資源化量内訳!D18</f>
        <v>2696</v>
      </c>
      <c r="AW18" s="283">
        <f>施設資源化量内訳!E18</f>
        <v>338</v>
      </c>
      <c r="AX18" s="283">
        <f>施設資源化量内訳!F18</f>
        <v>4</v>
      </c>
      <c r="AY18" s="283">
        <f>施設資源化量内訳!G18</f>
        <v>0</v>
      </c>
      <c r="AZ18" s="283">
        <f>施設資源化量内訳!H18</f>
        <v>695</v>
      </c>
      <c r="BA18" s="283">
        <f>施設資源化量内訳!I18</f>
        <v>356</v>
      </c>
      <c r="BB18" s="283">
        <f>施設資源化量内訳!J18</f>
        <v>55</v>
      </c>
      <c r="BC18" s="283">
        <f>施設資源化量内訳!K18</f>
        <v>2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10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1236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0</v>
      </c>
      <c r="BR18" s="283">
        <f t="shared" si="5"/>
        <v>489</v>
      </c>
      <c r="BS18" s="283">
        <v>489</v>
      </c>
      <c r="BT18" s="283">
        <v>0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781</v>
      </c>
      <c r="CE18" s="286" t="s">
        <v>781</v>
      </c>
      <c r="CF18" s="286" t="s">
        <v>781</v>
      </c>
      <c r="CG18" s="286" t="s">
        <v>781</v>
      </c>
      <c r="CH18" s="286" t="s">
        <v>781</v>
      </c>
      <c r="CI18" s="286" t="s">
        <v>781</v>
      </c>
      <c r="CJ18" s="286" t="s">
        <v>781</v>
      </c>
      <c r="CK18" s="286" t="s">
        <v>781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1432</v>
      </c>
      <c r="E19" s="283">
        <f t="shared" si="8"/>
        <v>518</v>
      </c>
      <c r="F19" s="283">
        <f t="shared" si="9"/>
        <v>0</v>
      </c>
      <c r="G19" s="283">
        <f t="shared" si="10"/>
        <v>0</v>
      </c>
      <c r="H19" s="283">
        <f t="shared" si="11"/>
        <v>257</v>
      </c>
      <c r="I19" s="283">
        <f t="shared" si="12"/>
        <v>212</v>
      </c>
      <c r="J19" s="283">
        <f t="shared" si="13"/>
        <v>85</v>
      </c>
      <c r="K19" s="283">
        <f t="shared" si="14"/>
        <v>0</v>
      </c>
      <c r="L19" s="283">
        <f t="shared" si="15"/>
        <v>0</v>
      </c>
      <c r="M19" s="283">
        <f t="shared" si="16"/>
        <v>0</v>
      </c>
      <c r="N19" s="283">
        <f t="shared" si="1"/>
        <v>173</v>
      </c>
      <c r="O19" s="283">
        <f t="shared" si="17"/>
        <v>106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0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81</v>
      </c>
      <c r="Z19" s="283">
        <f t="shared" si="3"/>
        <v>1022</v>
      </c>
      <c r="AA19" s="283">
        <v>518</v>
      </c>
      <c r="AB19" s="283">
        <v>0</v>
      </c>
      <c r="AC19" s="283">
        <v>0</v>
      </c>
      <c r="AD19" s="283">
        <v>0</v>
      </c>
      <c r="AE19" s="283">
        <v>212</v>
      </c>
      <c r="AF19" s="283">
        <v>0</v>
      </c>
      <c r="AG19" s="283">
        <v>0</v>
      </c>
      <c r="AH19" s="283">
        <v>0</v>
      </c>
      <c r="AI19" s="283">
        <v>0</v>
      </c>
      <c r="AJ19" s="283">
        <v>173</v>
      </c>
      <c r="AK19" s="286">
        <v>106</v>
      </c>
      <c r="AL19" s="286" t="s">
        <v>781</v>
      </c>
      <c r="AM19" s="286" t="s">
        <v>781</v>
      </c>
      <c r="AN19" s="286" t="s">
        <v>781</v>
      </c>
      <c r="AO19" s="286" t="s">
        <v>781</v>
      </c>
      <c r="AP19" s="286" t="s">
        <v>781</v>
      </c>
      <c r="AQ19" s="286" t="s">
        <v>781</v>
      </c>
      <c r="AR19" s="286" t="s">
        <v>781</v>
      </c>
      <c r="AS19" s="286" t="s">
        <v>781</v>
      </c>
      <c r="AT19" s="283">
        <v>0</v>
      </c>
      <c r="AU19" s="283">
        <v>13</v>
      </c>
      <c r="AV19" s="283">
        <f>施設資源化量内訳!D19</f>
        <v>410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257</v>
      </c>
      <c r="BA19" s="283">
        <f>施設資源化量内訳!I19</f>
        <v>0</v>
      </c>
      <c r="BB19" s="283">
        <f>施設資源化量内訳!J19</f>
        <v>85</v>
      </c>
      <c r="BC19" s="283">
        <f>施設資源化量内訳!K19</f>
        <v>0</v>
      </c>
      <c r="BD19" s="283">
        <f>施設資源化量内訳!L19</f>
        <v>0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68</v>
      </c>
      <c r="BR19" s="283">
        <f t="shared" si="5"/>
        <v>0</v>
      </c>
      <c r="BS19" s="283">
        <v>0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781</v>
      </c>
      <c r="CE19" s="286" t="s">
        <v>781</v>
      </c>
      <c r="CF19" s="286" t="s">
        <v>781</v>
      </c>
      <c r="CG19" s="286" t="s">
        <v>781</v>
      </c>
      <c r="CH19" s="286" t="s">
        <v>781</v>
      </c>
      <c r="CI19" s="286" t="s">
        <v>781</v>
      </c>
      <c r="CJ19" s="286" t="s">
        <v>781</v>
      </c>
      <c r="CK19" s="286" t="s">
        <v>781</v>
      </c>
      <c r="CL19" s="283">
        <v>0</v>
      </c>
      <c r="CM19" s="283">
        <v>0</v>
      </c>
      <c r="CN19" s="284" t="s">
        <v>762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858</v>
      </c>
      <c r="E20" s="283">
        <f t="shared" si="8"/>
        <v>327</v>
      </c>
      <c r="F20" s="283">
        <f t="shared" si="9"/>
        <v>2</v>
      </c>
      <c r="G20" s="283">
        <f t="shared" si="10"/>
        <v>0</v>
      </c>
      <c r="H20" s="283">
        <f t="shared" si="11"/>
        <v>129</v>
      </c>
      <c r="I20" s="283">
        <f t="shared" si="12"/>
        <v>44</v>
      </c>
      <c r="J20" s="283">
        <f t="shared" si="13"/>
        <v>69</v>
      </c>
      <c r="K20" s="283">
        <f t="shared" si="14"/>
        <v>0</v>
      </c>
      <c r="L20" s="283">
        <f t="shared" si="15"/>
        <v>96</v>
      </c>
      <c r="M20" s="283">
        <f t="shared" si="16"/>
        <v>0</v>
      </c>
      <c r="N20" s="283">
        <f t="shared" si="1"/>
        <v>0</v>
      </c>
      <c r="O20" s="283">
        <f t="shared" si="17"/>
        <v>0</v>
      </c>
      <c r="P20" s="283">
        <f t="shared" si="18"/>
        <v>0</v>
      </c>
      <c r="Q20" s="283">
        <f t="shared" si="19"/>
        <v>0</v>
      </c>
      <c r="R20" s="283">
        <f t="shared" si="20"/>
        <v>1</v>
      </c>
      <c r="S20" s="283">
        <f t="shared" si="21"/>
        <v>0</v>
      </c>
      <c r="T20" s="283">
        <f t="shared" si="22"/>
        <v>0</v>
      </c>
      <c r="U20" s="283">
        <f t="shared" si="23"/>
        <v>190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0</v>
      </c>
      <c r="Z20" s="283">
        <f t="shared" si="3"/>
        <v>329</v>
      </c>
      <c r="AA20" s="283">
        <v>327</v>
      </c>
      <c r="AB20" s="283">
        <v>2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0</v>
      </c>
      <c r="AL20" s="286" t="s">
        <v>781</v>
      </c>
      <c r="AM20" s="286" t="s">
        <v>781</v>
      </c>
      <c r="AN20" s="286" t="s">
        <v>781</v>
      </c>
      <c r="AO20" s="286" t="s">
        <v>781</v>
      </c>
      <c r="AP20" s="286" t="s">
        <v>781</v>
      </c>
      <c r="AQ20" s="286" t="s">
        <v>781</v>
      </c>
      <c r="AR20" s="286" t="s">
        <v>781</v>
      </c>
      <c r="AS20" s="286" t="s">
        <v>781</v>
      </c>
      <c r="AT20" s="283">
        <v>0</v>
      </c>
      <c r="AU20" s="283">
        <v>0</v>
      </c>
      <c r="AV20" s="283">
        <f>施設資源化量内訳!D20</f>
        <v>529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0</v>
      </c>
      <c r="AZ20" s="283">
        <f>施設資源化量内訳!H20</f>
        <v>129</v>
      </c>
      <c r="BA20" s="283">
        <f>施設資源化量内訳!I20</f>
        <v>44</v>
      </c>
      <c r="BB20" s="283">
        <f>施設資源化量内訳!J20</f>
        <v>69</v>
      </c>
      <c r="BC20" s="283">
        <f>施設資源化量内訳!K20</f>
        <v>0</v>
      </c>
      <c r="BD20" s="283">
        <f>施設資源化量内訳!L20</f>
        <v>96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1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190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0</v>
      </c>
      <c r="BR20" s="283">
        <f t="shared" si="5"/>
        <v>0</v>
      </c>
      <c r="BS20" s="283">
        <v>0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781</v>
      </c>
      <c r="CE20" s="286" t="s">
        <v>781</v>
      </c>
      <c r="CF20" s="286" t="s">
        <v>781</v>
      </c>
      <c r="CG20" s="286" t="s">
        <v>781</v>
      </c>
      <c r="CH20" s="286" t="s">
        <v>781</v>
      </c>
      <c r="CI20" s="286" t="s">
        <v>781</v>
      </c>
      <c r="CJ20" s="286" t="s">
        <v>781</v>
      </c>
      <c r="CK20" s="286" t="s">
        <v>781</v>
      </c>
      <c r="CL20" s="283">
        <v>0</v>
      </c>
      <c r="CM20" s="283">
        <v>0</v>
      </c>
      <c r="CN20" s="284" t="s">
        <v>762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1567</v>
      </c>
      <c r="E21" s="283">
        <f t="shared" si="8"/>
        <v>566</v>
      </c>
      <c r="F21" s="283">
        <f t="shared" si="9"/>
        <v>0</v>
      </c>
      <c r="G21" s="283">
        <f t="shared" si="10"/>
        <v>0</v>
      </c>
      <c r="H21" s="283">
        <f t="shared" si="11"/>
        <v>182</v>
      </c>
      <c r="I21" s="283">
        <f t="shared" si="12"/>
        <v>153</v>
      </c>
      <c r="J21" s="283">
        <f t="shared" si="13"/>
        <v>75</v>
      </c>
      <c r="K21" s="283">
        <f t="shared" si="14"/>
        <v>0</v>
      </c>
      <c r="L21" s="283">
        <f t="shared" si="15"/>
        <v>0</v>
      </c>
      <c r="M21" s="283">
        <f t="shared" si="16"/>
        <v>0</v>
      </c>
      <c r="N21" s="283">
        <f t="shared" si="1"/>
        <v>0</v>
      </c>
      <c r="O21" s="283">
        <f t="shared" si="17"/>
        <v>0</v>
      </c>
      <c r="P21" s="283">
        <f t="shared" si="18"/>
        <v>0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520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71</v>
      </c>
      <c r="Z21" s="283">
        <f t="shared" si="3"/>
        <v>961</v>
      </c>
      <c r="AA21" s="283">
        <v>566</v>
      </c>
      <c r="AB21" s="283">
        <v>0</v>
      </c>
      <c r="AC21" s="283">
        <v>0</v>
      </c>
      <c r="AD21" s="283">
        <v>96</v>
      </c>
      <c r="AE21" s="283">
        <v>153</v>
      </c>
      <c r="AF21" s="283">
        <v>75</v>
      </c>
      <c r="AG21" s="283">
        <v>0</v>
      </c>
      <c r="AH21" s="283">
        <v>0</v>
      </c>
      <c r="AI21" s="283">
        <v>0</v>
      </c>
      <c r="AJ21" s="283">
        <v>0</v>
      </c>
      <c r="AK21" s="286">
        <v>0</v>
      </c>
      <c r="AL21" s="286" t="s">
        <v>781</v>
      </c>
      <c r="AM21" s="286" t="s">
        <v>781</v>
      </c>
      <c r="AN21" s="286" t="s">
        <v>781</v>
      </c>
      <c r="AO21" s="286" t="s">
        <v>781</v>
      </c>
      <c r="AP21" s="286" t="s">
        <v>781</v>
      </c>
      <c r="AQ21" s="286" t="s">
        <v>781</v>
      </c>
      <c r="AR21" s="286" t="s">
        <v>781</v>
      </c>
      <c r="AS21" s="286" t="s">
        <v>781</v>
      </c>
      <c r="AT21" s="283">
        <v>0</v>
      </c>
      <c r="AU21" s="283">
        <v>71</v>
      </c>
      <c r="AV21" s="283">
        <f>施設資源化量内訳!D21</f>
        <v>606</v>
      </c>
      <c r="AW21" s="283">
        <f>施設資源化量内訳!E21</f>
        <v>0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86</v>
      </c>
      <c r="BA21" s="283">
        <f>施設資源化量内訳!I21</f>
        <v>0</v>
      </c>
      <c r="BB21" s="283">
        <f>施設資源化量内訳!J21</f>
        <v>0</v>
      </c>
      <c r="BC21" s="283">
        <f>施設資源化量内訳!K21</f>
        <v>0</v>
      </c>
      <c r="BD21" s="283">
        <f>施設資源化量内訳!L21</f>
        <v>0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520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0</v>
      </c>
      <c r="BR21" s="283">
        <f t="shared" si="5"/>
        <v>0</v>
      </c>
      <c r="BS21" s="283">
        <v>0</v>
      </c>
      <c r="BT21" s="283">
        <v>0</v>
      </c>
      <c r="BU21" s="283"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781</v>
      </c>
      <c r="CE21" s="286" t="s">
        <v>781</v>
      </c>
      <c r="CF21" s="286" t="s">
        <v>781</v>
      </c>
      <c r="CG21" s="286" t="s">
        <v>781</v>
      </c>
      <c r="CH21" s="286" t="s">
        <v>781</v>
      </c>
      <c r="CI21" s="286" t="s">
        <v>781</v>
      </c>
      <c r="CJ21" s="286" t="s">
        <v>781</v>
      </c>
      <c r="CK21" s="286" t="s">
        <v>781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98</v>
      </c>
      <c r="E22" s="283">
        <f t="shared" si="8"/>
        <v>0</v>
      </c>
      <c r="F22" s="283">
        <f t="shared" si="9"/>
        <v>0</v>
      </c>
      <c r="G22" s="283">
        <f t="shared" si="10"/>
        <v>0</v>
      </c>
      <c r="H22" s="283">
        <f t="shared" si="11"/>
        <v>9</v>
      </c>
      <c r="I22" s="283">
        <f t="shared" si="12"/>
        <v>0</v>
      </c>
      <c r="J22" s="283">
        <f t="shared" si="13"/>
        <v>0</v>
      </c>
      <c r="K22" s="283">
        <f t="shared" si="14"/>
        <v>0</v>
      </c>
      <c r="L22" s="283">
        <f t="shared" si="15"/>
        <v>0</v>
      </c>
      <c r="M22" s="283">
        <f t="shared" si="16"/>
        <v>0</v>
      </c>
      <c r="N22" s="283">
        <f t="shared" si="1"/>
        <v>0</v>
      </c>
      <c r="O22" s="283">
        <f t="shared" si="17"/>
        <v>0</v>
      </c>
      <c r="P22" s="283">
        <f t="shared" si="18"/>
        <v>0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89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0</v>
      </c>
      <c r="Z22" s="283">
        <f t="shared" si="3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781</v>
      </c>
      <c r="AM22" s="286" t="s">
        <v>781</v>
      </c>
      <c r="AN22" s="286" t="s">
        <v>781</v>
      </c>
      <c r="AO22" s="286" t="s">
        <v>781</v>
      </c>
      <c r="AP22" s="286" t="s">
        <v>781</v>
      </c>
      <c r="AQ22" s="286" t="s">
        <v>781</v>
      </c>
      <c r="AR22" s="286" t="s">
        <v>781</v>
      </c>
      <c r="AS22" s="286" t="s">
        <v>781</v>
      </c>
      <c r="AT22" s="283">
        <v>0</v>
      </c>
      <c r="AU22" s="283">
        <v>0</v>
      </c>
      <c r="AV22" s="283">
        <f>施設資源化量内訳!D22</f>
        <v>98</v>
      </c>
      <c r="AW22" s="283">
        <f>施設資源化量内訳!E22</f>
        <v>0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9</v>
      </c>
      <c r="BA22" s="283">
        <f>施設資源化量内訳!I22</f>
        <v>0</v>
      </c>
      <c r="BB22" s="283">
        <f>施設資源化量内訳!J22</f>
        <v>0</v>
      </c>
      <c r="BC22" s="283">
        <f>施設資源化量内訳!K22</f>
        <v>0</v>
      </c>
      <c r="BD22" s="283">
        <f>施設資源化量内訳!L22</f>
        <v>0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89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0</v>
      </c>
      <c r="BR22" s="283">
        <f t="shared" si="5"/>
        <v>0</v>
      </c>
      <c r="BS22" s="283">
        <v>0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781</v>
      </c>
      <c r="CE22" s="286" t="s">
        <v>781</v>
      </c>
      <c r="CF22" s="286" t="s">
        <v>781</v>
      </c>
      <c r="CG22" s="286" t="s">
        <v>781</v>
      </c>
      <c r="CH22" s="286" t="s">
        <v>781</v>
      </c>
      <c r="CI22" s="286" t="s">
        <v>781</v>
      </c>
      <c r="CJ22" s="286" t="s">
        <v>781</v>
      </c>
      <c r="CK22" s="286" t="s">
        <v>781</v>
      </c>
      <c r="CL22" s="283">
        <v>0</v>
      </c>
      <c r="CM22" s="283">
        <v>0</v>
      </c>
      <c r="CN22" s="284" t="s">
        <v>762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1496</v>
      </c>
      <c r="E23" s="283">
        <f t="shared" si="8"/>
        <v>366</v>
      </c>
      <c r="F23" s="283">
        <f t="shared" si="9"/>
        <v>2</v>
      </c>
      <c r="G23" s="283">
        <f t="shared" si="10"/>
        <v>0</v>
      </c>
      <c r="H23" s="283">
        <f t="shared" si="11"/>
        <v>210</v>
      </c>
      <c r="I23" s="283">
        <f t="shared" si="12"/>
        <v>108</v>
      </c>
      <c r="J23" s="283">
        <f t="shared" si="13"/>
        <v>77</v>
      </c>
      <c r="K23" s="283">
        <f t="shared" si="14"/>
        <v>0</v>
      </c>
      <c r="L23" s="283">
        <f t="shared" si="15"/>
        <v>0</v>
      </c>
      <c r="M23" s="283">
        <f t="shared" si="16"/>
        <v>0</v>
      </c>
      <c r="N23" s="283">
        <f t="shared" si="1"/>
        <v>0</v>
      </c>
      <c r="O23" s="283">
        <f t="shared" si="17"/>
        <v>16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717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0</v>
      </c>
      <c r="Z23" s="283">
        <f t="shared" si="3"/>
        <v>540</v>
      </c>
      <c r="AA23" s="283">
        <v>282</v>
      </c>
      <c r="AB23" s="283">
        <v>2</v>
      </c>
      <c r="AC23" s="283">
        <v>0</v>
      </c>
      <c r="AD23" s="283">
        <v>60</v>
      </c>
      <c r="AE23" s="283">
        <v>103</v>
      </c>
      <c r="AF23" s="283">
        <v>77</v>
      </c>
      <c r="AG23" s="283">
        <v>0</v>
      </c>
      <c r="AH23" s="283">
        <v>0</v>
      </c>
      <c r="AI23" s="283">
        <v>0</v>
      </c>
      <c r="AJ23" s="283">
        <v>0</v>
      </c>
      <c r="AK23" s="286">
        <v>16</v>
      </c>
      <c r="AL23" s="286" t="s">
        <v>781</v>
      </c>
      <c r="AM23" s="286" t="s">
        <v>781</v>
      </c>
      <c r="AN23" s="286" t="s">
        <v>781</v>
      </c>
      <c r="AO23" s="286" t="s">
        <v>781</v>
      </c>
      <c r="AP23" s="286" t="s">
        <v>781</v>
      </c>
      <c r="AQ23" s="286" t="s">
        <v>781</v>
      </c>
      <c r="AR23" s="286" t="s">
        <v>781</v>
      </c>
      <c r="AS23" s="286" t="s">
        <v>781</v>
      </c>
      <c r="AT23" s="283">
        <v>0</v>
      </c>
      <c r="AU23" s="283">
        <v>0</v>
      </c>
      <c r="AV23" s="283">
        <f>施設資源化量内訳!D23</f>
        <v>859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142</v>
      </c>
      <c r="BA23" s="283">
        <f>施設資源化量内訳!I23</f>
        <v>0</v>
      </c>
      <c r="BB23" s="283">
        <f>施設資源化量内訳!J23</f>
        <v>0</v>
      </c>
      <c r="BC23" s="283">
        <f>施設資源化量内訳!K23</f>
        <v>0</v>
      </c>
      <c r="BD23" s="283">
        <f>施設資源化量内訳!L23</f>
        <v>0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717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0</v>
      </c>
      <c r="BR23" s="283">
        <f t="shared" si="5"/>
        <v>97</v>
      </c>
      <c r="BS23" s="283">
        <v>84</v>
      </c>
      <c r="BT23" s="283">
        <v>0</v>
      </c>
      <c r="BU23" s="283">
        <v>0</v>
      </c>
      <c r="BV23" s="283">
        <v>8</v>
      </c>
      <c r="BW23" s="283">
        <v>5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781</v>
      </c>
      <c r="CE23" s="286" t="s">
        <v>781</v>
      </c>
      <c r="CF23" s="286" t="s">
        <v>781</v>
      </c>
      <c r="CG23" s="286" t="s">
        <v>781</v>
      </c>
      <c r="CH23" s="286" t="s">
        <v>781</v>
      </c>
      <c r="CI23" s="286" t="s">
        <v>781</v>
      </c>
      <c r="CJ23" s="286" t="s">
        <v>781</v>
      </c>
      <c r="CK23" s="286" t="s">
        <v>781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276</v>
      </c>
      <c r="E24" s="283">
        <f t="shared" si="8"/>
        <v>12</v>
      </c>
      <c r="F24" s="283">
        <f t="shared" si="9"/>
        <v>0</v>
      </c>
      <c r="G24" s="283">
        <f t="shared" si="10"/>
        <v>0</v>
      </c>
      <c r="H24" s="283">
        <f t="shared" si="11"/>
        <v>64</v>
      </c>
      <c r="I24" s="283">
        <f t="shared" si="12"/>
        <v>50</v>
      </c>
      <c r="J24" s="283">
        <f t="shared" si="13"/>
        <v>22</v>
      </c>
      <c r="K24" s="283">
        <f t="shared" si="14"/>
        <v>0</v>
      </c>
      <c r="L24" s="283">
        <f t="shared" si="15"/>
        <v>0</v>
      </c>
      <c r="M24" s="283">
        <f t="shared" si="16"/>
        <v>1</v>
      </c>
      <c r="N24" s="283">
        <f t="shared" si="1"/>
        <v>0</v>
      </c>
      <c r="O24" s="283">
        <f t="shared" si="17"/>
        <v>0</v>
      </c>
      <c r="P24" s="283">
        <f t="shared" si="18"/>
        <v>0</v>
      </c>
      <c r="Q24" s="283">
        <f t="shared" si="19"/>
        <v>0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118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9</v>
      </c>
      <c r="Z24" s="283">
        <f t="shared" si="3"/>
        <v>20</v>
      </c>
      <c r="AA24" s="283">
        <v>12</v>
      </c>
      <c r="AB24" s="283">
        <v>0</v>
      </c>
      <c r="AC24" s="283">
        <v>0</v>
      </c>
      <c r="AD24" s="283">
        <v>5</v>
      </c>
      <c r="AE24" s="283">
        <v>1</v>
      </c>
      <c r="AF24" s="283">
        <v>0</v>
      </c>
      <c r="AG24" s="283">
        <v>0</v>
      </c>
      <c r="AH24" s="283">
        <v>0</v>
      </c>
      <c r="AI24" s="283">
        <v>1</v>
      </c>
      <c r="AJ24" s="283">
        <v>0</v>
      </c>
      <c r="AK24" s="286">
        <v>0</v>
      </c>
      <c r="AL24" s="286" t="s">
        <v>781</v>
      </c>
      <c r="AM24" s="286" t="s">
        <v>781</v>
      </c>
      <c r="AN24" s="286" t="s">
        <v>781</v>
      </c>
      <c r="AO24" s="286" t="s">
        <v>781</v>
      </c>
      <c r="AP24" s="286" t="s">
        <v>781</v>
      </c>
      <c r="AQ24" s="286" t="s">
        <v>781</v>
      </c>
      <c r="AR24" s="286" t="s">
        <v>781</v>
      </c>
      <c r="AS24" s="286" t="s">
        <v>781</v>
      </c>
      <c r="AT24" s="283">
        <v>0</v>
      </c>
      <c r="AU24" s="283">
        <v>1</v>
      </c>
      <c r="AV24" s="283">
        <f>施設資源化量内訳!D24</f>
        <v>256</v>
      </c>
      <c r="AW24" s="283">
        <f>施設資源化量内訳!E24</f>
        <v>0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59</v>
      </c>
      <c r="BA24" s="283">
        <f>施設資源化量内訳!I24</f>
        <v>49</v>
      </c>
      <c r="BB24" s="283">
        <f>施設資源化量内訳!J24</f>
        <v>22</v>
      </c>
      <c r="BC24" s="283">
        <f>施設資源化量内訳!K24</f>
        <v>0</v>
      </c>
      <c r="BD24" s="283">
        <f>施設資源化量内訳!L24</f>
        <v>0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118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8</v>
      </c>
      <c r="BR24" s="283">
        <f t="shared" si="5"/>
        <v>0</v>
      </c>
      <c r="BS24" s="283">
        <v>0</v>
      </c>
      <c r="BT24" s="283">
        <v>0</v>
      </c>
      <c r="BU24" s="283"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781</v>
      </c>
      <c r="CE24" s="286" t="s">
        <v>781</v>
      </c>
      <c r="CF24" s="286" t="s">
        <v>781</v>
      </c>
      <c r="CG24" s="286" t="s">
        <v>781</v>
      </c>
      <c r="CH24" s="286" t="s">
        <v>781</v>
      </c>
      <c r="CI24" s="286" t="s">
        <v>781</v>
      </c>
      <c r="CJ24" s="286" t="s">
        <v>781</v>
      </c>
      <c r="CK24" s="286" t="s">
        <v>781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531</v>
      </c>
      <c r="E25" s="283">
        <f t="shared" si="8"/>
        <v>22</v>
      </c>
      <c r="F25" s="283">
        <f t="shared" si="9"/>
        <v>0</v>
      </c>
      <c r="G25" s="283">
        <f t="shared" si="10"/>
        <v>0</v>
      </c>
      <c r="H25" s="283">
        <f t="shared" si="11"/>
        <v>128</v>
      </c>
      <c r="I25" s="283">
        <f t="shared" si="12"/>
        <v>86</v>
      </c>
      <c r="J25" s="283">
        <f t="shared" si="13"/>
        <v>39</v>
      </c>
      <c r="K25" s="283">
        <f t="shared" si="14"/>
        <v>0</v>
      </c>
      <c r="L25" s="283">
        <f t="shared" si="15"/>
        <v>0</v>
      </c>
      <c r="M25" s="283">
        <f t="shared" si="16"/>
        <v>0</v>
      </c>
      <c r="N25" s="283">
        <f t="shared" si="1"/>
        <v>1</v>
      </c>
      <c r="O25" s="283">
        <f t="shared" si="17"/>
        <v>0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249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6</v>
      </c>
      <c r="Z25" s="283">
        <f t="shared" si="3"/>
        <v>37</v>
      </c>
      <c r="AA25" s="283">
        <v>22</v>
      </c>
      <c r="AB25" s="283">
        <v>0</v>
      </c>
      <c r="AC25" s="283">
        <v>0</v>
      </c>
      <c r="AD25" s="283">
        <v>12</v>
      </c>
      <c r="AE25" s="283">
        <v>2</v>
      </c>
      <c r="AF25" s="283">
        <v>0</v>
      </c>
      <c r="AG25" s="283">
        <v>0</v>
      </c>
      <c r="AH25" s="283">
        <v>0</v>
      </c>
      <c r="AI25" s="283">
        <v>0</v>
      </c>
      <c r="AJ25" s="283">
        <v>1</v>
      </c>
      <c r="AK25" s="286">
        <v>0</v>
      </c>
      <c r="AL25" s="286" t="s">
        <v>781</v>
      </c>
      <c r="AM25" s="286" t="s">
        <v>781</v>
      </c>
      <c r="AN25" s="286" t="s">
        <v>781</v>
      </c>
      <c r="AO25" s="286" t="s">
        <v>781</v>
      </c>
      <c r="AP25" s="286" t="s">
        <v>781</v>
      </c>
      <c r="AQ25" s="286" t="s">
        <v>781</v>
      </c>
      <c r="AR25" s="286" t="s">
        <v>781</v>
      </c>
      <c r="AS25" s="286" t="s">
        <v>781</v>
      </c>
      <c r="AT25" s="283">
        <v>0</v>
      </c>
      <c r="AU25" s="283">
        <v>0</v>
      </c>
      <c r="AV25" s="283">
        <f>施設資源化量内訳!D25</f>
        <v>494</v>
      </c>
      <c r="AW25" s="283">
        <f>施設資源化量内訳!E25</f>
        <v>0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116</v>
      </c>
      <c r="BA25" s="283">
        <f>施設資源化量内訳!I25</f>
        <v>84</v>
      </c>
      <c r="BB25" s="283">
        <f>施設資源化量内訳!J25</f>
        <v>39</v>
      </c>
      <c r="BC25" s="283">
        <f>施設資源化量内訳!K25</f>
        <v>0</v>
      </c>
      <c r="BD25" s="283">
        <f>施設資源化量内訳!L25</f>
        <v>0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249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6</v>
      </c>
      <c r="BR25" s="283">
        <f t="shared" si="5"/>
        <v>0</v>
      </c>
      <c r="BS25" s="283">
        <v>0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781</v>
      </c>
      <c r="CE25" s="286" t="s">
        <v>781</v>
      </c>
      <c r="CF25" s="286" t="s">
        <v>781</v>
      </c>
      <c r="CG25" s="286" t="s">
        <v>781</v>
      </c>
      <c r="CH25" s="286" t="s">
        <v>781</v>
      </c>
      <c r="CI25" s="286" t="s">
        <v>781</v>
      </c>
      <c r="CJ25" s="286" t="s">
        <v>781</v>
      </c>
      <c r="CK25" s="286" t="s">
        <v>781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6"/>
      <c r="AL26" s="286"/>
      <c r="AM26" s="286"/>
      <c r="AN26" s="286"/>
      <c r="AO26" s="286"/>
      <c r="AP26" s="286"/>
      <c r="AQ26" s="286"/>
      <c r="AR26" s="286"/>
      <c r="AS26" s="286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6"/>
      <c r="CE26" s="286"/>
      <c r="CF26" s="286"/>
      <c r="CG26" s="286"/>
      <c r="CH26" s="286"/>
      <c r="CI26" s="286"/>
      <c r="CJ26" s="286"/>
      <c r="CK26" s="286"/>
      <c r="CL26" s="283"/>
      <c r="CM26" s="283"/>
      <c r="CN26" s="284"/>
    </row>
    <row r="27" spans="1:92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6"/>
      <c r="AL27" s="286"/>
      <c r="AM27" s="286"/>
      <c r="AN27" s="286"/>
      <c r="AO27" s="286"/>
      <c r="AP27" s="286"/>
      <c r="AQ27" s="286"/>
      <c r="AR27" s="286"/>
      <c r="AS27" s="286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6"/>
      <c r="CE27" s="286"/>
      <c r="CF27" s="286"/>
      <c r="CG27" s="286"/>
      <c r="CH27" s="286"/>
      <c r="CI27" s="286"/>
      <c r="CJ27" s="286"/>
      <c r="CK27" s="286"/>
      <c r="CL27" s="283"/>
      <c r="CM27" s="283"/>
      <c r="CN27" s="284"/>
    </row>
    <row r="28" spans="1:92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6"/>
      <c r="AL28" s="286"/>
      <c r="AM28" s="286"/>
      <c r="AN28" s="286"/>
      <c r="AO28" s="286"/>
      <c r="AP28" s="286"/>
      <c r="AQ28" s="286"/>
      <c r="AR28" s="286"/>
      <c r="AS28" s="286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6"/>
      <c r="CE28" s="286"/>
      <c r="CF28" s="286"/>
      <c r="CG28" s="286"/>
      <c r="CH28" s="286"/>
      <c r="CI28" s="286"/>
      <c r="CJ28" s="286"/>
      <c r="CK28" s="286"/>
      <c r="CL28" s="283"/>
      <c r="CM28" s="283"/>
      <c r="CN28" s="284"/>
    </row>
    <row r="29" spans="1:92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6"/>
      <c r="AL29" s="286"/>
      <c r="AM29" s="286"/>
      <c r="AN29" s="286"/>
      <c r="AO29" s="286"/>
      <c r="AP29" s="286"/>
      <c r="AQ29" s="286"/>
      <c r="AR29" s="286"/>
      <c r="AS29" s="286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6"/>
      <c r="CE29" s="286"/>
      <c r="CF29" s="286"/>
      <c r="CG29" s="286"/>
      <c r="CH29" s="286"/>
      <c r="CI29" s="286"/>
      <c r="CJ29" s="286"/>
      <c r="CK29" s="286"/>
      <c r="CL29" s="283"/>
      <c r="CM29" s="283"/>
      <c r="CN29" s="284"/>
    </row>
    <row r="30" spans="1:92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6"/>
      <c r="AL30" s="286"/>
      <c r="AM30" s="286"/>
      <c r="AN30" s="286"/>
      <c r="AO30" s="286"/>
      <c r="AP30" s="286"/>
      <c r="AQ30" s="286"/>
      <c r="AR30" s="286"/>
      <c r="AS30" s="286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6"/>
      <c r="CE30" s="286"/>
      <c r="CF30" s="286"/>
      <c r="CG30" s="286"/>
      <c r="CH30" s="286"/>
      <c r="CI30" s="286"/>
      <c r="CJ30" s="286"/>
      <c r="CK30" s="286"/>
      <c r="CL30" s="283"/>
      <c r="CM30" s="283"/>
      <c r="CN30" s="284"/>
    </row>
    <row r="31" spans="1:92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6"/>
      <c r="AL31" s="286"/>
      <c r="AM31" s="286"/>
      <c r="AN31" s="286"/>
      <c r="AO31" s="286"/>
      <c r="AP31" s="286"/>
      <c r="AQ31" s="286"/>
      <c r="AR31" s="286"/>
      <c r="AS31" s="286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6"/>
      <c r="CE31" s="286"/>
      <c r="CF31" s="286"/>
      <c r="CG31" s="286"/>
      <c r="CH31" s="286"/>
      <c r="CI31" s="286"/>
      <c r="CJ31" s="286"/>
      <c r="CK31" s="286"/>
      <c r="CL31" s="283"/>
      <c r="CM31" s="283"/>
      <c r="CN31" s="284"/>
    </row>
    <row r="32" spans="1:92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6"/>
      <c r="AL32" s="286"/>
      <c r="AM32" s="286"/>
      <c r="AN32" s="286"/>
      <c r="AO32" s="286"/>
      <c r="AP32" s="286"/>
      <c r="AQ32" s="286"/>
      <c r="AR32" s="286"/>
      <c r="AS32" s="286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6"/>
      <c r="CE32" s="286"/>
      <c r="CF32" s="286"/>
      <c r="CG32" s="286"/>
      <c r="CH32" s="286"/>
      <c r="CI32" s="286"/>
      <c r="CJ32" s="286"/>
      <c r="CK32" s="286"/>
      <c r="CL32" s="283"/>
      <c r="CM32" s="283"/>
      <c r="CN32" s="284"/>
    </row>
    <row r="33" spans="1:92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6"/>
      <c r="AL33" s="286"/>
      <c r="AM33" s="286"/>
      <c r="AN33" s="286"/>
      <c r="AO33" s="286"/>
      <c r="AP33" s="286"/>
      <c r="AQ33" s="286"/>
      <c r="AR33" s="286"/>
      <c r="AS33" s="286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6"/>
      <c r="CE33" s="286"/>
      <c r="CF33" s="286"/>
      <c r="CG33" s="286"/>
      <c r="CH33" s="286"/>
      <c r="CI33" s="286"/>
      <c r="CJ33" s="286"/>
      <c r="CK33" s="286"/>
      <c r="CL33" s="283"/>
      <c r="CM33" s="283"/>
      <c r="CN33" s="284"/>
    </row>
    <row r="34" spans="1:92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6"/>
      <c r="AL34" s="286"/>
      <c r="AM34" s="286"/>
      <c r="AN34" s="286"/>
      <c r="AO34" s="286"/>
      <c r="AP34" s="286"/>
      <c r="AQ34" s="286"/>
      <c r="AR34" s="286"/>
      <c r="AS34" s="286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6"/>
      <c r="CE34" s="286"/>
      <c r="CF34" s="286"/>
      <c r="CG34" s="286"/>
      <c r="CH34" s="286"/>
      <c r="CI34" s="286"/>
      <c r="CJ34" s="286"/>
      <c r="CK34" s="286"/>
      <c r="CL34" s="283"/>
      <c r="CM34" s="283"/>
      <c r="CN34" s="284"/>
    </row>
    <row r="35" spans="1:92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6"/>
      <c r="AL35" s="286"/>
      <c r="AM35" s="286"/>
      <c r="AN35" s="286"/>
      <c r="AO35" s="286"/>
      <c r="AP35" s="286"/>
      <c r="AQ35" s="286"/>
      <c r="AR35" s="286"/>
      <c r="AS35" s="286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6"/>
      <c r="CE35" s="286"/>
      <c r="CF35" s="286"/>
      <c r="CG35" s="286"/>
      <c r="CH35" s="286"/>
      <c r="CI35" s="286"/>
      <c r="CJ35" s="286"/>
      <c r="CK35" s="286"/>
      <c r="CL35" s="283"/>
      <c r="CM35" s="283"/>
      <c r="CN35" s="284"/>
    </row>
    <row r="36" spans="1:92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6"/>
      <c r="AL36" s="286"/>
      <c r="AM36" s="286"/>
      <c r="AN36" s="286"/>
      <c r="AO36" s="286"/>
      <c r="AP36" s="286"/>
      <c r="AQ36" s="286"/>
      <c r="AR36" s="286"/>
      <c r="AS36" s="286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6"/>
      <c r="CE36" s="286"/>
      <c r="CF36" s="286"/>
      <c r="CG36" s="286"/>
      <c r="CH36" s="286"/>
      <c r="CI36" s="286"/>
      <c r="CJ36" s="286"/>
      <c r="CK36" s="286"/>
      <c r="CL36" s="283"/>
      <c r="CM36" s="283"/>
      <c r="CN36" s="284"/>
    </row>
    <row r="37" spans="1:92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6"/>
      <c r="AL37" s="286"/>
      <c r="AM37" s="286"/>
      <c r="AN37" s="286"/>
      <c r="AO37" s="286"/>
      <c r="AP37" s="286"/>
      <c r="AQ37" s="286"/>
      <c r="AR37" s="286"/>
      <c r="AS37" s="286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6"/>
      <c r="CE37" s="286"/>
      <c r="CF37" s="286"/>
      <c r="CG37" s="286"/>
      <c r="CH37" s="286"/>
      <c r="CI37" s="286"/>
      <c r="CJ37" s="286"/>
      <c r="CK37" s="286"/>
      <c r="CL37" s="283"/>
      <c r="CM37" s="283"/>
      <c r="CN37" s="284"/>
    </row>
    <row r="38" spans="1:92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6"/>
      <c r="AL38" s="286"/>
      <c r="AM38" s="286"/>
      <c r="AN38" s="286"/>
      <c r="AO38" s="286"/>
      <c r="AP38" s="286"/>
      <c r="AQ38" s="286"/>
      <c r="AR38" s="286"/>
      <c r="AS38" s="286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6"/>
      <c r="CE38" s="286"/>
      <c r="CF38" s="286"/>
      <c r="CG38" s="286"/>
      <c r="CH38" s="286"/>
      <c r="CI38" s="286"/>
      <c r="CJ38" s="286"/>
      <c r="CK38" s="286"/>
      <c r="CL38" s="283"/>
      <c r="CM38" s="283"/>
      <c r="CN38" s="284"/>
    </row>
    <row r="39" spans="1:92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6"/>
      <c r="AL39" s="286"/>
      <c r="AM39" s="286"/>
      <c r="AN39" s="286"/>
      <c r="AO39" s="286"/>
      <c r="AP39" s="286"/>
      <c r="AQ39" s="286"/>
      <c r="AR39" s="286"/>
      <c r="AS39" s="286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6"/>
      <c r="CE39" s="286"/>
      <c r="CF39" s="286"/>
      <c r="CG39" s="286"/>
      <c r="CH39" s="286"/>
      <c r="CI39" s="286"/>
      <c r="CJ39" s="286"/>
      <c r="CK39" s="286"/>
      <c r="CL39" s="283"/>
      <c r="CM39" s="283"/>
      <c r="CN39" s="284"/>
    </row>
    <row r="40" spans="1:92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6"/>
      <c r="AL40" s="286"/>
      <c r="AM40" s="286"/>
      <c r="AN40" s="286"/>
      <c r="AO40" s="286"/>
      <c r="AP40" s="286"/>
      <c r="AQ40" s="286"/>
      <c r="AR40" s="286"/>
      <c r="AS40" s="286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6"/>
      <c r="CE40" s="286"/>
      <c r="CF40" s="286"/>
      <c r="CG40" s="286"/>
      <c r="CH40" s="286"/>
      <c r="CI40" s="286"/>
      <c r="CJ40" s="286"/>
      <c r="CK40" s="286"/>
      <c r="CL40" s="283"/>
      <c r="CM40" s="283"/>
      <c r="CN40" s="284"/>
    </row>
    <row r="41" spans="1:92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6"/>
      <c r="AL41" s="286"/>
      <c r="AM41" s="286"/>
      <c r="AN41" s="286"/>
      <c r="AO41" s="286"/>
      <c r="AP41" s="286"/>
      <c r="AQ41" s="286"/>
      <c r="AR41" s="286"/>
      <c r="AS41" s="286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6"/>
      <c r="CE41" s="286"/>
      <c r="CF41" s="286"/>
      <c r="CG41" s="286"/>
      <c r="CH41" s="286"/>
      <c r="CI41" s="286"/>
      <c r="CJ41" s="286"/>
      <c r="CK41" s="286"/>
      <c r="CL41" s="283"/>
      <c r="CM41" s="283"/>
      <c r="CN41" s="284"/>
    </row>
    <row r="42" spans="1:92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6"/>
      <c r="AL42" s="286"/>
      <c r="AM42" s="286"/>
      <c r="AN42" s="286"/>
      <c r="AO42" s="286"/>
      <c r="AP42" s="286"/>
      <c r="AQ42" s="286"/>
      <c r="AR42" s="286"/>
      <c r="AS42" s="286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6"/>
      <c r="CE42" s="286"/>
      <c r="CF42" s="286"/>
      <c r="CG42" s="286"/>
      <c r="CH42" s="286"/>
      <c r="CI42" s="286"/>
      <c r="CJ42" s="286"/>
      <c r="CK42" s="286"/>
      <c r="CL42" s="283"/>
      <c r="CM42" s="283"/>
      <c r="CN42" s="284"/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25">
    <sortCondition ref="A8:A25"/>
    <sortCondition ref="B8:B25"/>
    <sortCondition ref="C8:C25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24" man="1"/>
    <brk id="47" min="1" max="24" man="1"/>
    <brk id="69" min="1" max="2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大分県</v>
      </c>
      <c r="B7" s="293" t="str">
        <f>ごみ処理概要!B7</f>
        <v>44000</v>
      </c>
      <c r="C7" s="294" t="s">
        <v>3</v>
      </c>
      <c r="D7" s="296">
        <f t="shared" ref="D7:L7" si="0">SUM(Z7,AV7,BR7,CN7,DJ7,EF7,FB7)</f>
        <v>58066</v>
      </c>
      <c r="E7" s="296">
        <f t="shared" si="0"/>
        <v>10849</v>
      </c>
      <c r="F7" s="296">
        <f t="shared" si="0"/>
        <v>63</v>
      </c>
      <c r="G7" s="296">
        <f t="shared" si="0"/>
        <v>914</v>
      </c>
      <c r="H7" s="296">
        <f t="shared" si="0"/>
        <v>9577</v>
      </c>
      <c r="I7" s="296">
        <f t="shared" si="0"/>
        <v>2432</v>
      </c>
      <c r="J7" s="296">
        <f t="shared" si="0"/>
        <v>2814</v>
      </c>
      <c r="K7" s="296">
        <f t="shared" si="0"/>
        <v>2</v>
      </c>
      <c r="L7" s="296">
        <f t="shared" si="0"/>
        <v>3437</v>
      </c>
      <c r="M7" s="296">
        <f t="shared" ref="M7" si="1">SUM(AI7,BE7,CA7,CW7,DS7,EO7,FK7)</f>
        <v>0</v>
      </c>
      <c r="N7" s="296">
        <f t="shared" ref="N7" si="2">SUM(AJ7,BF7,CB7,CX7,DT7,EP7,FL7)</f>
        <v>350</v>
      </c>
      <c r="O7" s="296">
        <f t="shared" ref="O7:Y7" si="3">SUM(AK7,BG7,CC7,CY7,DU7,EQ7,FM7)</f>
        <v>1096</v>
      </c>
      <c r="P7" s="296">
        <f t="shared" si="3"/>
        <v>803</v>
      </c>
      <c r="Q7" s="296">
        <f t="shared" si="3"/>
        <v>0</v>
      </c>
      <c r="R7" s="296">
        <f t="shared" si="3"/>
        <v>9055</v>
      </c>
      <c r="S7" s="296">
        <f t="shared" si="3"/>
        <v>0</v>
      </c>
      <c r="T7" s="296">
        <f t="shared" si="3"/>
        <v>430</v>
      </c>
      <c r="U7" s="296">
        <f t="shared" si="3"/>
        <v>12505</v>
      </c>
      <c r="V7" s="296">
        <f t="shared" si="3"/>
        <v>186</v>
      </c>
      <c r="W7" s="296">
        <f t="shared" si="3"/>
        <v>1718</v>
      </c>
      <c r="X7" s="296">
        <f t="shared" si="3"/>
        <v>0</v>
      </c>
      <c r="Y7" s="296">
        <f t="shared" si="3"/>
        <v>1835</v>
      </c>
      <c r="Z7" s="296">
        <f t="shared" ref="Z7:Z25" si="4">SUM(AA7:AU7)</f>
        <v>24948</v>
      </c>
      <c r="AA7" s="296">
        <f t="shared" ref="AA7:AK7" si="5">SUM(AA$8:AA$207)</f>
        <v>54</v>
      </c>
      <c r="AB7" s="296">
        <f t="shared" si="5"/>
        <v>0</v>
      </c>
      <c r="AC7" s="296">
        <f t="shared" si="5"/>
        <v>0</v>
      </c>
      <c r="AD7" s="296">
        <f t="shared" si="5"/>
        <v>1838</v>
      </c>
      <c r="AE7" s="296">
        <f t="shared" si="5"/>
        <v>0</v>
      </c>
      <c r="AF7" s="296">
        <f t="shared" si="5"/>
        <v>3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9055</v>
      </c>
      <c r="AO7" s="300" t="s">
        <v>698</v>
      </c>
      <c r="AP7" s="300" t="s">
        <v>698</v>
      </c>
      <c r="AQ7" s="296">
        <f>SUM(AQ$8:AQ$207)</f>
        <v>12138</v>
      </c>
      <c r="AR7" s="300" t="s">
        <v>698</v>
      </c>
      <c r="AS7" s="296">
        <f>SUM(AS$8:AS$207)</f>
        <v>1718</v>
      </c>
      <c r="AT7" s="300" t="s">
        <v>698</v>
      </c>
      <c r="AU7" s="296">
        <f>SUM(AU$8:AU$207)</f>
        <v>142</v>
      </c>
      <c r="AV7" s="296">
        <f t="shared" ref="AV7:AV25" si="6">SUM(AW7:BQ7)</f>
        <v>2541</v>
      </c>
      <c r="AW7" s="296">
        <f t="shared" ref="AW7:BG7" si="7">SUM(AW$8:AW$207)</f>
        <v>53</v>
      </c>
      <c r="AX7" s="296">
        <f t="shared" si="7"/>
        <v>0</v>
      </c>
      <c r="AY7" s="296">
        <f t="shared" si="7"/>
        <v>0</v>
      </c>
      <c r="AZ7" s="296">
        <f t="shared" si="7"/>
        <v>2371</v>
      </c>
      <c r="BA7" s="296">
        <f t="shared" si="7"/>
        <v>0</v>
      </c>
      <c r="BB7" s="296">
        <f t="shared" si="7"/>
        <v>2</v>
      </c>
      <c r="BC7" s="296">
        <f t="shared" si="7"/>
        <v>0</v>
      </c>
      <c r="BD7" s="296">
        <f t="shared" si="7"/>
        <v>1</v>
      </c>
      <c r="BE7" s="296">
        <f t="shared" si="7"/>
        <v>0</v>
      </c>
      <c r="BF7" s="296">
        <f t="shared" si="7"/>
        <v>0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114</v>
      </c>
      <c r="BR7" s="296">
        <f t="shared" ref="BR7:BR25" si="8">SUM(BS7:CM7)</f>
        <v>395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395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0</v>
      </c>
      <c r="CN7" s="296">
        <f t="shared" ref="CN7:CN25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25" si="12">SUM(DK7:EE7)</f>
        <v>838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408</v>
      </c>
      <c r="DW7" s="300" t="s">
        <v>698</v>
      </c>
      <c r="DX7" s="300" t="s">
        <v>698</v>
      </c>
      <c r="DY7" s="300" t="s">
        <v>698</v>
      </c>
      <c r="DZ7" s="296">
        <f>SUM(DZ$8:DZ$207)</f>
        <v>430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25" si="14">SUM(EG7:FA7)</f>
        <v>0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0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0</v>
      </c>
      <c r="FA7" s="296">
        <f>SUM(FA$8:FA$207)</f>
        <v>0</v>
      </c>
      <c r="FB7" s="296">
        <f t="shared" ref="FB7:FB25" si="16">SUM(FC7:FW7)</f>
        <v>29344</v>
      </c>
      <c r="FC7" s="296">
        <f t="shared" ref="FC7:FO7" si="17">SUM(FC$8:FC$207)</f>
        <v>10742</v>
      </c>
      <c r="FD7" s="296">
        <f t="shared" si="17"/>
        <v>63</v>
      </c>
      <c r="FE7" s="296">
        <f t="shared" si="17"/>
        <v>914</v>
      </c>
      <c r="FF7" s="296">
        <f t="shared" si="17"/>
        <v>5368</v>
      </c>
      <c r="FG7" s="296">
        <f t="shared" si="17"/>
        <v>2432</v>
      </c>
      <c r="FH7" s="296">
        <f t="shared" si="17"/>
        <v>2809</v>
      </c>
      <c r="FI7" s="296">
        <f t="shared" si="17"/>
        <v>2</v>
      </c>
      <c r="FJ7" s="296">
        <f t="shared" si="17"/>
        <v>3436</v>
      </c>
      <c r="FK7" s="296">
        <f t="shared" si="17"/>
        <v>0</v>
      </c>
      <c r="FL7" s="296">
        <f t="shared" si="17"/>
        <v>350</v>
      </c>
      <c r="FM7" s="296">
        <f t="shared" si="17"/>
        <v>1096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367</v>
      </c>
      <c r="FT7" s="296">
        <f>SUM(FT$8:FT$207)</f>
        <v>186</v>
      </c>
      <c r="FU7" s="296">
        <f>SUM(FU$8:FU$207)</f>
        <v>0</v>
      </c>
      <c r="FV7" s="296">
        <f>SUM(FV$8:FV$207)</f>
        <v>0</v>
      </c>
      <c r="FW7" s="296">
        <f>SUM(FW$8:FW$207)</f>
        <v>1579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25" si="18">SUM(Z8,AV8,BR8,CN8,DJ8,EF8,FB8)</f>
        <v>27251</v>
      </c>
      <c r="E8" s="283">
        <f t="shared" ref="E8:E25" si="19">SUM(AA8,AW8,BS8,CO8,DK8,EG8,FC8)</f>
        <v>7173</v>
      </c>
      <c r="F8" s="283">
        <f t="shared" ref="F8:F25" si="20">SUM(AB8,AX8,BT8,CP8,DL8,EH8,FD8)</f>
        <v>59</v>
      </c>
      <c r="G8" s="283">
        <f t="shared" ref="G8:G25" si="21">SUM(AC8,AY8,BU8,CQ8,DM8,EI8,FE8)</f>
        <v>792</v>
      </c>
      <c r="H8" s="283">
        <f t="shared" ref="H8:H25" si="22">SUM(AD8,AZ8,BV8,CR8,DN8,EJ8,FF8)</f>
        <v>3921</v>
      </c>
      <c r="I8" s="283">
        <f t="shared" ref="I8:I25" si="23">SUM(AE8,BA8,BW8,CS8,DO8,EK8,FG8)</f>
        <v>661</v>
      </c>
      <c r="J8" s="283">
        <f t="shared" ref="J8:J25" si="24">SUM(AF8,BB8,BX8,CT8,DP8,EL8,FH8)</f>
        <v>1210</v>
      </c>
      <c r="K8" s="283">
        <f t="shared" ref="K8:K25" si="25">SUM(AG8,BC8,BY8,CU8,DQ8,EM8,FI8)</f>
        <v>0</v>
      </c>
      <c r="L8" s="283">
        <f t="shared" ref="L8:L25" si="26">SUM(AH8,BD8,BZ8,CV8,DR8,EN8,FJ8)</f>
        <v>3100</v>
      </c>
      <c r="M8" s="283">
        <f t="shared" ref="M8:M25" si="27">SUM(AI8,BE8,CA8,CW8,DS8,EO8,FK8)</f>
        <v>0</v>
      </c>
      <c r="N8" s="283">
        <f t="shared" ref="N8:N25" si="28">SUM(AJ8,BF8,CB8,CX8,DT8,EP8,FL8)</f>
        <v>0</v>
      </c>
      <c r="O8" s="283">
        <f t="shared" ref="O8:O25" si="29">SUM(AK8,BG8,CC8,CY8,DU8,EQ8,FM8)</f>
        <v>899</v>
      </c>
      <c r="P8" s="283">
        <f t="shared" ref="P8:P25" si="30">SUM(AL8,BH8,CD8,CZ8,DV8,ER8,FN8)</f>
        <v>395</v>
      </c>
      <c r="Q8" s="283">
        <f t="shared" ref="Q8:Q25" si="31">SUM(AM8,BI8,CE8,DA8,DW8,ES8,FO8)</f>
        <v>0</v>
      </c>
      <c r="R8" s="283">
        <f t="shared" ref="R8:R25" si="32">SUM(AN8,BJ8,CF8,DB8,DX8,ET8,FP8)</f>
        <v>5658</v>
      </c>
      <c r="S8" s="283">
        <f t="shared" ref="S8:S25" si="33">SUM(AO8,BK8,CG8,DC8,DY8,EU8,FQ8)</f>
        <v>0</v>
      </c>
      <c r="T8" s="283">
        <f t="shared" ref="T8:T25" si="34">SUM(AP8,BL8,CH8,DD8,DZ8,EV8,FR8)</f>
        <v>0</v>
      </c>
      <c r="U8" s="283">
        <f t="shared" ref="U8:U25" si="35">SUM(AQ8,BM8,CI8,DE8,EA8,EW8,FS8)</f>
        <v>1558</v>
      </c>
      <c r="V8" s="283">
        <f t="shared" ref="V8:V25" si="36">SUM(AR8,BN8,CJ8,DF8,EB8,EX8,FT8)</f>
        <v>0</v>
      </c>
      <c r="W8" s="283">
        <f t="shared" ref="W8:W25" si="37">SUM(AS8,BO8,CK8,DG8,EC8,EY8,FU8)</f>
        <v>1718</v>
      </c>
      <c r="X8" s="283">
        <f t="shared" ref="X8:X25" si="38">SUM(AT8,BP8,CL8,DH8,ED8,EZ8,FV8)</f>
        <v>0</v>
      </c>
      <c r="Y8" s="283">
        <f t="shared" ref="Y8:Y25" si="39">SUM(AU8,BQ8,CM8,DI8,EE8,FA8,FW8)</f>
        <v>107</v>
      </c>
      <c r="Z8" s="283">
        <f t="shared" si="4"/>
        <v>10172</v>
      </c>
      <c r="AA8" s="283">
        <v>0</v>
      </c>
      <c r="AB8" s="283">
        <v>0</v>
      </c>
      <c r="AC8" s="283">
        <v>0</v>
      </c>
      <c r="AD8" s="283">
        <v>1238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781</v>
      </c>
      <c r="AM8" s="286" t="s">
        <v>781</v>
      </c>
      <c r="AN8" s="283">
        <v>5658</v>
      </c>
      <c r="AO8" s="286" t="s">
        <v>781</v>
      </c>
      <c r="AP8" s="286" t="s">
        <v>781</v>
      </c>
      <c r="AQ8" s="283">
        <v>1558</v>
      </c>
      <c r="AR8" s="286" t="s">
        <v>781</v>
      </c>
      <c r="AS8" s="283">
        <v>1718</v>
      </c>
      <c r="AT8" s="286" t="s">
        <v>781</v>
      </c>
      <c r="AU8" s="283">
        <v>0</v>
      </c>
      <c r="AV8" s="283">
        <f t="shared" si="6"/>
        <v>0</v>
      </c>
      <c r="AW8" s="283">
        <v>0</v>
      </c>
      <c r="AX8" s="283">
        <v>0</v>
      </c>
      <c r="AY8" s="283"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781</v>
      </c>
      <c r="BI8" s="286" t="s">
        <v>781</v>
      </c>
      <c r="BJ8" s="286" t="s">
        <v>781</v>
      </c>
      <c r="BK8" s="286" t="s">
        <v>781</v>
      </c>
      <c r="BL8" s="286" t="s">
        <v>781</v>
      </c>
      <c r="BM8" s="286" t="s">
        <v>781</v>
      </c>
      <c r="BN8" s="286" t="s">
        <v>781</v>
      </c>
      <c r="BO8" s="286" t="s">
        <v>781</v>
      </c>
      <c r="BP8" s="286" t="s">
        <v>781</v>
      </c>
      <c r="BQ8" s="283">
        <v>0</v>
      </c>
      <c r="BR8" s="283">
        <f t="shared" si="8"/>
        <v>395</v>
      </c>
      <c r="BS8" s="286" t="s">
        <v>781</v>
      </c>
      <c r="BT8" s="286" t="s">
        <v>781</v>
      </c>
      <c r="BU8" s="286" t="s">
        <v>781</v>
      </c>
      <c r="BV8" s="286" t="s">
        <v>781</v>
      </c>
      <c r="BW8" s="286" t="s">
        <v>781</v>
      </c>
      <c r="BX8" s="286" t="s">
        <v>781</v>
      </c>
      <c r="BY8" s="286" t="s">
        <v>781</v>
      </c>
      <c r="BZ8" s="286" t="s">
        <v>781</v>
      </c>
      <c r="CA8" s="286" t="s">
        <v>781</v>
      </c>
      <c r="CB8" s="286" t="s">
        <v>781</v>
      </c>
      <c r="CC8" s="286" t="s">
        <v>781</v>
      </c>
      <c r="CD8" s="283">
        <v>395</v>
      </c>
      <c r="CE8" s="286" t="s">
        <v>781</v>
      </c>
      <c r="CF8" s="286" t="s">
        <v>781</v>
      </c>
      <c r="CG8" s="286" t="s">
        <v>781</v>
      </c>
      <c r="CH8" s="286" t="s">
        <v>781</v>
      </c>
      <c r="CI8" s="286" t="s">
        <v>781</v>
      </c>
      <c r="CJ8" s="286" t="s">
        <v>781</v>
      </c>
      <c r="CK8" s="286" t="s">
        <v>781</v>
      </c>
      <c r="CL8" s="286" t="s">
        <v>781</v>
      </c>
      <c r="CM8" s="283">
        <v>0</v>
      </c>
      <c r="CN8" s="283">
        <f t="shared" si="10"/>
        <v>0</v>
      </c>
      <c r="CO8" s="286" t="s">
        <v>781</v>
      </c>
      <c r="CP8" s="286" t="s">
        <v>781</v>
      </c>
      <c r="CQ8" s="286" t="s">
        <v>781</v>
      </c>
      <c r="CR8" s="286" t="s">
        <v>781</v>
      </c>
      <c r="CS8" s="286" t="s">
        <v>781</v>
      </c>
      <c r="CT8" s="286" t="s">
        <v>781</v>
      </c>
      <c r="CU8" s="286" t="s">
        <v>781</v>
      </c>
      <c r="CV8" s="286" t="s">
        <v>781</v>
      </c>
      <c r="CW8" s="286" t="s">
        <v>781</v>
      </c>
      <c r="CX8" s="286" t="s">
        <v>781</v>
      </c>
      <c r="CY8" s="286" t="s">
        <v>781</v>
      </c>
      <c r="CZ8" s="286" t="s">
        <v>781</v>
      </c>
      <c r="DA8" s="283">
        <v>0</v>
      </c>
      <c r="DB8" s="286" t="s">
        <v>781</v>
      </c>
      <c r="DC8" s="286" t="s">
        <v>781</v>
      </c>
      <c r="DD8" s="286" t="s">
        <v>781</v>
      </c>
      <c r="DE8" s="286" t="s">
        <v>781</v>
      </c>
      <c r="DF8" s="286" t="s">
        <v>781</v>
      </c>
      <c r="DG8" s="286" t="s">
        <v>781</v>
      </c>
      <c r="DH8" s="286" t="s">
        <v>781</v>
      </c>
      <c r="DI8" s="283">
        <v>0</v>
      </c>
      <c r="DJ8" s="283">
        <f t="shared" si="12"/>
        <v>0</v>
      </c>
      <c r="DK8" s="286" t="s">
        <v>781</v>
      </c>
      <c r="DL8" s="286" t="s">
        <v>781</v>
      </c>
      <c r="DM8" s="286" t="s">
        <v>781</v>
      </c>
      <c r="DN8" s="286" t="s">
        <v>781</v>
      </c>
      <c r="DO8" s="286" t="s">
        <v>781</v>
      </c>
      <c r="DP8" s="286" t="s">
        <v>781</v>
      </c>
      <c r="DQ8" s="286" t="s">
        <v>781</v>
      </c>
      <c r="DR8" s="286" t="s">
        <v>781</v>
      </c>
      <c r="DS8" s="286" t="s">
        <v>781</v>
      </c>
      <c r="DT8" s="286" t="s">
        <v>781</v>
      </c>
      <c r="DU8" s="286" t="s">
        <v>781</v>
      </c>
      <c r="DV8" s="283">
        <v>0</v>
      </c>
      <c r="DW8" s="286" t="s">
        <v>781</v>
      </c>
      <c r="DX8" s="286" t="s">
        <v>781</v>
      </c>
      <c r="DY8" s="286" t="s">
        <v>781</v>
      </c>
      <c r="DZ8" s="283">
        <v>0</v>
      </c>
      <c r="EA8" s="286" t="s">
        <v>781</v>
      </c>
      <c r="EB8" s="286" t="s">
        <v>781</v>
      </c>
      <c r="EC8" s="286" t="s">
        <v>781</v>
      </c>
      <c r="ED8" s="286" t="s">
        <v>781</v>
      </c>
      <c r="EE8" s="283">
        <v>0</v>
      </c>
      <c r="EF8" s="283">
        <f t="shared" si="14"/>
        <v>0</v>
      </c>
      <c r="EG8" s="283">
        <v>0</v>
      </c>
      <c r="EH8" s="286" t="s">
        <v>781</v>
      </c>
      <c r="EI8" s="286" t="s">
        <v>781</v>
      </c>
      <c r="EJ8" s="283">
        <v>0</v>
      </c>
      <c r="EK8" s="286" t="s">
        <v>781</v>
      </c>
      <c r="EL8" s="286" t="s">
        <v>781</v>
      </c>
      <c r="EM8" s="286" t="s">
        <v>781</v>
      </c>
      <c r="EN8" s="283">
        <v>0</v>
      </c>
      <c r="EO8" s="283">
        <v>0</v>
      </c>
      <c r="EP8" s="283">
        <v>0</v>
      </c>
      <c r="EQ8" s="286" t="s">
        <v>781</v>
      </c>
      <c r="ER8" s="286" t="s">
        <v>781</v>
      </c>
      <c r="ES8" s="286" t="s">
        <v>781</v>
      </c>
      <c r="ET8" s="286" t="s">
        <v>781</v>
      </c>
      <c r="EU8" s="283">
        <v>0</v>
      </c>
      <c r="EV8" s="283">
        <v>0</v>
      </c>
      <c r="EW8" s="286" t="s">
        <v>781</v>
      </c>
      <c r="EX8" s="286" t="s">
        <v>781</v>
      </c>
      <c r="EY8" s="286" t="s">
        <v>781</v>
      </c>
      <c r="EZ8" s="283">
        <v>0</v>
      </c>
      <c r="FA8" s="283">
        <v>0</v>
      </c>
      <c r="FB8" s="283">
        <f t="shared" si="16"/>
        <v>16684</v>
      </c>
      <c r="FC8" s="283">
        <v>7173</v>
      </c>
      <c r="FD8" s="283">
        <v>59</v>
      </c>
      <c r="FE8" s="283">
        <v>792</v>
      </c>
      <c r="FF8" s="283">
        <v>2683</v>
      </c>
      <c r="FG8" s="283">
        <v>661</v>
      </c>
      <c r="FH8" s="283">
        <v>1210</v>
      </c>
      <c r="FI8" s="283">
        <v>0</v>
      </c>
      <c r="FJ8" s="283">
        <v>3100</v>
      </c>
      <c r="FK8" s="283">
        <v>0</v>
      </c>
      <c r="FL8" s="283">
        <v>0</v>
      </c>
      <c r="FM8" s="283">
        <v>899</v>
      </c>
      <c r="FN8" s="283">
        <v>0</v>
      </c>
      <c r="FO8" s="283">
        <v>0</v>
      </c>
      <c r="FP8" s="286" t="s">
        <v>781</v>
      </c>
      <c r="FQ8" s="286" t="s">
        <v>781</v>
      </c>
      <c r="FR8" s="286" t="s">
        <v>781</v>
      </c>
      <c r="FS8" s="283">
        <v>0</v>
      </c>
      <c r="FT8" s="283">
        <v>0</v>
      </c>
      <c r="FU8" s="283">
        <v>0</v>
      </c>
      <c r="FV8" s="283">
        <v>0</v>
      </c>
      <c r="FW8" s="283">
        <v>107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7904</v>
      </c>
      <c r="E9" s="283">
        <f t="shared" si="19"/>
        <v>1798</v>
      </c>
      <c r="F9" s="283">
        <f t="shared" si="20"/>
        <v>0</v>
      </c>
      <c r="G9" s="283">
        <f t="shared" si="21"/>
        <v>0</v>
      </c>
      <c r="H9" s="283">
        <f t="shared" si="22"/>
        <v>990</v>
      </c>
      <c r="I9" s="283">
        <f t="shared" si="23"/>
        <v>350</v>
      </c>
      <c r="J9" s="283">
        <f t="shared" si="24"/>
        <v>427</v>
      </c>
      <c r="K9" s="283">
        <f t="shared" si="25"/>
        <v>0</v>
      </c>
      <c r="L9" s="283">
        <f t="shared" si="26"/>
        <v>0</v>
      </c>
      <c r="M9" s="283">
        <f t="shared" si="27"/>
        <v>0</v>
      </c>
      <c r="N9" s="283">
        <f t="shared" si="28"/>
        <v>0</v>
      </c>
      <c r="O9" s="283">
        <f t="shared" si="29"/>
        <v>164</v>
      </c>
      <c r="P9" s="283">
        <f t="shared" si="30"/>
        <v>0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0</v>
      </c>
      <c r="U9" s="283">
        <f t="shared" si="35"/>
        <v>4175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0</v>
      </c>
      <c r="Z9" s="283">
        <f t="shared" si="4"/>
        <v>4175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781</v>
      </c>
      <c r="AM9" s="286" t="s">
        <v>781</v>
      </c>
      <c r="AN9" s="283">
        <v>0</v>
      </c>
      <c r="AO9" s="286" t="s">
        <v>781</v>
      </c>
      <c r="AP9" s="286" t="s">
        <v>781</v>
      </c>
      <c r="AQ9" s="283">
        <v>4175</v>
      </c>
      <c r="AR9" s="286" t="s">
        <v>781</v>
      </c>
      <c r="AS9" s="283">
        <v>0</v>
      </c>
      <c r="AT9" s="286" t="s">
        <v>781</v>
      </c>
      <c r="AU9" s="283">
        <v>0</v>
      </c>
      <c r="AV9" s="283">
        <f t="shared" si="6"/>
        <v>705</v>
      </c>
      <c r="AW9" s="283">
        <v>0</v>
      </c>
      <c r="AX9" s="283">
        <v>0</v>
      </c>
      <c r="AY9" s="283">
        <v>0</v>
      </c>
      <c r="AZ9" s="283">
        <v>705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781</v>
      </c>
      <c r="BI9" s="286" t="s">
        <v>781</v>
      </c>
      <c r="BJ9" s="286" t="s">
        <v>781</v>
      </c>
      <c r="BK9" s="286" t="s">
        <v>781</v>
      </c>
      <c r="BL9" s="286" t="s">
        <v>781</v>
      </c>
      <c r="BM9" s="286" t="s">
        <v>781</v>
      </c>
      <c r="BN9" s="286" t="s">
        <v>781</v>
      </c>
      <c r="BO9" s="286" t="s">
        <v>781</v>
      </c>
      <c r="BP9" s="286" t="s">
        <v>781</v>
      </c>
      <c r="BQ9" s="283">
        <v>0</v>
      </c>
      <c r="BR9" s="283">
        <f t="shared" si="8"/>
        <v>0</v>
      </c>
      <c r="BS9" s="286" t="s">
        <v>781</v>
      </c>
      <c r="BT9" s="286" t="s">
        <v>781</v>
      </c>
      <c r="BU9" s="286" t="s">
        <v>781</v>
      </c>
      <c r="BV9" s="286" t="s">
        <v>781</v>
      </c>
      <c r="BW9" s="286" t="s">
        <v>781</v>
      </c>
      <c r="BX9" s="286" t="s">
        <v>781</v>
      </c>
      <c r="BY9" s="286" t="s">
        <v>781</v>
      </c>
      <c r="BZ9" s="286" t="s">
        <v>781</v>
      </c>
      <c r="CA9" s="286" t="s">
        <v>781</v>
      </c>
      <c r="CB9" s="286" t="s">
        <v>781</v>
      </c>
      <c r="CC9" s="286" t="s">
        <v>781</v>
      </c>
      <c r="CD9" s="283">
        <v>0</v>
      </c>
      <c r="CE9" s="286" t="s">
        <v>781</v>
      </c>
      <c r="CF9" s="286" t="s">
        <v>781</v>
      </c>
      <c r="CG9" s="286" t="s">
        <v>781</v>
      </c>
      <c r="CH9" s="286" t="s">
        <v>781</v>
      </c>
      <c r="CI9" s="286" t="s">
        <v>781</v>
      </c>
      <c r="CJ9" s="286" t="s">
        <v>781</v>
      </c>
      <c r="CK9" s="286" t="s">
        <v>781</v>
      </c>
      <c r="CL9" s="286" t="s">
        <v>781</v>
      </c>
      <c r="CM9" s="283">
        <v>0</v>
      </c>
      <c r="CN9" s="283">
        <f t="shared" si="10"/>
        <v>0</v>
      </c>
      <c r="CO9" s="286" t="s">
        <v>781</v>
      </c>
      <c r="CP9" s="286" t="s">
        <v>781</v>
      </c>
      <c r="CQ9" s="286" t="s">
        <v>781</v>
      </c>
      <c r="CR9" s="286" t="s">
        <v>781</v>
      </c>
      <c r="CS9" s="286" t="s">
        <v>781</v>
      </c>
      <c r="CT9" s="286" t="s">
        <v>781</v>
      </c>
      <c r="CU9" s="286" t="s">
        <v>781</v>
      </c>
      <c r="CV9" s="286" t="s">
        <v>781</v>
      </c>
      <c r="CW9" s="286" t="s">
        <v>781</v>
      </c>
      <c r="CX9" s="286" t="s">
        <v>781</v>
      </c>
      <c r="CY9" s="286" t="s">
        <v>781</v>
      </c>
      <c r="CZ9" s="286" t="s">
        <v>781</v>
      </c>
      <c r="DA9" s="283">
        <v>0</v>
      </c>
      <c r="DB9" s="286" t="s">
        <v>781</v>
      </c>
      <c r="DC9" s="286" t="s">
        <v>781</v>
      </c>
      <c r="DD9" s="286" t="s">
        <v>781</v>
      </c>
      <c r="DE9" s="286" t="s">
        <v>781</v>
      </c>
      <c r="DF9" s="286" t="s">
        <v>781</v>
      </c>
      <c r="DG9" s="286" t="s">
        <v>781</v>
      </c>
      <c r="DH9" s="286" t="s">
        <v>781</v>
      </c>
      <c r="DI9" s="283">
        <v>0</v>
      </c>
      <c r="DJ9" s="283">
        <f t="shared" si="12"/>
        <v>0</v>
      </c>
      <c r="DK9" s="286" t="s">
        <v>781</v>
      </c>
      <c r="DL9" s="286" t="s">
        <v>781</v>
      </c>
      <c r="DM9" s="286" t="s">
        <v>781</v>
      </c>
      <c r="DN9" s="286" t="s">
        <v>781</v>
      </c>
      <c r="DO9" s="286" t="s">
        <v>781</v>
      </c>
      <c r="DP9" s="286" t="s">
        <v>781</v>
      </c>
      <c r="DQ9" s="286" t="s">
        <v>781</v>
      </c>
      <c r="DR9" s="286" t="s">
        <v>781</v>
      </c>
      <c r="DS9" s="286" t="s">
        <v>781</v>
      </c>
      <c r="DT9" s="286" t="s">
        <v>781</v>
      </c>
      <c r="DU9" s="286" t="s">
        <v>781</v>
      </c>
      <c r="DV9" s="283">
        <v>0</v>
      </c>
      <c r="DW9" s="286" t="s">
        <v>781</v>
      </c>
      <c r="DX9" s="286" t="s">
        <v>781</v>
      </c>
      <c r="DY9" s="286" t="s">
        <v>781</v>
      </c>
      <c r="DZ9" s="283">
        <v>0</v>
      </c>
      <c r="EA9" s="286" t="s">
        <v>781</v>
      </c>
      <c r="EB9" s="286" t="s">
        <v>781</v>
      </c>
      <c r="EC9" s="286" t="s">
        <v>781</v>
      </c>
      <c r="ED9" s="286" t="s">
        <v>781</v>
      </c>
      <c r="EE9" s="283">
        <v>0</v>
      </c>
      <c r="EF9" s="283">
        <f t="shared" si="14"/>
        <v>0</v>
      </c>
      <c r="EG9" s="283">
        <v>0</v>
      </c>
      <c r="EH9" s="286" t="s">
        <v>781</v>
      </c>
      <c r="EI9" s="286" t="s">
        <v>781</v>
      </c>
      <c r="EJ9" s="283">
        <v>0</v>
      </c>
      <c r="EK9" s="286" t="s">
        <v>781</v>
      </c>
      <c r="EL9" s="286" t="s">
        <v>781</v>
      </c>
      <c r="EM9" s="286" t="s">
        <v>781</v>
      </c>
      <c r="EN9" s="283">
        <v>0</v>
      </c>
      <c r="EO9" s="283">
        <v>0</v>
      </c>
      <c r="EP9" s="283">
        <v>0</v>
      </c>
      <c r="EQ9" s="286" t="s">
        <v>781</v>
      </c>
      <c r="ER9" s="286" t="s">
        <v>781</v>
      </c>
      <c r="ES9" s="286" t="s">
        <v>781</v>
      </c>
      <c r="ET9" s="286" t="s">
        <v>781</v>
      </c>
      <c r="EU9" s="283">
        <v>0</v>
      </c>
      <c r="EV9" s="283">
        <v>0</v>
      </c>
      <c r="EW9" s="286" t="s">
        <v>781</v>
      </c>
      <c r="EX9" s="286" t="s">
        <v>781</v>
      </c>
      <c r="EY9" s="286" t="s">
        <v>781</v>
      </c>
      <c r="EZ9" s="283">
        <v>0</v>
      </c>
      <c r="FA9" s="283">
        <v>0</v>
      </c>
      <c r="FB9" s="283">
        <f t="shared" si="16"/>
        <v>3024</v>
      </c>
      <c r="FC9" s="283">
        <v>1798</v>
      </c>
      <c r="FD9" s="283">
        <v>0</v>
      </c>
      <c r="FE9" s="283">
        <v>0</v>
      </c>
      <c r="FF9" s="283">
        <v>285</v>
      </c>
      <c r="FG9" s="283">
        <v>350</v>
      </c>
      <c r="FH9" s="283">
        <v>427</v>
      </c>
      <c r="FI9" s="283">
        <v>0</v>
      </c>
      <c r="FJ9" s="283">
        <v>0</v>
      </c>
      <c r="FK9" s="283">
        <v>0</v>
      </c>
      <c r="FL9" s="283">
        <v>0</v>
      </c>
      <c r="FM9" s="283">
        <v>164</v>
      </c>
      <c r="FN9" s="283">
        <v>0</v>
      </c>
      <c r="FO9" s="283">
        <v>0</v>
      </c>
      <c r="FP9" s="286" t="s">
        <v>781</v>
      </c>
      <c r="FQ9" s="286" t="s">
        <v>781</v>
      </c>
      <c r="FR9" s="286" t="s">
        <v>781</v>
      </c>
      <c r="FS9" s="283">
        <v>0</v>
      </c>
      <c r="FT9" s="283">
        <v>0</v>
      </c>
      <c r="FU9" s="283">
        <v>0</v>
      </c>
      <c r="FV9" s="283">
        <v>0</v>
      </c>
      <c r="FW9" s="283">
        <v>0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4992</v>
      </c>
      <c r="E10" s="283">
        <f t="shared" si="19"/>
        <v>197</v>
      </c>
      <c r="F10" s="283">
        <f t="shared" si="20"/>
        <v>0</v>
      </c>
      <c r="G10" s="283">
        <f t="shared" si="21"/>
        <v>0</v>
      </c>
      <c r="H10" s="283">
        <f t="shared" si="22"/>
        <v>661</v>
      </c>
      <c r="I10" s="283">
        <f t="shared" si="23"/>
        <v>181</v>
      </c>
      <c r="J10" s="283">
        <f t="shared" si="24"/>
        <v>285</v>
      </c>
      <c r="K10" s="283">
        <f t="shared" si="25"/>
        <v>0</v>
      </c>
      <c r="L10" s="283">
        <f t="shared" si="26"/>
        <v>11</v>
      </c>
      <c r="M10" s="283">
        <f t="shared" si="27"/>
        <v>0</v>
      </c>
      <c r="N10" s="283">
        <f t="shared" si="28"/>
        <v>0</v>
      </c>
      <c r="O10" s="283">
        <f t="shared" si="29"/>
        <v>14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2292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1351</v>
      </c>
      <c r="Z10" s="283">
        <f t="shared" si="4"/>
        <v>2292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781</v>
      </c>
      <c r="AM10" s="286" t="s">
        <v>781</v>
      </c>
      <c r="AN10" s="283">
        <v>0</v>
      </c>
      <c r="AO10" s="286" t="s">
        <v>781</v>
      </c>
      <c r="AP10" s="286" t="s">
        <v>781</v>
      </c>
      <c r="AQ10" s="283">
        <v>2292</v>
      </c>
      <c r="AR10" s="286" t="s">
        <v>781</v>
      </c>
      <c r="AS10" s="283">
        <v>0</v>
      </c>
      <c r="AT10" s="286" t="s">
        <v>781</v>
      </c>
      <c r="AU10" s="283">
        <v>0</v>
      </c>
      <c r="AV10" s="283">
        <f t="shared" si="6"/>
        <v>397</v>
      </c>
      <c r="AW10" s="283">
        <v>0</v>
      </c>
      <c r="AX10" s="283">
        <v>0</v>
      </c>
      <c r="AY10" s="283">
        <v>0</v>
      </c>
      <c r="AZ10" s="283">
        <v>397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781</v>
      </c>
      <c r="BI10" s="286" t="s">
        <v>781</v>
      </c>
      <c r="BJ10" s="286" t="s">
        <v>781</v>
      </c>
      <c r="BK10" s="286" t="s">
        <v>781</v>
      </c>
      <c r="BL10" s="286" t="s">
        <v>781</v>
      </c>
      <c r="BM10" s="286" t="s">
        <v>781</v>
      </c>
      <c r="BN10" s="286" t="s">
        <v>781</v>
      </c>
      <c r="BO10" s="286" t="s">
        <v>781</v>
      </c>
      <c r="BP10" s="286" t="s">
        <v>781</v>
      </c>
      <c r="BQ10" s="283">
        <v>0</v>
      </c>
      <c r="BR10" s="283">
        <f t="shared" si="8"/>
        <v>0</v>
      </c>
      <c r="BS10" s="286" t="s">
        <v>781</v>
      </c>
      <c r="BT10" s="286" t="s">
        <v>781</v>
      </c>
      <c r="BU10" s="286" t="s">
        <v>781</v>
      </c>
      <c r="BV10" s="286" t="s">
        <v>781</v>
      </c>
      <c r="BW10" s="286" t="s">
        <v>781</v>
      </c>
      <c r="BX10" s="286" t="s">
        <v>781</v>
      </c>
      <c r="BY10" s="286" t="s">
        <v>781</v>
      </c>
      <c r="BZ10" s="286" t="s">
        <v>781</v>
      </c>
      <c r="CA10" s="286" t="s">
        <v>781</v>
      </c>
      <c r="CB10" s="286" t="s">
        <v>781</v>
      </c>
      <c r="CC10" s="286" t="s">
        <v>781</v>
      </c>
      <c r="CD10" s="283">
        <v>0</v>
      </c>
      <c r="CE10" s="286" t="s">
        <v>781</v>
      </c>
      <c r="CF10" s="286" t="s">
        <v>781</v>
      </c>
      <c r="CG10" s="286" t="s">
        <v>781</v>
      </c>
      <c r="CH10" s="286" t="s">
        <v>781</v>
      </c>
      <c r="CI10" s="286" t="s">
        <v>781</v>
      </c>
      <c r="CJ10" s="286" t="s">
        <v>781</v>
      </c>
      <c r="CK10" s="286" t="s">
        <v>781</v>
      </c>
      <c r="CL10" s="286" t="s">
        <v>781</v>
      </c>
      <c r="CM10" s="283">
        <v>0</v>
      </c>
      <c r="CN10" s="283">
        <f t="shared" si="10"/>
        <v>0</v>
      </c>
      <c r="CO10" s="286" t="s">
        <v>781</v>
      </c>
      <c r="CP10" s="286" t="s">
        <v>781</v>
      </c>
      <c r="CQ10" s="286" t="s">
        <v>781</v>
      </c>
      <c r="CR10" s="286" t="s">
        <v>781</v>
      </c>
      <c r="CS10" s="286" t="s">
        <v>781</v>
      </c>
      <c r="CT10" s="286" t="s">
        <v>781</v>
      </c>
      <c r="CU10" s="286" t="s">
        <v>781</v>
      </c>
      <c r="CV10" s="286" t="s">
        <v>781</v>
      </c>
      <c r="CW10" s="286" t="s">
        <v>781</v>
      </c>
      <c r="CX10" s="286" t="s">
        <v>781</v>
      </c>
      <c r="CY10" s="286" t="s">
        <v>781</v>
      </c>
      <c r="CZ10" s="286" t="s">
        <v>781</v>
      </c>
      <c r="DA10" s="283">
        <v>0</v>
      </c>
      <c r="DB10" s="286" t="s">
        <v>781</v>
      </c>
      <c r="DC10" s="286" t="s">
        <v>781</v>
      </c>
      <c r="DD10" s="286" t="s">
        <v>781</v>
      </c>
      <c r="DE10" s="286" t="s">
        <v>781</v>
      </c>
      <c r="DF10" s="286" t="s">
        <v>781</v>
      </c>
      <c r="DG10" s="286" t="s">
        <v>781</v>
      </c>
      <c r="DH10" s="286" t="s">
        <v>781</v>
      </c>
      <c r="DI10" s="283">
        <v>0</v>
      </c>
      <c r="DJ10" s="283">
        <f t="shared" si="12"/>
        <v>0</v>
      </c>
      <c r="DK10" s="286" t="s">
        <v>781</v>
      </c>
      <c r="DL10" s="286" t="s">
        <v>781</v>
      </c>
      <c r="DM10" s="286" t="s">
        <v>781</v>
      </c>
      <c r="DN10" s="286" t="s">
        <v>781</v>
      </c>
      <c r="DO10" s="286" t="s">
        <v>781</v>
      </c>
      <c r="DP10" s="286" t="s">
        <v>781</v>
      </c>
      <c r="DQ10" s="286" t="s">
        <v>781</v>
      </c>
      <c r="DR10" s="286" t="s">
        <v>781</v>
      </c>
      <c r="DS10" s="286" t="s">
        <v>781</v>
      </c>
      <c r="DT10" s="286" t="s">
        <v>781</v>
      </c>
      <c r="DU10" s="286" t="s">
        <v>781</v>
      </c>
      <c r="DV10" s="283">
        <v>0</v>
      </c>
      <c r="DW10" s="286" t="s">
        <v>781</v>
      </c>
      <c r="DX10" s="286" t="s">
        <v>781</v>
      </c>
      <c r="DY10" s="286" t="s">
        <v>781</v>
      </c>
      <c r="DZ10" s="283">
        <v>0</v>
      </c>
      <c r="EA10" s="286" t="s">
        <v>781</v>
      </c>
      <c r="EB10" s="286" t="s">
        <v>781</v>
      </c>
      <c r="EC10" s="286" t="s">
        <v>781</v>
      </c>
      <c r="ED10" s="286" t="s">
        <v>781</v>
      </c>
      <c r="EE10" s="283">
        <v>0</v>
      </c>
      <c r="EF10" s="283">
        <f t="shared" si="14"/>
        <v>0</v>
      </c>
      <c r="EG10" s="283">
        <v>0</v>
      </c>
      <c r="EH10" s="286" t="s">
        <v>781</v>
      </c>
      <c r="EI10" s="286" t="s">
        <v>781</v>
      </c>
      <c r="EJ10" s="283">
        <v>0</v>
      </c>
      <c r="EK10" s="286" t="s">
        <v>781</v>
      </c>
      <c r="EL10" s="286" t="s">
        <v>781</v>
      </c>
      <c r="EM10" s="286" t="s">
        <v>781</v>
      </c>
      <c r="EN10" s="283">
        <v>0</v>
      </c>
      <c r="EO10" s="283">
        <v>0</v>
      </c>
      <c r="EP10" s="283">
        <v>0</v>
      </c>
      <c r="EQ10" s="286" t="s">
        <v>781</v>
      </c>
      <c r="ER10" s="286" t="s">
        <v>781</v>
      </c>
      <c r="ES10" s="286" t="s">
        <v>781</v>
      </c>
      <c r="ET10" s="286" t="s">
        <v>781</v>
      </c>
      <c r="EU10" s="283">
        <v>0</v>
      </c>
      <c r="EV10" s="283">
        <v>0</v>
      </c>
      <c r="EW10" s="286" t="s">
        <v>781</v>
      </c>
      <c r="EX10" s="286" t="s">
        <v>781</v>
      </c>
      <c r="EY10" s="286" t="s">
        <v>781</v>
      </c>
      <c r="EZ10" s="283">
        <v>0</v>
      </c>
      <c r="FA10" s="283">
        <v>0</v>
      </c>
      <c r="FB10" s="283">
        <f t="shared" si="16"/>
        <v>2303</v>
      </c>
      <c r="FC10" s="283">
        <v>197</v>
      </c>
      <c r="FD10" s="283">
        <v>0</v>
      </c>
      <c r="FE10" s="283">
        <v>0</v>
      </c>
      <c r="FF10" s="283">
        <v>264</v>
      </c>
      <c r="FG10" s="283">
        <v>181</v>
      </c>
      <c r="FH10" s="283">
        <v>285</v>
      </c>
      <c r="FI10" s="283">
        <v>0</v>
      </c>
      <c r="FJ10" s="283">
        <v>11</v>
      </c>
      <c r="FK10" s="283">
        <v>0</v>
      </c>
      <c r="FL10" s="283">
        <v>0</v>
      </c>
      <c r="FM10" s="283">
        <v>14</v>
      </c>
      <c r="FN10" s="283">
        <v>0</v>
      </c>
      <c r="FO10" s="283">
        <v>0</v>
      </c>
      <c r="FP10" s="286" t="s">
        <v>781</v>
      </c>
      <c r="FQ10" s="286" t="s">
        <v>781</v>
      </c>
      <c r="FR10" s="286" t="s">
        <v>781</v>
      </c>
      <c r="FS10" s="283">
        <v>0</v>
      </c>
      <c r="FT10" s="283">
        <v>0</v>
      </c>
      <c r="FU10" s="283">
        <v>0</v>
      </c>
      <c r="FV10" s="283">
        <v>0</v>
      </c>
      <c r="FW10" s="283">
        <v>1351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2104</v>
      </c>
      <c r="E11" s="283">
        <f t="shared" si="19"/>
        <v>0</v>
      </c>
      <c r="F11" s="283">
        <f t="shared" si="20"/>
        <v>0</v>
      </c>
      <c r="G11" s="283">
        <f t="shared" si="21"/>
        <v>0</v>
      </c>
      <c r="H11" s="283">
        <f t="shared" si="22"/>
        <v>618</v>
      </c>
      <c r="I11" s="283">
        <f t="shared" si="23"/>
        <v>322</v>
      </c>
      <c r="J11" s="283">
        <f t="shared" si="24"/>
        <v>326</v>
      </c>
      <c r="K11" s="283">
        <f t="shared" si="25"/>
        <v>0</v>
      </c>
      <c r="L11" s="283">
        <f t="shared" si="26"/>
        <v>0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408</v>
      </c>
      <c r="Q11" s="283">
        <f t="shared" si="31"/>
        <v>0</v>
      </c>
      <c r="R11" s="283">
        <f t="shared" si="32"/>
        <v>0</v>
      </c>
      <c r="S11" s="283">
        <f t="shared" si="33"/>
        <v>0</v>
      </c>
      <c r="T11" s="283">
        <f t="shared" si="34"/>
        <v>430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0</v>
      </c>
      <c r="Z11" s="283">
        <f t="shared" si="4"/>
        <v>26</v>
      </c>
      <c r="AA11" s="283">
        <v>0</v>
      </c>
      <c r="AB11" s="283">
        <v>0</v>
      </c>
      <c r="AC11" s="283">
        <v>0</v>
      </c>
      <c r="AD11" s="283">
        <v>26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781</v>
      </c>
      <c r="AM11" s="286" t="s">
        <v>781</v>
      </c>
      <c r="AN11" s="283">
        <v>0</v>
      </c>
      <c r="AO11" s="286" t="s">
        <v>781</v>
      </c>
      <c r="AP11" s="286" t="s">
        <v>781</v>
      </c>
      <c r="AQ11" s="283">
        <v>0</v>
      </c>
      <c r="AR11" s="286" t="s">
        <v>781</v>
      </c>
      <c r="AS11" s="283">
        <v>0</v>
      </c>
      <c r="AT11" s="286" t="s">
        <v>781</v>
      </c>
      <c r="AU11" s="283">
        <v>0</v>
      </c>
      <c r="AV11" s="283">
        <f t="shared" si="6"/>
        <v>0</v>
      </c>
      <c r="AW11" s="283">
        <v>0</v>
      </c>
      <c r="AX11" s="283">
        <v>0</v>
      </c>
      <c r="AY11" s="283"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781</v>
      </c>
      <c r="BI11" s="286" t="s">
        <v>781</v>
      </c>
      <c r="BJ11" s="286" t="s">
        <v>781</v>
      </c>
      <c r="BK11" s="286" t="s">
        <v>781</v>
      </c>
      <c r="BL11" s="286" t="s">
        <v>781</v>
      </c>
      <c r="BM11" s="286" t="s">
        <v>781</v>
      </c>
      <c r="BN11" s="286" t="s">
        <v>781</v>
      </c>
      <c r="BO11" s="286" t="s">
        <v>781</v>
      </c>
      <c r="BP11" s="286" t="s">
        <v>781</v>
      </c>
      <c r="BQ11" s="283">
        <v>0</v>
      </c>
      <c r="BR11" s="283">
        <f t="shared" si="8"/>
        <v>0</v>
      </c>
      <c r="BS11" s="286" t="s">
        <v>781</v>
      </c>
      <c r="BT11" s="286" t="s">
        <v>781</v>
      </c>
      <c r="BU11" s="286" t="s">
        <v>781</v>
      </c>
      <c r="BV11" s="286" t="s">
        <v>781</v>
      </c>
      <c r="BW11" s="286" t="s">
        <v>781</v>
      </c>
      <c r="BX11" s="286" t="s">
        <v>781</v>
      </c>
      <c r="BY11" s="286" t="s">
        <v>781</v>
      </c>
      <c r="BZ11" s="286" t="s">
        <v>781</v>
      </c>
      <c r="CA11" s="286" t="s">
        <v>781</v>
      </c>
      <c r="CB11" s="286" t="s">
        <v>781</v>
      </c>
      <c r="CC11" s="286" t="s">
        <v>781</v>
      </c>
      <c r="CD11" s="283">
        <v>0</v>
      </c>
      <c r="CE11" s="286" t="s">
        <v>781</v>
      </c>
      <c r="CF11" s="286" t="s">
        <v>781</v>
      </c>
      <c r="CG11" s="286" t="s">
        <v>781</v>
      </c>
      <c r="CH11" s="286" t="s">
        <v>781</v>
      </c>
      <c r="CI11" s="286" t="s">
        <v>781</v>
      </c>
      <c r="CJ11" s="286" t="s">
        <v>781</v>
      </c>
      <c r="CK11" s="286" t="s">
        <v>781</v>
      </c>
      <c r="CL11" s="286" t="s">
        <v>781</v>
      </c>
      <c r="CM11" s="283">
        <v>0</v>
      </c>
      <c r="CN11" s="283">
        <f t="shared" si="10"/>
        <v>0</v>
      </c>
      <c r="CO11" s="286" t="s">
        <v>781</v>
      </c>
      <c r="CP11" s="286" t="s">
        <v>781</v>
      </c>
      <c r="CQ11" s="286" t="s">
        <v>781</v>
      </c>
      <c r="CR11" s="286" t="s">
        <v>781</v>
      </c>
      <c r="CS11" s="286" t="s">
        <v>781</v>
      </c>
      <c r="CT11" s="286" t="s">
        <v>781</v>
      </c>
      <c r="CU11" s="286" t="s">
        <v>781</v>
      </c>
      <c r="CV11" s="286" t="s">
        <v>781</v>
      </c>
      <c r="CW11" s="286" t="s">
        <v>781</v>
      </c>
      <c r="CX11" s="286" t="s">
        <v>781</v>
      </c>
      <c r="CY11" s="286" t="s">
        <v>781</v>
      </c>
      <c r="CZ11" s="286" t="s">
        <v>781</v>
      </c>
      <c r="DA11" s="283">
        <v>0</v>
      </c>
      <c r="DB11" s="286" t="s">
        <v>781</v>
      </c>
      <c r="DC11" s="286" t="s">
        <v>781</v>
      </c>
      <c r="DD11" s="286" t="s">
        <v>781</v>
      </c>
      <c r="DE11" s="286" t="s">
        <v>781</v>
      </c>
      <c r="DF11" s="286" t="s">
        <v>781</v>
      </c>
      <c r="DG11" s="286" t="s">
        <v>781</v>
      </c>
      <c r="DH11" s="286" t="s">
        <v>781</v>
      </c>
      <c r="DI11" s="283">
        <v>0</v>
      </c>
      <c r="DJ11" s="283">
        <f t="shared" si="12"/>
        <v>838</v>
      </c>
      <c r="DK11" s="286" t="s">
        <v>781</v>
      </c>
      <c r="DL11" s="286" t="s">
        <v>781</v>
      </c>
      <c r="DM11" s="286" t="s">
        <v>781</v>
      </c>
      <c r="DN11" s="286" t="s">
        <v>781</v>
      </c>
      <c r="DO11" s="286" t="s">
        <v>781</v>
      </c>
      <c r="DP11" s="286" t="s">
        <v>781</v>
      </c>
      <c r="DQ11" s="286" t="s">
        <v>781</v>
      </c>
      <c r="DR11" s="286" t="s">
        <v>781</v>
      </c>
      <c r="DS11" s="286" t="s">
        <v>781</v>
      </c>
      <c r="DT11" s="286" t="s">
        <v>781</v>
      </c>
      <c r="DU11" s="286" t="s">
        <v>781</v>
      </c>
      <c r="DV11" s="283">
        <v>408</v>
      </c>
      <c r="DW11" s="286" t="s">
        <v>781</v>
      </c>
      <c r="DX11" s="286" t="s">
        <v>781</v>
      </c>
      <c r="DY11" s="286" t="s">
        <v>781</v>
      </c>
      <c r="DZ11" s="283">
        <v>430</v>
      </c>
      <c r="EA11" s="286" t="s">
        <v>781</v>
      </c>
      <c r="EB11" s="286" t="s">
        <v>781</v>
      </c>
      <c r="EC11" s="286" t="s">
        <v>781</v>
      </c>
      <c r="ED11" s="286" t="s">
        <v>781</v>
      </c>
      <c r="EE11" s="283">
        <v>0</v>
      </c>
      <c r="EF11" s="283">
        <f t="shared" si="14"/>
        <v>0</v>
      </c>
      <c r="EG11" s="283">
        <v>0</v>
      </c>
      <c r="EH11" s="286" t="s">
        <v>781</v>
      </c>
      <c r="EI11" s="286" t="s">
        <v>781</v>
      </c>
      <c r="EJ11" s="283">
        <v>0</v>
      </c>
      <c r="EK11" s="286" t="s">
        <v>781</v>
      </c>
      <c r="EL11" s="286" t="s">
        <v>781</v>
      </c>
      <c r="EM11" s="286" t="s">
        <v>781</v>
      </c>
      <c r="EN11" s="283">
        <v>0</v>
      </c>
      <c r="EO11" s="283">
        <v>0</v>
      </c>
      <c r="EP11" s="283">
        <v>0</v>
      </c>
      <c r="EQ11" s="286" t="s">
        <v>781</v>
      </c>
      <c r="ER11" s="286" t="s">
        <v>781</v>
      </c>
      <c r="ES11" s="286" t="s">
        <v>781</v>
      </c>
      <c r="ET11" s="286" t="s">
        <v>781</v>
      </c>
      <c r="EU11" s="283">
        <v>0</v>
      </c>
      <c r="EV11" s="283">
        <v>0</v>
      </c>
      <c r="EW11" s="286" t="s">
        <v>781</v>
      </c>
      <c r="EX11" s="286" t="s">
        <v>781</v>
      </c>
      <c r="EY11" s="286" t="s">
        <v>781</v>
      </c>
      <c r="EZ11" s="283">
        <v>0</v>
      </c>
      <c r="FA11" s="283">
        <v>0</v>
      </c>
      <c r="FB11" s="283">
        <f t="shared" si="16"/>
        <v>1240</v>
      </c>
      <c r="FC11" s="283">
        <v>0</v>
      </c>
      <c r="FD11" s="283">
        <v>0</v>
      </c>
      <c r="FE11" s="283">
        <v>0</v>
      </c>
      <c r="FF11" s="283">
        <v>592</v>
      </c>
      <c r="FG11" s="283">
        <v>322</v>
      </c>
      <c r="FH11" s="283">
        <v>326</v>
      </c>
      <c r="FI11" s="283">
        <v>0</v>
      </c>
      <c r="FJ11" s="283">
        <v>0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781</v>
      </c>
      <c r="FQ11" s="286" t="s">
        <v>781</v>
      </c>
      <c r="FR11" s="286" t="s">
        <v>781</v>
      </c>
      <c r="FS11" s="283">
        <v>0</v>
      </c>
      <c r="FT11" s="283">
        <v>0</v>
      </c>
      <c r="FU11" s="283">
        <v>0</v>
      </c>
      <c r="FV11" s="283">
        <v>0</v>
      </c>
      <c r="FW11" s="283">
        <v>0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4375</v>
      </c>
      <c r="E12" s="283">
        <f t="shared" si="19"/>
        <v>0</v>
      </c>
      <c r="F12" s="283">
        <f t="shared" si="20"/>
        <v>0</v>
      </c>
      <c r="G12" s="283">
        <f t="shared" si="21"/>
        <v>0</v>
      </c>
      <c r="H12" s="283">
        <f t="shared" si="22"/>
        <v>933</v>
      </c>
      <c r="I12" s="283">
        <f t="shared" si="23"/>
        <v>180</v>
      </c>
      <c r="J12" s="283">
        <f t="shared" si="24"/>
        <v>138</v>
      </c>
      <c r="K12" s="283">
        <f t="shared" si="25"/>
        <v>0</v>
      </c>
      <c r="L12" s="283">
        <f t="shared" si="26"/>
        <v>0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3124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0</v>
      </c>
      <c r="Z12" s="283">
        <f t="shared" si="4"/>
        <v>3698</v>
      </c>
      <c r="AA12" s="283">
        <v>0</v>
      </c>
      <c r="AB12" s="283">
        <v>0</v>
      </c>
      <c r="AC12" s="283">
        <v>0</v>
      </c>
      <c r="AD12" s="283">
        <v>574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781</v>
      </c>
      <c r="AM12" s="286" t="s">
        <v>781</v>
      </c>
      <c r="AN12" s="283">
        <v>3124</v>
      </c>
      <c r="AO12" s="286" t="s">
        <v>781</v>
      </c>
      <c r="AP12" s="286" t="s">
        <v>781</v>
      </c>
      <c r="AQ12" s="283">
        <v>0</v>
      </c>
      <c r="AR12" s="286" t="s">
        <v>781</v>
      </c>
      <c r="AS12" s="283">
        <v>0</v>
      </c>
      <c r="AT12" s="286" t="s">
        <v>781</v>
      </c>
      <c r="AU12" s="283">
        <v>0</v>
      </c>
      <c r="AV12" s="283">
        <f t="shared" si="6"/>
        <v>0</v>
      </c>
      <c r="AW12" s="283">
        <v>0</v>
      </c>
      <c r="AX12" s="283">
        <v>0</v>
      </c>
      <c r="AY12" s="283"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781</v>
      </c>
      <c r="BI12" s="286" t="s">
        <v>781</v>
      </c>
      <c r="BJ12" s="286" t="s">
        <v>781</v>
      </c>
      <c r="BK12" s="286" t="s">
        <v>781</v>
      </c>
      <c r="BL12" s="286" t="s">
        <v>781</v>
      </c>
      <c r="BM12" s="286" t="s">
        <v>781</v>
      </c>
      <c r="BN12" s="286" t="s">
        <v>781</v>
      </c>
      <c r="BO12" s="286" t="s">
        <v>781</v>
      </c>
      <c r="BP12" s="286" t="s">
        <v>781</v>
      </c>
      <c r="BQ12" s="283">
        <v>0</v>
      </c>
      <c r="BR12" s="283">
        <f t="shared" si="8"/>
        <v>0</v>
      </c>
      <c r="BS12" s="286" t="s">
        <v>781</v>
      </c>
      <c r="BT12" s="286" t="s">
        <v>781</v>
      </c>
      <c r="BU12" s="286" t="s">
        <v>781</v>
      </c>
      <c r="BV12" s="286" t="s">
        <v>781</v>
      </c>
      <c r="BW12" s="286" t="s">
        <v>781</v>
      </c>
      <c r="BX12" s="286" t="s">
        <v>781</v>
      </c>
      <c r="BY12" s="286" t="s">
        <v>781</v>
      </c>
      <c r="BZ12" s="286" t="s">
        <v>781</v>
      </c>
      <c r="CA12" s="286" t="s">
        <v>781</v>
      </c>
      <c r="CB12" s="286" t="s">
        <v>781</v>
      </c>
      <c r="CC12" s="286" t="s">
        <v>781</v>
      </c>
      <c r="CD12" s="283">
        <v>0</v>
      </c>
      <c r="CE12" s="286" t="s">
        <v>781</v>
      </c>
      <c r="CF12" s="286" t="s">
        <v>781</v>
      </c>
      <c r="CG12" s="286" t="s">
        <v>781</v>
      </c>
      <c r="CH12" s="286" t="s">
        <v>781</v>
      </c>
      <c r="CI12" s="286" t="s">
        <v>781</v>
      </c>
      <c r="CJ12" s="286" t="s">
        <v>781</v>
      </c>
      <c r="CK12" s="286" t="s">
        <v>781</v>
      </c>
      <c r="CL12" s="286" t="s">
        <v>781</v>
      </c>
      <c r="CM12" s="283">
        <v>0</v>
      </c>
      <c r="CN12" s="283">
        <f t="shared" si="10"/>
        <v>0</v>
      </c>
      <c r="CO12" s="286" t="s">
        <v>781</v>
      </c>
      <c r="CP12" s="286" t="s">
        <v>781</v>
      </c>
      <c r="CQ12" s="286" t="s">
        <v>781</v>
      </c>
      <c r="CR12" s="286" t="s">
        <v>781</v>
      </c>
      <c r="CS12" s="286" t="s">
        <v>781</v>
      </c>
      <c r="CT12" s="286" t="s">
        <v>781</v>
      </c>
      <c r="CU12" s="286" t="s">
        <v>781</v>
      </c>
      <c r="CV12" s="286" t="s">
        <v>781</v>
      </c>
      <c r="CW12" s="286" t="s">
        <v>781</v>
      </c>
      <c r="CX12" s="286" t="s">
        <v>781</v>
      </c>
      <c r="CY12" s="286" t="s">
        <v>781</v>
      </c>
      <c r="CZ12" s="286" t="s">
        <v>781</v>
      </c>
      <c r="DA12" s="283">
        <v>0</v>
      </c>
      <c r="DB12" s="286" t="s">
        <v>781</v>
      </c>
      <c r="DC12" s="286" t="s">
        <v>781</v>
      </c>
      <c r="DD12" s="286" t="s">
        <v>781</v>
      </c>
      <c r="DE12" s="286" t="s">
        <v>781</v>
      </c>
      <c r="DF12" s="286" t="s">
        <v>781</v>
      </c>
      <c r="DG12" s="286" t="s">
        <v>781</v>
      </c>
      <c r="DH12" s="286" t="s">
        <v>781</v>
      </c>
      <c r="DI12" s="283">
        <v>0</v>
      </c>
      <c r="DJ12" s="283">
        <f t="shared" si="12"/>
        <v>0</v>
      </c>
      <c r="DK12" s="286" t="s">
        <v>781</v>
      </c>
      <c r="DL12" s="286" t="s">
        <v>781</v>
      </c>
      <c r="DM12" s="286" t="s">
        <v>781</v>
      </c>
      <c r="DN12" s="286" t="s">
        <v>781</v>
      </c>
      <c r="DO12" s="286" t="s">
        <v>781</v>
      </c>
      <c r="DP12" s="286" t="s">
        <v>781</v>
      </c>
      <c r="DQ12" s="286" t="s">
        <v>781</v>
      </c>
      <c r="DR12" s="286" t="s">
        <v>781</v>
      </c>
      <c r="DS12" s="286" t="s">
        <v>781</v>
      </c>
      <c r="DT12" s="286" t="s">
        <v>781</v>
      </c>
      <c r="DU12" s="286" t="s">
        <v>781</v>
      </c>
      <c r="DV12" s="283">
        <v>0</v>
      </c>
      <c r="DW12" s="286" t="s">
        <v>781</v>
      </c>
      <c r="DX12" s="286" t="s">
        <v>781</v>
      </c>
      <c r="DY12" s="286" t="s">
        <v>781</v>
      </c>
      <c r="DZ12" s="283">
        <v>0</v>
      </c>
      <c r="EA12" s="286" t="s">
        <v>781</v>
      </c>
      <c r="EB12" s="286" t="s">
        <v>781</v>
      </c>
      <c r="EC12" s="286" t="s">
        <v>781</v>
      </c>
      <c r="ED12" s="286" t="s">
        <v>781</v>
      </c>
      <c r="EE12" s="283">
        <v>0</v>
      </c>
      <c r="EF12" s="283">
        <f t="shared" si="14"/>
        <v>0</v>
      </c>
      <c r="EG12" s="283">
        <v>0</v>
      </c>
      <c r="EH12" s="286" t="s">
        <v>781</v>
      </c>
      <c r="EI12" s="286" t="s">
        <v>781</v>
      </c>
      <c r="EJ12" s="283">
        <v>0</v>
      </c>
      <c r="EK12" s="286" t="s">
        <v>781</v>
      </c>
      <c r="EL12" s="286" t="s">
        <v>781</v>
      </c>
      <c r="EM12" s="286" t="s">
        <v>781</v>
      </c>
      <c r="EN12" s="283">
        <v>0</v>
      </c>
      <c r="EO12" s="283">
        <v>0</v>
      </c>
      <c r="EP12" s="283">
        <v>0</v>
      </c>
      <c r="EQ12" s="286" t="s">
        <v>781</v>
      </c>
      <c r="ER12" s="286" t="s">
        <v>781</v>
      </c>
      <c r="ES12" s="286" t="s">
        <v>781</v>
      </c>
      <c r="ET12" s="286" t="s">
        <v>781</v>
      </c>
      <c r="EU12" s="283">
        <v>0</v>
      </c>
      <c r="EV12" s="283">
        <v>0</v>
      </c>
      <c r="EW12" s="286" t="s">
        <v>781</v>
      </c>
      <c r="EX12" s="286" t="s">
        <v>781</v>
      </c>
      <c r="EY12" s="286" t="s">
        <v>781</v>
      </c>
      <c r="EZ12" s="283">
        <v>0</v>
      </c>
      <c r="FA12" s="283">
        <v>0</v>
      </c>
      <c r="FB12" s="283">
        <f t="shared" si="16"/>
        <v>677</v>
      </c>
      <c r="FC12" s="283">
        <v>0</v>
      </c>
      <c r="FD12" s="283">
        <v>0</v>
      </c>
      <c r="FE12" s="283">
        <v>0</v>
      </c>
      <c r="FF12" s="283">
        <v>359</v>
      </c>
      <c r="FG12" s="283">
        <v>180</v>
      </c>
      <c r="FH12" s="283">
        <v>138</v>
      </c>
      <c r="FI12" s="283">
        <v>0</v>
      </c>
      <c r="FJ12" s="283">
        <v>0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781</v>
      </c>
      <c r="FQ12" s="286" t="s">
        <v>781</v>
      </c>
      <c r="FR12" s="286" t="s">
        <v>781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964</v>
      </c>
      <c r="E13" s="283">
        <f t="shared" si="19"/>
        <v>421</v>
      </c>
      <c r="F13" s="283">
        <f t="shared" si="20"/>
        <v>0</v>
      </c>
      <c r="G13" s="283">
        <f t="shared" si="21"/>
        <v>0</v>
      </c>
      <c r="H13" s="283">
        <f t="shared" si="22"/>
        <v>301</v>
      </c>
      <c r="I13" s="283">
        <f t="shared" si="23"/>
        <v>0</v>
      </c>
      <c r="J13" s="283">
        <f t="shared" si="24"/>
        <v>108</v>
      </c>
      <c r="K13" s="283">
        <f t="shared" si="25"/>
        <v>0</v>
      </c>
      <c r="L13" s="283">
        <f t="shared" si="26"/>
        <v>101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1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32</v>
      </c>
      <c r="Z13" s="283">
        <f t="shared" si="4"/>
        <v>1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781</v>
      </c>
      <c r="AM13" s="286" t="s">
        <v>781</v>
      </c>
      <c r="AN13" s="283">
        <v>1</v>
      </c>
      <c r="AO13" s="286" t="s">
        <v>781</v>
      </c>
      <c r="AP13" s="286" t="s">
        <v>781</v>
      </c>
      <c r="AQ13" s="283">
        <v>0</v>
      </c>
      <c r="AR13" s="286" t="s">
        <v>781</v>
      </c>
      <c r="AS13" s="283">
        <v>0</v>
      </c>
      <c r="AT13" s="286" t="s">
        <v>781</v>
      </c>
      <c r="AU13" s="283">
        <v>0</v>
      </c>
      <c r="AV13" s="283">
        <f t="shared" si="6"/>
        <v>292</v>
      </c>
      <c r="AW13" s="283">
        <v>53</v>
      </c>
      <c r="AX13" s="283">
        <v>0</v>
      </c>
      <c r="AY13" s="283">
        <v>0</v>
      </c>
      <c r="AZ13" s="283">
        <v>204</v>
      </c>
      <c r="BA13" s="283">
        <v>0</v>
      </c>
      <c r="BB13" s="283">
        <v>2</v>
      </c>
      <c r="BC13" s="283">
        <v>0</v>
      </c>
      <c r="BD13" s="283">
        <v>1</v>
      </c>
      <c r="BE13" s="283">
        <v>0</v>
      </c>
      <c r="BF13" s="283">
        <v>0</v>
      </c>
      <c r="BG13" s="283">
        <v>0</v>
      </c>
      <c r="BH13" s="286" t="s">
        <v>781</v>
      </c>
      <c r="BI13" s="286" t="s">
        <v>781</v>
      </c>
      <c r="BJ13" s="286" t="s">
        <v>781</v>
      </c>
      <c r="BK13" s="286" t="s">
        <v>781</v>
      </c>
      <c r="BL13" s="286" t="s">
        <v>781</v>
      </c>
      <c r="BM13" s="286" t="s">
        <v>781</v>
      </c>
      <c r="BN13" s="286" t="s">
        <v>781</v>
      </c>
      <c r="BO13" s="286" t="s">
        <v>781</v>
      </c>
      <c r="BP13" s="286" t="s">
        <v>781</v>
      </c>
      <c r="BQ13" s="283">
        <v>32</v>
      </c>
      <c r="BR13" s="283">
        <f t="shared" si="8"/>
        <v>0</v>
      </c>
      <c r="BS13" s="286" t="s">
        <v>781</v>
      </c>
      <c r="BT13" s="286" t="s">
        <v>781</v>
      </c>
      <c r="BU13" s="286" t="s">
        <v>781</v>
      </c>
      <c r="BV13" s="286" t="s">
        <v>781</v>
      </c>
      <c r="BW13" s="286" t="s">
        <v>781</v>
      </c>
      <c r="BX13" s="286" t="s">
        <v>781</v>
      </c>
      <c r="BY13" s="286" t="s">
        <v>781</v>
      </c>
      <c r="BZ13" s="286" t="s">
        <v>781</v>
      </c>
      <c r="CA13" s="286" t="s">
        <v>781</v>
      </c>
      <c r="CB13" s="286" t="s">
        <v>781</v>
      </c>
      <c r="CC13" s="286" t="s">
        <v>781</v>
      </c>
      <c r="CD13" s="283">
        <v>0</v>
      </c>
      <c r="CE13" s="286" t="s">
        <v>781</v>
      </c>
      <c r="CF13" s="286" t="s">
        <v>781</v>
      </c>
      <c r="CG13" s="286" t="s">
        <v>781</v>
      </c>
      <c r="CH13" s="286" t="s">
        <v>781</v>
      </c>
      <c r="CI13" s="286" t="s">
        <v>781</v>
      </c>
      <c r="CJ13" s="286" t="s">
        <v>781</v>
      </c>
      <c r="CK13" s="286" t="s">
        <v>781</v>
      </c>
      <c r="CL13" s="286" t="s">
        <v>781</v>
      </c>
      <c r="CM13" s="283">
        <v>0</v>
      </c>
      <c r="CN13" s="283">
        <f t="shared" si="10"/>
        <v>0</v>
      </c>
      <c r="CO13" s="286" t="s">
        <v>781</v>
      </c>
      <c r="CP13" s="286" t="s">
        <v>781</v>
      </c>
      <c r="CQ13" s="286" t="s">
        <v>781</v>
      </c>
      <c r="CR13" s="286" t="s">
        <v>781</v>
      </c>
      <c r="CS13" s="286" t="s">
        <v>781</v>
      </c>
      <c r="CT13" s="286" t="s">
        <v>781</v>
      </c>
      <c r="CU13" s="286" t="s">
        <v>781</v>
      </c>
      <c r="CV13" s="286" t="s">
        <v>781</v>
      </c>
      <c r="CW13" s="286" t="s">
        <v>781</v>
      </c>
      <c r="CX13" s="286" t="s">
        <v>781</v>
      </c>
      <c r="CY13" s="286" t="s">
        <v>781</v>
      </c>
      <c r="CZ13" s="286" t="s">
        <v>781</v>
      </c>
      <c r="DA13" s="283">
        <v>0</v>
      </c>
      <c r="DB13" s="286" t="s">
        <v>781</v>
      </c>
      <c r="DC13" s="286" t="s">
        <v>781</v>
      </c>
      <c r="DD13" s="286" t="s">
        <v>781</v>
      </c>
      <c r="DE13" s="286" t="s">
        <v>781</v>
      </c>
      <c r="DF13" s="286" t="s">
        <v>781</v>
      </c>
      <c r="DG13" s="286" t="s">
        <v>781</v>
      </c>
      <c r="DH13" s="286" t="s">
        <v>781</v>
      </c>
      <c r="DI13" s="283">
        <v>0</v>
      </c>
      <c r="DJ13" s="283">
        <f t="shared" si="12"/>
        <v>0</v>
      </c>
      <c r="DK13" s="286" t="s">
        <v>781</v>
      </c>
      <c r="DL13" s="286" t="s">
        <v>781</v>
      </c>
      <c r="DM13" s="286" t="s">
        <v>781</v>
      </c>
      <c r="DN13" s="286" t="s">
        <v>781</v>
      </c>
      <c r="DO13" s="286" t="s">
        <v>781</v>
      </c>
      <c r="DP13" s="286" t="s">
        <v>781</v>
      </c>
      <c r="DQ13" s="286" t="s">
        <v>781</v>
      </c>
      <c r="DR13" s="286" t="s">
        <v>781</v>
      </c>
      <c r="DS13" s="286" t="s">
        <v>781</v>
      </c>
      <c r="DT13" s="286" t="s">
        <v>781</v>
      </c>
      <c r="DU13" s="286" t="s">
        <v>781</v>
      </c>
      <c r="DV13" s="283">
        <v>0</v>
      </c>
      <c r="DW13" s="286" t="s">
        <v>781</v>
      </c>
      <c r="DX13" s="286" t="s">
        <v>781</v>
      </c>
      <c r="DY13" s="286" t="s">
        <v>781</v>
      </c>
      <c r="DZ13" s="283">
        <v>0</v>
      </c>
      <c r="EA13" s="286" t="s">
        <v>781</v>
      </c>
      <c r="EB13" s="286" t="s">
        <v>781</v>
      </c>
      <c r="EC13" s="286" t="s">
        <v>781</v>
      </c>
      <c r="ED13" s="286" t="s">
        <v>781</v>
      </c>
      <c r="EE13" s="283">
        <v>0</v>
      </c>
      <c r="EF13" s="283">
        <f t="shared" si="14"/>
        <v>0</v>
      </c>
      <c r="EG13" s="283">
        <v>0</v>
      </c>
      <c r="EH13" s="286" t="s">
        <v>781</v>
      </c>
      <c r="EI13" s="286" t="s">
        <v>781</v>
      </c>
      <c r="EJ13" s="283">
        <v>0</v>
      </c>
      <c r="EK13" s="286" t="s">
        <v>781</v>
      </c>
      <c r="EL13" s="286" t="s">
        <v>781</v>
      </c>
      <c r="EM13" s="286" t="s">
        <v>781</v>
      </c>
      <c r="EN13" s="283">
        <v>0</v>
      </c>
      <c r="EO13" s="283">
        <v>0</v>
      </c>
      <c r="EP13" s="283">
        <v>0</v>
      </c>
      <c r="EQ13" s="286" t="s">
        <v>781</v>
      </c>
      <c r="ER13" s="286" t="s">
        <v>781</v>
      </c>
      <c r="ES13" s="286" t="s">
        <v>781</v>
      </c>
      <c r="ET13" s="286" t="s">
        <v>781</v>
      </c>
      <c r="EU13" s="283">
        <v>0</v>
      </c>
      <c r="EV13" s="283">
        <v>0</v>
      </c>
      <c r="EW13" s="286" t="s">
        <v>781</v>
      </c>
      <c r="EX13" s="286" t="s">
        <v>781</v>
      </c>
      <c r="EY13" s="286" t="s">
        <v>781</v>
      </c>
      <c r="EZ13" s="283">
        <v>0</v>
      </c>
      <c r="FA13" s="283">
        <v>0</v>
      </c>
      <c r="FB13" s="283">
        <f t="shared" si="16"/>
        <v>671</v>
      </c>
      <c r="FC13" s="283">
        <v>368</v>
      </c>
      <c r="FD13" s="283">
        <v>0</v>
      </c>
      <c r="FE13" s="283">
        <v>0</v>
      </c>
      <c r="FF13" s="283">
        <v>97</v>
      </c>
      <c r="FG13" s="283">
        <v>0</v>
      </c>
      <c r="FH13" s="283">
        <v>106</v>
      </c>
      <c r="FI13" s="283">
        <v>0</v>
      </c>
      <c r="FJ13" s="283">
        <v>100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781</v>
      </c>
      <c r="FQ13" s="286" t="s">
        <v>781</v>
      </c>
      <c r="FR13" s="286" t="s">
        <v>781</v>
      </c>
      <c r="FS13" s="283">
        <v>0</v>
      </c>
      <c r="FT13" s="283">
        <v>0</v>
      </c>
      <c r="FU13" s="283">
        <v>0</v>
      </c>
      <c r="FV13" s="283">
        <v>0</v>
      </c>
      <c r="FW13" s="283">
        <v>0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1979</v>
      </c>
      <c r="E14" s="283">
        <f t="shared" si="19"/>
        <v>651</v>
      </c>
      <c r="F14" s="283">
        <f t="shared" si="20"/>
        <v>0</v>
      </c>
      <c r="G14" s="283">
        <f t="shared" si="21"/>
        <v>0</v>
      </c>
      <c r="H14" s="283">
        <f t="shared" si="22"/>
        <v>168</v>
      </c>
      <c r="I14" s="283">
        <f t="shared" si="23"/>
        <v>92</v>
      </c>
      <c r="J14" s="283">
        <f t="shared" si="24"/>
        <v>0</v>
      </c>
      <c r="K14" s="283">
        <f t="shared" si="25"/>
        <v>0</v>
      </c>
      <c r="L14" s="283">
        <f t="shared" si="26"/>
        <v>0</v>
      </c>
      <c r="M14" s="283">
        <f t="shared" si="27"/>
        <v>0</v>
      </c>
      <c r="N14" s="283">
        <f t="shared" si="28"/>
        <v>350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271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186</v>
      </c>
      <c r="W14" s="283">
        <f t="shared" si="37"/>
        <v>0</v>
      </c>
      <c r="X14" s="283">
        <f t="shared" si="38"/>
        <v>0</v>
      </c>
      <c r="Y14" s="283">
        <f t="shared" si="39"/>
        <v>261</v>
      </c>
      <c r="Z14" s="283">
        <f t="shared" si="4"/>
        <v>413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781</v>
      </c>
      <c r="AM14" s="286" t="s">
        <v>781</v>
      </c>
      <c r="AN14" s="283">
        <v>271</v>
      </c>
      <c r="AO14" s="286" t="s">
        <v>781</v>
      </c>
      <c r="AP14" s="286" t="s">
        <v>781</v>
      </c>
      <c r="AQ14" s="283">
        <v>0</v>
      </c>
      <c r="AR14" s="286" t="s">
        <v>781</v>
      </c>
      <c r="AS14" s="283">
        <v>0</v>
      </c>
      <c r="AT14" s="286" t="s">
        <v>781</v>
      </c>
      <c r="AU14" s="283">
        <v>142</v>
      </c>
      <c r="AV14" s="283">
        <f t="shared" si="6"/>
        <v>0</v>
      </c>
      <c r="AW14" s="283">
        <v>0</v>
      </c>
      <c r="AX14" s="283">
        <v>0</v>
      </c>
      <c r="AY14" s="283"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781</v>
      </c>
      <c r="BI14" s="286" t="s">
        <v>781</v>
      </c>
      <c r="BJ14" s="286" t="s">
        <v>781</v>
      </c>
      <c r="BK14" s="286" t="s">
        <v>781</v>
      </c>
      <c r="BL14" s="286" t="s">
        <v>781</v>
      </c>
      <c r="BM14" s="286" t="s">
        <v>781</v>
      </c>
      <c r="BN14" s="286" t="s">
        <v>781</v>
      </c>
      <c r="BO14" s="286" t="s">
        <v>781</v>
      </c>
      <c r="BP14" s="286" t="s">
        <v>781</v>
      </c>
      <c r="BQ14" s="283">
        <v>0</v>
      </c>
      <c r="BR14" s="283">
        <f t="shared" si="8"/>
        <v>0</v>
      </c>
      <c r="BS14" s="286" t="s">
        <v>781</v>
      </c>
      <c r="BT14" s="286" t="s">
        <v>781</v>
      </c>
      <c r="BU14" s="286" t="s">
        <v>781</v>
      </c>
      <c r="BV14" s="286" t="s">
        <v>781</v>
      </c>
      <c r="BW14" s="286" t="s">
        <v>781</v>
      </c>
      <c r="BX14" s="286" t="s">
        <v>781</v>
      </c>
      <c r="BY14" s="286" t="s">
        <v>781</v>
      </c>
      <c r="BZ14" s="286" t="s">
        <v>781</v>
      </c>
      <c r="CA14" s="286" t="s">
        <v>781</v>
      </c>
      <c r="CB14" s="286" t="s">
        <v>781</v>
      </c>
      <c r="CC14" s="286" t="s">
        <v>781</v>
      </c>
      <c r="CD14" s="283">
        <v>0</v>
      </c>
      <c r="CE14" s="286" t="s">
        <v>781</v>
      </c>
      <c r="CF14" s="286" t="s">
        <v>781</v>
      </c>
      <c r="CG14" s="286" t="s">
        <v>781</v>
      </c>
      <c r="CH14" s="286" t="s">
        <v>781</v>
      </c>
      <c r="CI14" s="286" t="s">
        <v>781</v>
      </c>
      <c r="CJ14" s="286" t="s">
        <v>781</v>
      </c>
      <c r="CK14" s="286" t="s">
        <v>781</v>
      </c>
      <c r="CL14" s="286" t="s">
        <v>781</v>
      </c>
      <c r="CM14" s="283">
        <v>0</v>
      </c>
      <c r="CN14" s="283">
        <f t="shared" si="10"/>
        <v>0</v>
      </c>
      <c r="CO14" s="286" t="s">
        <v>781</v>
      </c>
      <c r="CP14" s="286" t="s">
        <v>781</v>
      </c>
      <c r="CQ14" s="286" t="s">
        <v>781</v>
      </c>
      <c r="CR14" s="286" t="s">
        <v>781</v>
      </c>
      <c r="CS14" s="286" t="s">
        <v>781</v>
      </c>
      <c r="CT14" s="286" t="s">
        <v>781</v>
      </c>
      <c r="CU14" s="286" t="s">
        <v>781</v>
      </c>
      <c r="CV14" s="286" t="s">
        <v>781</v>
      </c>
      <c r="CW14" s="286" t="s">
        <v>781</v>
      </c>
      <c r="CX14" s="286" t="s">
        <v>781</v>
      </c>
      <c r="CY14" s="286" t="s">
        <v>781</v>
      </c>
      <c r="CZ14" s="286" t="s">
        <v>781</v>
      </c>
      <c r="DA14" s="283">
        <v>0</v>
      </c>
      <c r="DB14" s="286" t="s">
        <v>781</v>
      </c>
      <c r="DC14" s="286" t="s">
        <v>781</v>
      </c>
      <c r="DD14" s="286" t="s">
        <v>781</v>
      </c>
      <c r="DE14" s="286" t="s">
        <v>781</v>
      </c>
      <c r="DF14" s="286" t="s">
        <v>781</v>
      </c>
      <c r="DG14" s="286" t="s">
        <v>781</v>
      </c>
      <c r="DH14" s="286" t="s">
        <v>781</v>
      </c>
      <c r="DI14" s="283">
        <v>0</v>
      </c>
      <c r="DJ14" s="283">
        <f t="shared" si="12"/>
        <v>0</v>
      </c>
      <c r="DK14" s="286" t="s">
        <v>781</v>
      </c>
      <c r="DL14" s="286" t="s">
        <v>781</v>
      </c>
      <c r="DM14" s="286" t="s">
        <v>781</v>
      </c>
      <c r="DN14" s="286" t="s">
        <v>781</v>
      </c>
      <c r="DO14" s="286" t="s">
        <v>781</v>
      </c>
      <c r="DP14" s="286" t="s">
        <v>781</v>
      </c>
      <c r="DQ14" s="286" t="s">
        <v>781</v>
      </c>
      <c r="DR14" s="286" t="s">
        <v>781</v>
      </c>
      <c r="DS14" s="286" t="s">
        <v>781</v>
      </c>
      <c r="DT14" s="286" t="s">
        <v>781</v>
      </c>
      <c r="DU14" s="286" t="s">
        <v>781</v>
      </c>
      <c r="DV14" s="283">
        <v>0</v>
      </c>
      <c r="DW14" s="286" t="s">
        <v>781</v>
      </c>
      <c r="DX14" s="286" t="s">
        <v>781</v>
      </c>
      <c r="DY14" s="286" t="s">
        <v>781</v>
      </c>
      <c r="DZ14" s="283">
        <v>0</v>
      </c>
      <c r="EA14" s="286" t="s">
        <v>781</v>
      </c>
      <c r="EB14" s="286" t="s">
        <v>781</v>
      </c>
      <c r="EC14" s="286" t="s">
        <v>781</v>
      </c>
      <c r="ED14" s="286" t="s">
        <v>781</v>
      </c>
      <c r="EE14" s="283">
        <v>0</v>
      </c>
      <c r="EF14" s="283">
        <f t="shared" si="14"/>
        <v>0</v>
      </c>
      <c r="EG14" s="283">
        <v>0</v>
      </c>
      <c r="EH14" s="286" t="s">
        <v>781</v>
      </c>
      <c r="EI14" s="286" t="s">
        <v>781</v>
      </c>
      <c r="EJ14" s="283">
        <v>0</v>
      </c>
      <c r="EK14" s="286" t="s">
        <v>781</v>
      </c>
      <c r="EL14" s="286" t="s">
        <v>781</v>
      </c>
      <c r="EM14" s="286" t="s">
        <v>781</v>
      </c>
      <c r="EN14" s="283">
        <v>0</v>
      </c>
      <c r="EO14" s="283">
        <v>0</v>
      </c>
      <c r="EP14" s="283">
        <v>0</v>
      </c>
      <c r="EQ14" s="286" t="s">
        <v>781</v>
      </c>
      <c r="ER14" s="286" t="s">
        <v>781</v>
      </c>
      <c r="ES14" s="286" t="s">
        <v>781</v>
      </c>
      <c r="ET14" s="286" t="s">
        <v>781</v>
      </c>
      <c r="EU14" s="283">
        <v>0</v>
      </c>
      <c r="EV14" s="283">
        <v>0</v>
      </c>
      <c r="EW14" s="286" t="s">
        <v>781</v>
      </c>
      <c r="EX14" s="286" t="s">
        <v>781</v>
      </c>
      <c r="EY14" s="286" t="s">
        <v>781</v>
      </c>
      <c r="EZ14" s="283">
        <v>0</v>
      </c>
      <c r="FA14" s="283">
        <v>0</v>
      </c>
      <c r="FB14" s="283">
        <f t="shared" si="16"/>
        <v>1566</v>
      </c>
      <c r="FC14" s="283">
        <v>651</v>
      </c>
      <c r="FD14" s="283">
        <v>0</v>
      </c>
      <c r="FE14" s="283">
        <v>0</v>
      </c>
      <c r="FF14" s="283">
        <v>168</v>
      </c>
      <c r="FG14" s="283">
        <v>92</v>
      </c>
      <c r="FH14" s="283">
        <v>0</v>
      </c>
      <c r="FI14" s="283">
        <v>0</v>
      </c>
      <c r="FJ14" s="283">
        <v>0</v>
      </c>
      <c r="FK14" s="283">
        <v>0</v>
      </c>
      <c r="FL14" s="283">
        <v>350</v>
      </c>
      <c r="FM14" s="283">
        <v>0</v>
      </c>
      <c r="FN14" s="283">
        <v>0</v>
      </c>
      <c r="FO14" s="283">
        <v>0</v>
      </c>
      <c r="FP14" s="286" t="s">
        <v>781</v>
      </c>
      <c r="FQ14" s="286" t="s">
        <v>781</v>
      </c>
      <c r="FR14" s="286" t="s">
        <v>781</v>
      </c>
      <c r="FS14" s="283">
        <v>0</v>
      </c>
      <c r="FT14" s="283">
        <v>186</v>
      </c>
      <c r="FU14" s="283">
        <v>0</v>
      </c>
      <c r="FV14" s="283">
        <v>0</v>
      </c>
      <c r="FW14" s="283">
        <v>119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784</v>
      </c>
      <c r="E15" s="283">
        <f t="shared" si="19"/>
        <v>225</v>
      </c>
      <c r="F15" s="283">
        <f t="shared" si="20"/>
        <v>0</v>
      </c>
      <c r="G15" s="283">
        <f t="shared" si="21"/>
        <v>122</v>
      </c>
      <c r="H15" s="283">
        <f t="shared" si="22"/>
        <v>78</v>
      </c>
      <c r="I15" s="283">
        <f t="shared" si="23"/>
        <v>67</v>
      </c>
      <c r="J15" s="283">
        <f t="shared" si="24"/>
        <v>47</v>
      </c>
      <c r="K15" s="283">
        <f t="shared" si="25"/>
        <v>0</v>
      </c>
      <c r="L15" s="283">
        <f t="shared" si="26"/>
        <v>129</v>
      </c>
      <c r="M15" s="283">
        <f t="shared" si="27"/>
        <v>0</v>
      </c>
      <c r="N15" s="283">
        <f t="shared" si="28"/>
        <v>0</v>
      </c>
      <c r="O15" s="283">
        <f t="shared" si="29"/>
        <v>9</v>
      </c>
      <c r="P15" s="283">
        <f t="shared" si="30"/>
        <v>0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107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0</v>
      </c>
      <c r="Z15" s="283">
        <f t="shared" si="4"/>
        <v>107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781</v>
      </c>
      <c r="AM15" s="286" t="s">
        <v>781</v>
      </c>
      <c r="AN15" s="283">
        <v>0</v>
      </c>
      <c r="AO15" s="286" t="s">
        <v>781</v>
      </c>
      <c r="AP15" s="286" t="s">
        <v>781</v>
      </c>
      <c r="AQ15" s="283">
        <v>107</v>
      </c>
      <c r="AR15" s="286" t="s">
        <v>781</v>
      </c>
      <c r="AS15" s="283">
        <v>0</v>
      </c>
      <c r="AT15" s="286" t="s">
        <v>781</v>
      </c>
      <c r="AU15" s="283">
        <v>0</v>
      </c>
      <c r="AV15" s="283">
        <f t="shared" si="6"/>
        <v>0</v>
      </c>
      <c r="AW15" s="283">
        <v>0</v>
      </c>
      <c r="AX15" s="283">
        <v>0</v>
      </c>
      <c r="AY15" s="283"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781</v>
      </c>
      <c r="BI15" s="286" t="s">
        <v>781</v>
      </c>
      <c r="BJ15" s="286" t="s">
        <v>781</v>
      </c>
      <c r="BK15" s="286" t="s">
        <v>781</v>
      </c>
      <c r="BL15" s="286" t="s">
        <v>781</v>
      </c>
      <c r="BM15" s="286" t="s">
        <v>781</v>
      </c>
      <c r="BN15" s="286" t="s">
        <v>781</v>
      </c>
      <c r="BO15" s="286" t="s">
        <v>781</v>
      </c>
      <c r="BP15" s="286" t="s">
        <v>781</v>
      </c>
      <c r="BQ15" s="283">
        <v>0</v>
      </c>
      <c r="BR15" s="283">
        <f t="shared" si="8"/>
        <v>0</v>
      </c>
      <c r="BS15" s="286" t="s">
        <v>781</v>
      </c>
      <c r="BT15" s="286" t="s">
        <v>781</v>
      </c>
      <c r="BU15" s="286" t="s">
        <v>781</v>
      </c>
      <c r="BV15" s="286" t="s">
        <v>781</v>
      </c>
      <c r="BW15" s="286" t="s">
        <v>781</v>
      </c>
      <c r="BX15" s="286" t="s">
        <v>781</v>
      </c>
      <c r="BY15" s="286" t="s">
        <v>781</v>
      </c>
      <c r="BZ15" s="286" t="s">
        <v>781</v>
      </c>
      <c r="CA15" s="286" t="s">
        <v>781</v>
      </c>
      <c r="CB15" s="286" t="s">
        <v>781</v>
      </c>
      <c r="CC15" s="286" t="s">
        <v>781</v>
      </c>
      <c r="CD15" s="283">
        <v>0</v>
      </c>
      <c r="CE15" s="286" t="s">
        <v>781</v>
      </c>
      <c r="CF15" s="286" t="s">
        <v>781</v>
      </c>
      <c r="CG15" s="286" t="s">
        <v>781</v>
      </c>
      <c r="CH15" s="286" t="s">
        <v>781</v>
      </c>
      <c r="CI15" s="286" t="s">
        <v>781</v>
      </c>
      <c r="CJ15" s="286" t="s">
        <v>781</v>
      </c>
      <c r="CK15" s="286" t="s">
        <v>781</v>
      </c>
      <c r="CL15" s="286" t="s">
        <v>781</v>
      </c>
      <c r="CM15" s="283">
        <v>0</v>
      </c>
      <c r="CN15" s="283">
        <f t="shared" si="10"/>
        <v>0</v>
      </c>
      <c r="CO15" s="286" t="s">
        <v>781</v>
      </c>
      <c r="CP15" s="286" t="s">
        <v>781</v>
      </c>
      <c r="CQ15" s="286" t="s">
        <v>781</v>
      </c>
      <c r="CR15" s="286" t="s">
        <v>781</v>
      </c>
      <c r="CS15" s="286" t="s">
        <v>781</v>
      </c>
      <c r="CT15" s="286" t="s">
        <v>781</v>
      </c>
      <c r="CU15" s="286" t="s">
        <v>781</v>
      </c>
      <c r="CV15" s="286" t="s">
        <v>781</v>
      </c>
      <c r="CW15" s="286" t="s">
        <v>781</v>
      </c>
      <c r="CX15" s="286" t="s">
        <v>781</v>
      </c>
      <c r="CY15" s="286" t="s">
        <v>781</v>
      </c>
      <c r="CZ15" s="286" t="s">
        <v>781</v>
      </c>
      <c r="DA15" s="283">
        <v>0</v>
      </c>
      <c r="DB15" s="286" t="s">
        <v>781</v>
      </c>
      <c r="DC15" s="286" t="s">
        <v>781</v>
      </c>
      <c r="DD15" s="286" t="s">
        <v>781</v>
      </c>
      <c r="DE15" s="286" t="s">
        <v>781</v>
      </c>
      <c r="DF15" s="286" t="s">
        <v>781</v>
      </c>
      <c r="DG15" s="286" t="s">
        <v>781</v>
      </c>
      <c r="DH15" s="286" t="s">
        <v>781</v>
      </c>
      <c r="DI15" s="283">
        <v>0</v>
      </c>
      <c r="DJ15" s="283">
        <f t="shared" si="12"/>
        <v>0</v>
      </c>
      <c r="DK15" s="286" t="s">
        <v>781</v>
      </c>
      <c r="DL15" s="286" t="s">
        <v>781</v>
      </c>
      <c r="DM15" s="286" t="s">
        <v>781</v>
      </c>
      <c r="DN15" s="286" t="s">
        <v>781</v>
      </c>
      <c r="DO15" s="286" t="s">
        <v>781</v>
      </c>
      <c r="DP15" s="286" t="s">
        <v>781</v>
      </c>
      <c r="DQ15" s="286" t="s">
        <v>781</v>
      </c>
      <c r="DR15" s="286" t="s">
        <v>781</v>
      </c>
      <c r="DS15" s="286" t="s">
        <v>781</v>
      </c>
      <c r="DT15" s="286" t="s">
        <v>781</v>
      </c>
      <c r="DU15" s="286" t="s">
        <v>781</v>
      </c>
      <c r="DV15" s="283">
        <v>0</v>
      </c>
      <c r="DW15" s="286" t="s">
        <v>781</v>
      </c>
      <c r="DX15" s="286" t="s">
        <v>781</v>
      </c>
      <c r="DY15" s="286" t="s">
        <v>781</v>
      </c>
      <c r="DZ15" s="283">
        <v>0</v>
      </c>
      <c r="EA15" s="286" t="s">
        <v>781</v>
      </c>
      <c r="EB15" s="286" t="s">
        <v>781</v>
      </c>
      <c r="EC15" s="286" t="s">
        <v>781</v>
      </c>
      <c r="ED15" s="286" t="s">
        <v>781</v>
      </c>
      <c r="EE15" s="283">
        <v>0</v>
      </c>
      <c r="EF15" s="283">
        <f t="shared" si="14"/>
        <v>0</v>
      </c>
      <c r="EG15" s="283">
        <v>0</v>
      </c>
      <c r="EH15" s="286" t="s">
        <v>781</v>
      </c>
      <c r="EI15" s="286" t="s">
        <v>781</v>
      </c>
      <c r="EJ15" s="283">
        <v>0</v>
      </c>
      <c r="EK15" s="286" t="s">
        <v>781</v>
      </c>
      <c r="EL15" s="286" t="s">
        <v>781</v>
      </c>
      <c r="EM15" s="286" t="s">
        <v>781</v>
      </c>
      <c r="EN15" s="283">
        <v>0</v>
      </c>
      <c r="EO15" s="283">
        <v>0</v>
      </c>
      <c r="EP15" s="283">
        <v>0</v>
      </c>
      <c r="EQ15" s="286" t="s">
        <v>781</v>
      </c>
      <c r="ER15" s="286" t="s">
        <v>781</v>
      </c>
      <c r="ES15" s="286" t="s">
        <v>781</v>
      </c>
      <c r="ET15" s="286" t="s">
        <v>781</v>
      </c>
      <c r="EU15" s="283">
        <v>0</v>
      </c>
      <c r="EV15" s="283">
        <v>0</v>
      </c>
      <c r="EW15" s="286" t="s">
        <v>781</v>
      </c>
      <c r="EX15" s="286" t="s">
        <v>781</v>
      </c>
      <c r="EY15" s="286" t="s">
        <v>781</v>
      </c>
      <c r="EZ15" s="283">
        <v>0</v>
      </c>
      <c r="FA15" s="283">
        <v>0</v>
      </c>
      <c r="FB15" s="283">
        <f t="shared" si="16"/>
        <v>677</v>
      </c>
      <c r="FC15" s="283">
        <v>225</v>
      </c>
      <c r="FD15" s="283">
        <v>0</v>
      </c>
      <c r="FE15" s="283">
        <v>122</v>
      </c>
      <c r="FF15" s="283">
        <v>78</v>
      </c>
      <c r="FG15" s="283">
        <v>67</v>
      </c>
      <c r="FH15" s="283">
        <v>47</v>
      </c>
      <c r="FI15" s="283">
        <v>0</v>
      </c>
      <c r="FJ15" s="283">
        <v>129</v>
      </c>
      <c r="FK15" s="283">
        <v>0</v>
      </c>
      <c r="FL15" s="283">
        <v>0</v>
      </c>
      <c r="FM15" s="283">
        <v>9</v>
      </c>
      <c r="FN15" s="283">
        <v>0</v>
      </c>
      <c r="FO15" s="283">
        <v>0</v>
      </c>
      <c r="FP15" s="286" t="s">
        <v>781</v>
      </c>
      <c r="FQ15" s="286" t="s">
        <v>781</v>
      </c>
      <c r="FR15" s="286" t="s">
        <v>781</v>
      </c>
      <c r="FS15" s="283">
        <v>0</v>
      </c>
      <c r="FT15" s="283">
        <v>0</v>
      </c>
      <c r="FU15" s="283">
        <v>0</v>
      </c>
      <c r="FV15" s="283">
        <v>0</v>
      </c>
      <c r="FW15" s="283">
        <v>0</v>
      </c>
    </row>
    <row r="16" spans="1:179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18"/>
        <v>1006</v>
      </c>
      <c r="E16" s="283">
        <f t="shared" si="19"/>
        <v>46</v>
      </c>
      <c r="F16" s="283">
        <f t="shared" si="20"/>
        <v>0</v>
      </c>
      <c r="G16" s="283">
        <f t="shared" si="21"/>
        <v>0</v>
      </c>
      <c r="H16" s="283">
        <f t="shared" si="22"/>
        <v>282</v>
      </c>
      <c r="I16" s="283">
        <f t="shared" si="23"/>
        <v>46</v>
      </c>
      <c r="J16" s="283">
        <f t="shared" si="24"/>
        <v>3</v>
      </c>
      <c r="K16" s="283">
        <f t="shared" si="25"/>
        <v>0</v>
      </c>
      <c r="L16" s="283">
        <f t="shared" si="26"/>
        <v>0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627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2</v>
      </c>
      <c r="Z16" s="283">
        <f t="shared" si="4"/>
        <v>676</v>
      </c>
      <c r="AA16" s="283">
        <v>46</v>
      </c>
      <c r="AB16" s="283">
        <v>0</v>
      </c>
      <c r="AC16" s="283">
        <v>0</v>
      </c>
      <c r="AD16" s="283">
        <v>0</v>
      </c>
      <c r="AE16" s="283">
        <v>0</v>
      </c>
      <c r="AF16" s="283">
        <v>3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781</v>
      </c>
      <c r="AM16" s="286" t="s">
        <v>781</v>
      </c>
      <c r="AN16" s="283">
        <v>0</v>
      </c>
      <c r="AO16" s="286" t="s">
        <v>781</v>
      </c>
      <c r="AP16" s="286" t="s">
        <v>781</v>
      </c>
      <c r="AQ16" s="283">
        <v>627</v>
      </c>
      <c r="AR16" s="286" t="s">
        <v>781</v>
      </c>
      <c r="AS16" s="283">
        <v>0</v>
      </c>
      <c r="AT16" s="286" t="s">
        <v>781</v>
      </c>
      <c r="AU16" s="283">
        <v>0</v>
      </c>
      <c r="AV16" s="283">
        <f t="shared" si="6"/>
        <v>0</v>
      </c>
      <c r="AW16" s="283">
        <v>0</v>
      </c>
      <c r="AX16" s="283">
        <v>0</v>
      </c>
      <c r="AY16" s="283"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781</v>
      </c>
      <c r="BI16" s="286" t="s">
        <v>781</v>
      </c>
      <c r="BJ16" s="286" t="s">
        <v>781</v>
      </c>
      <c r="BK16" s="286" t="s">
        <v>781</v>
      </c>
      <c r="BL16" s="286" t="s">
        <v>781</v>
      </c>
      <c r="BM16" s="286" t="s">
        <v>781</v>
      </c>
      <c r="BN16" s="286" t="s">
        <v>781</v>
      </c>
      <c r="BO16" s="286" t="s">
        <v>781</v>
      </c>
      <c r="BP16" s="286" t="s">
        <v>781</v>
      </c>
      <c r="BQ16" s="283">
        <v>0</v>
      </c>
      <c r="BR16" s="283">
        <f t="shared" si="8"/>
        <v>0</v>
      </c>
      <c r="BS16" s="286" t="s">
        <v>781</v>
      </c>
      <c r="BT16" s="286" t="s">
        <v>781</v>
      </c>
      <c r="BU16" s="286" t="s">
        <v>781</v>
      </c>
      <c r="BV16" s="286" t="s">
        <v>781</v>
      </c>
      <c r="BW16" s="286" t="s">
        <v>781</v>
      </c>
      <c r="BX16" s="286" t="s">
        <v>781</v>
      </c>
      <c r="BY16" s="286" t="s">
        <v>781</v>
      </c>
      <c r="BZ16" s="286" t="s">
        <v>781</v>
      </c>
      <c r="CA16" s="286" t="s">
        <v>781</v>
      </c>
      <c r="CB16" s="286" t="s">
        <v>781</v>
      </c>
      <c r="CC16" s="286" t="s">
        <v>781</v>
      </c>
      <c r="CD16" s="283">
        <v>0</v>
      </c>
      <c r="CE16" s="286" t="s">
        <v>781</v>
      </c>
      <c r="CF16" s="286" t="s">
        <v>781</v>
      </c>
      <c r="CG16" s="286" t="s">
        <v>781</v>
      </c>
      <c r="CH16" s="286" t="s">
        <v>781</v>
      </c>
      <c r="CI16" s="286" t="s">
        <v>781</v>
      </c>
      <c r="CJ16" s="286" t="s">
        <v>781</v>
      </c>
      <c r="CK16" s="286" t="s">
        <v>781</v>
      </c>
      <c r="CL16" s="286" t="s">
        <v>781</v>
      </c>
      <c r="CM16" s="283">
        <v>0</v>
      </c>
      <c r="CN16" s="283">
        <f t="shared" si="10"/>
        <v>0</v>
      </c>
      <c r="CO16" s="286" t="s">
        <v>781</v>
      </c>
      <c r="CP16" s="286" t="s">
        <v>781</v>
      </c>
      <c r="CQ16" s="286" t="s">
        <v>781</v>
      </c>
      <c r="CR16" s="286" t="s">
        <v>781</v>
      </c>
      <c r="CS16" s="286" t="s">
        <v>781</v>
      </c>
      <c r="CT16" s="286" t="s">
        <v>781</v>
      </c>
      <c r="CU16" s="286" t="s">
        <v>781</v>
      </c>
      <c r="CV16" s="286" t="s">
        <v>781</v>
      </c>
      <c r="CW16" s="286" t="s">
        <v>781</v>
      </c>
      <c r="CX16" s="286" t="s">
        <v>781</v>
      </c>
      <c r="CY16" s="286" t="s">
        <v>781</v>
      </c>
      <c r="CZ16" s="286" t="s">
        <v>781</v>
      </c>
      <c r="DA16" s="283">
        <v>0</v>
      </c>
      <c r="DB16" s="286" t="s">
        <v>781</v>
      </c>
      <c r="DC16" s="286" t="s">
        <v>781</v>
      </c>
      <c r="DD16" s="286" t="s">
        <v>781</v>
      </c>
      <c r="DE16" s="286" t="s">
        <v>781</v>
      </c>
      <c r="DF16" s="286" t="s">
        <v>781</v>
      </c>
      <c r="DG16" s="286" t="s">
        <v>781</v>
      </c>
      <c r="DH16" s="286" t="s">
        <v>781</v>
      </c>
      <c r="DI16" s="283">
        <v>0</v>
      </c>
      <c r="DJ16" s="283">
        <f t="shared" si="12"/>
        <v>0</v>
      </c>
      <c r="DK16" s="286" t="s">
        <v>781</v>
      </c>
      <c r="DL16" s="286" t="s">
        <v>781</v>
      </c>
      <c r="DM16" s="286" t="s">
        <v>781</v>
      </c>
      <c r="DN16" s="286" t="s">
        <v>781</v>
      </c>
      <c r="DO16" s="286" t="s">
        <v>781</v>
      </c>
      <c r="DP16" s="286" t="s">
        <v>781</v>
      </c>
      <c r="DQ16" s="286" t="s">
        <v>781</v>
      </c>
      <c r="DR16" s="286" t="s">
        <v>781</v>
      </c>
      <c r="DS16" s="286" t="s">
        <v>781</v>
      </c>
      <c r="DT16" s="286" t="s">
        <v>781</v>
      </c>
      <c r="DU16" s="286" t="s">
        <v>781</v>
      </c>
      <c r="DV16" s="283">
        <v>0</v>
      </c>
      <c r="DW16" s="286" t="s">
        <v>781</v>
      </c>
      <c r="DX16" s="286" t="s">
        <v>781</v>
      </c>
      <c r="DY16" s="286" t="s">
        <v>781</v>
      </c>
      <c r="DZ16" s="283">
        <v>0</v>
      </c>
      <c r="EA16" s="286" t="s">
        <v>781</v>
      </c>
      <c r="EB16" s="286" t="s">
        <v>781</v>
      </c>
      <c r="EC16" s="286" t="s">
        <v>781</v>
      </c>
      <c r="ED16" s="286" t="s">
        <v>781</v>
      </c>
      <c r="EE16" s="283">
        <v>0</v>
      </c>
      <c r="EF16" s="283">
        <f t="shared" si="14"/>
        <v>0</v>
      </c>
      <c r="EG16" s="283">
        <v>0</v>
      </c>
      <c r="EH16" s="286" t="s">
        <v>781</v>
      </c>
      <c r="EI16" s="286" t="s">
        <v>781</v>
      </c>
      <c r="EJ16" s="283">
        <v>0</v>
      </c>
      <c r="EK16" s="286" t="s">
        <v>781</v>
      </c>
      <c r="EL16" s="286" t="s">
        <v>781</v>
      </c>
      <c r="EM16" s="286" t="s">
        <v>781</v>
      </c>
      <c r="EN16" s="283">
        <v>0</v>
      </c>
      <c r="EO16" s="283">
        <v>0</v>
      </c>
      <c r="EP16" s="283">
        <v>0</v>
      </c>
      <c r="EQ16" s="286" t="s">
        <v>781</v>
      </c>
      <c r="ER16" s="286" t="s">
        <v>781</v>
      </c>
      <c r="ES16" s="286" t="s">
        <v>781</v>
      </c>
      <c r="ET16" s="286" t="s">
        <v>781</v>
      </c>
      <c r="EU16" s="283">
        <v>0</v>
      </c>
      <c r="EV16" s="283">
        <v>0</v>
      </c>
      <c r="EW16" s="286" t="s">
        <v>781</v>
      </c>
      <c r="EX16" s="286" t="s">
        <v>781</v>
      </c>
      <c r="EY16" s="286" t="s">
        <v>781</v>
      </c>
      <c r="EZ16" s="283">
        <v>0</v>
      </c>
      <c r="FA16" s="283">
        <v>0</v>
      </c>
      <c r="FB16" s="283">
        <f t="shared" si="16"/>
        <v>330</v>
      </c>
      <c r="FC16" s="283">
        <v>0</v>
      </c>
      <c r="FD16" s="283">
        <v>0</v>
      </c>
      <c r="FE16" s="283">
        <v>0</v>
      </c>
      <c r="FF16" s="283">
        <v>282</v>
      </c>
      <c r="FG16" s="283">
        <v>46</v>
      </c>
      <c r="FH16" s="283">
        <v>0</v>
      </c>
      <c r="FI16" s="283">
        <v>0</v>
      </c>
      <c r="FJ16" s="283">
        <v>0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781</v>
      </c>
      <c r="FQ16" s="286" t="s">
        <v>781</v>
      </c>
      <c r="FR16" s="286" t="s">
        <v>781</v>
      </c>
      <c r="FS16" s="283">
        <v>0</v>
      </c>
      <c r="FT16" s="283">
        <v>0</v>
      </c>
      <c r="FU16" s="283">
        <v>0</v>
      </c>
      <c r="FV16" s="283">
        <v>0</v>
      </c>
      <c r="FW16" s="283">
        <v>2</v>
      </c>
    </row>
    <row r="17" spans="1:179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18"/>
        <v>759</v>
      </c>
      <c r="E17" s="283">
        <f t="shared" si="19"/>
        <v>0</v>
      </c>
      <c r="F17" s="283">
        <f t="shared" si="20"/>
        <v>0</v>
      </c>
      <c r="G17" s="283">
        <f t="shared" si="21"/>
        <v>0</v>
      </c>
      <c r="H17" s="283">
        <f t="shared" si="22"/>
        <v>132</v>
      </c>
      <c r="I17" s="283">
        <f t="shared" si="23"/>
        <v>0</v>
      </c>
      <c r="J17" s="283">
        <f t="shared" si="24"/>
        <v>0</v>
      </c>
      <c r="K17" s="283">
        <f t="shared" si="25"/>
        <v>0</v>
      </c>
      <c r="L17" s="283">
        <f t="shared" si="26"/>
        <v>0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627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0</v>
      </c>
      <c r="Z17" s="283">
        <f t="shared" si="4"/>
        <v>627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781</v>
      </c>
      <c r="AM17" s="286" t="s">
        <v>781</v>
      </c>
      <c r="AN17" s="283">
        <v>0</v>
      </c>
      <c r="AO17" s="286" t="s">
        <v>781</v>
      </c>
      <c r="AP17" s="286" t="s">
        <v>781</v>
      </c>
      <c r="AQ17" s="283">
        <v>627</v>
      </c>
      <c r="AR17" s="286" t="s">
        <v>781</v>
      </c>
      <c r="AS17" s="283">
        <v>0</v>
      </c>
      <c r="AT17" s="286" t="s">
        <v>781</v>
      </c>
      <c r="AU17" s="283">
        <v>0</v>
      </c>
      <c r="AV17" s="283">
        <f t="shared" si="6"/>
        <v>132</v>
      </c>
      <c r="AW17" s="283">
        <v>0</v>
      </c>
      <c r="AX17" s="283">
        <v>0</v>
      </c>
      <c r="AY17" s="283">
        <v>0</v>
      </c>
      <c r="AZ17" s="283">
        <v>132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781</v>
      </c>
      <c r="BI17" s="286" t="s">
        <v>781</v>
      </c>
      <c r="BJ17" s="286" t="s">
        <v>781</v>
      </c>
      <c r="BK17" s="286" t="s">
        <v>781</v>
      </c>
      <c r="BL17" s="286" t="s">
        <v>781</v>
      </c>
      <c r="BM17" s="286" t="s">
        <v>781</v>
      </c>
      <c r="BN17" s="286" t="s">
        <v>781</v>
      </c>
      <c r="BO17" s="286" t="s">
        <v>781</v>
      </c>
      <c r="BP17" s="286" t="s">
        <v>781</v>
      </c>
      <c r="BQ17" s="283">
        <v>0</v>
      </c>
      <c r="BR17" s="283">
        <f t="shared" si="8"/>
        <v>0</v>
      </c>
      <c r="BS17" s="286" t="s">
        <v>781</v>
      </c>
      <c r="BT17" s="286" t="s">
        <v>781</v>
      </c>
      <c r="BU17" s="286" t="s">
        <v>781</v>
      </c>
      <c r="BV17" s="286" t="s">
        <v>781</v>
      </c>
      <c r="BW17" s="286" t="s">
        <v>781</v>
      </c>
      <c r="BX17" s="286" t="s">
        <v>781</v>
      </c>
      <c r="BY17" s="286" t="s">
        <v>781</v>
      </c>
      <c r="BZ17" s="286" t="s">
        <v>781</v>
      </c>
      <c r="CA17" s="286" t="s">
        <v>781</v>
      </c>
      <c r="CB17" s="286" t="s">
        <v>781</v>
      </c>
      <c r="CC17" s="286" t="s">
        <v>781</v>
      </c>
      <c r="CD17" s="283">
        <v>0</v>
      </c>
      <c r="CE17" s="286" t="s">
        <v>781</v>
      </c>
      <c r="CF17" s="286" t="s">
        <v>781</v>
      </c>
      <c r="CG17" s="286" t="s">
        <v>781</v>
      </c>
      <c r="CH17" s="286" t="s">
        <v>781</v>
      </c>
      <c r="CI17" s="286" t="s">
        <v>781</v>
      </c>
      <c r="CJ17" s="286" t="s">
        <v>781</v>
      </c>
      <c r="CK17" s="286" t="s">
        <v>781</v>
      </c>
      <c r="CL17" s="286" t="s">
        <v>781</v>
      </c>
      <c r="CM17" s="283">
        <v>0</v>
      </c>
      <c r="CN17" s="283">
        <f t="shared" si="10"/>
        <v>0</v>
      </c>
      <c r="CO17" s="286" t="s">
        <v>781</v>
      </c>
      <c r="CP17" s="286" t="s">
        <v>781</v>
      </c>
      <c r="CQ17" s="286" t="s">
        <v>781</v>
      </c>
      <c r="CR17" s="286" t="s">
        <v>781</v>
      </c>
      <c r="CS17" s="286" t="s">
        <v>781</v>
      </c>
      <c r="CT17" s="286" t="s">
        <v>781</v>
      </c>
      <c r="CU17" s="286" t="s">
        <v>781</v>
      </c>
      <c r="CV17" s="286" t="s">
        <v>781</v>
      </c>
      <c r="CW17" s="286" t="s">
        <v>781</v>
      </c>
      <c r="CX17" s="286" t="s">
        <v>781</v>
      </c>
      <c r="CY17" s="286" t="s">
        <v>781</v>
      </c>
      <c r="CZ17" s="286" t="s">
        <v>781</v>
      </c>
      <c r="DA17" s="283">
        <v>0</v>
      </c>
      <c r="DB17" s="286" t="s">
        <v>781</v>
      </c>
      <c r="DC17" s="286" t="s">
        <v>781</v>
      </c>
      <c r="DD17" s="286" t="s">
        <v>781</v>
      </c>
      <c r="DE17" s="286" t="s">
        <v>781</v>
      </c>
      <c r="DF17" s="286" t="s">
        <v>781</v>
      </c>
      <c r="DG17" s="286" t="s">
        <v>781</v>
      </c>
      <c r="DH17" s="286" t="s">
        <v>781</v>
      </c>
      <c r="DI17" s="283">
        <v>0</v>
      </c>
      <c r="DJ17" s="283">
        <f t="shared" si="12"/>
        <v>0</v>
      </c>
      <c r="DK17" s="286" t="s">
        <v>781</v>
      </c>
      <c r="DL17" s="286" t="s">
        <v>781</v>
      </c>
      <c r="DM17" s="286" t="s">
        <v>781</v>
      </c>
      <c r="DN17" s="286" t="s">
        <v>781</v>
      </c>
      <c r="DO17" s="286" t="s">
        <v>781</v>
      </c>
      <c r="DP17" s="286" t="s">
        <v>781</v>
      </c>
      <c r="DQ17" s="286" t="s">
        <v>781</v>
      </c>
      <c r="DR17" s="286" t="s">
        <v>781</v>
      </c>
      <c r="DS17" s="286" t="s">
        <v>781</v>
      </c>
      <c r="DT17" s="286" t="s">
        <v>781</v>
      </c>
      <c r="DU17" s="286" t="s">
        <v>781</v>
      </c>
      <c r="DV17" s="283">
        <v>0</v>
      </c>
      <c r="DW17" s="286" t="s">
        <v>781</v>
      </c>
      <c r="DX17" s="286" t="s">
        <v>781</v>
      </c>
      <c r="DY17" s="286" t="s">
        <v>781</v>
      </c>
      <c r="DZ17" s="283">
        <v>0</v>
      </c>
      <c r="EA17" s="286" t="s">
        <v>781</v>
      </c>
      <c r="EB17" s="286" t="s">
        <v>781</v>
      </c>
      <c r="EC17" s="286" t="s">
        <v>781</v>
      </c>
      <c r="ED17" s="286" t="s">
        <v>781</v>
      </c>
      <c r="EE17" s="283">
        <v>0</v>
      </c>
      <c r="EF17" s="283">
        <f t="shared" si="14"/>
        <v>0</v>
      </c>
      <c r="EG17" s="283">
        <v>0</v>
      </c>
      <c r="EH17" s="286" t="s">
        <v>781</v>
      </c>
      <c r="EI17" s="286" t="s">
        <v>781</v>
      </c>
      <c r="EJ17" s="283">
        <v>0</v>
      </c>
      <c r="EK17" s="286" t="s">
        <v>781</v>
      </c>
      <c r="EL17" s="286" t="s">
        <v>781</v>
      </c>
      <c r="EM17" s="286" t="s">
        <v>781</v>
      </c>
      <c r="EN17" s="283">
        <v>0</v>
      </c>
      <c r="EO17" s="283">
        <v>0</v>
      </c>
      <c r="EP17" s="283">
        <v>0</v>
      </c>
      <c r="EQ17" s="286" t="s">
        <v>781</v>
      </c>
      <c r="ER17" s="286" t="s">
        <v>781</v>
      </c>
      <c r="ES17" s="286" t="s">
        <v>781</v>
      </c>
      <c r="ET17" s="286" t="s">
        <v>781</v>
      </c>
      <c r="EU17" s="283">
        <v>0</v>
      </c>
      <c r="EV17" s="283">
        <v>0</v>
      </c>
      <c r="EW17" s="286" t="s">
        <v>781</v>
      </c>
      <c r="EX17" s="286" t="s">
        <v>781</v>
      </c>
      <c r="EY17" s="286" t="s">
        <v>781</v>
      </c>
      <c r="EZ17" s="283">
        <v>0</v>
      </c>
      <c r="FA17" s="283">
        <v>0</v>
      </c>
      <c r="FB17" s="283">
        <f t="shared" si="16"/>
        <v>0</v>
      </c>
      <c r="FC17" s="283">
        <v>0</v>
      </c>
      <c r="FD17" s="283">
        <v>0</v>
      </c>
      <c r="FE17" s="283">
        <v>0</v>
      </c>
      <c r="FF17" s="283">
        <v>0</v>
      </c>
      <c r="FG17" s="283">
        <v>0</v>
      </c>
      <c r="FH17" s="283">
        <v>0</v>
      </c>
      <c r="FI17" s="283">
        <v>0</v>
      </c>
      <c r="FJ17" s="283">
        <v>0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781</v>
      </c>
      <c r="FQ17" s="286" t="s">
        <v>781</v>
      </c>
      <c r="FR17" s="286" t="s">
        <v>781</v>
      </c>
      <c r="FS17" s="283">
        <v>0</v>
      </c>
      <c r="FT17" s="283">
        <v>0</v>
      </c>
      <c r="FU17" s="283">
        <v>0</v>
      </c>
      <c r="FV17" s="283">
        <v>0</v>
      </c>
      <c r="FW17" s="283">
        <v>0</v>
      </c>
    </row>
    <row r="18" spans="1:179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18"/>
        <v>2696</v>
      </c>
      <c r="E18" s="283">
        <f t="shared" si="19"/>
        <v>338</v>
      </c>
      <c r="F18" s="283">
        <f t="shared" si="20"/>
        <v>4</v>
      </c>
      <c r="G18" s="283">
        <f t="shared" si="21"/>
        <v>0</v>
      </c>
      <c r="H18" s="283">
        <f t="shared" si="22"/>
        <v>695</v>
      </c>
      <c r="I18" s="283">
        <f t="shared" si="23"/>
        <v>356</v>
      </c>
      <c r="J18" s="283">
        <f t="shared" si="24"/>
        <v>55</v>
      </c>
      <c r="K18" s="283">
        <f t="shared" si="25"/>
        <v>2</v>
      </c>
      <c r="L18" s="283">
        <f t="shared" si="26"/>
        <v>0</v>
      </c>
      <c r="M18" s="283">
        <f t="shared" si="27"/>
        <v>0</v>
      </c>
      <c r="N18" s="283">
        <f t="shared" si="28"/>
        <v>0</v>
      </c>
      <c r="O18" s="283">
        <f t="shared" si="29"/>
        <v>10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1236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0</v>
      </c>
      <c r="Z18" s="283">
        <f t="shared" si="4"/>
        <v>1244</v>
      </c>
      <c r="AA18" s="283">
        <v>8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781</v>
      </c>
      <c r="AM18" s="286" t="s">
        <v>781</v>
      </c>
      <c r="AN18" s="283">
        <v>0</v>
      </c>
      <c r="AO18" s="286" t="s">
        <v>781</v>
      </c>
      <c r="AP18" s="286" t="s">
        <v>781</v>
      </c>
      <c r="AQ18" s="283">
        <v>1236</v>
      </c>
      <c r="AR18" s="286" t="s">
        <v>781</v>
      </c>
      <c r="AS18" s="283">
        <v>0</v>
      </c>
      <c r="AT18" s="286" t="s">
        <v>781</v>
      </c>
      <c r="AU18" s="283">
        <v>0</v>
      </c>
      <c r="AV18" s="283">
        <f t="shared" si="6"/>
        <v>510</v>
      </c>
      <c r="AW18" s="283">
        <v>0</v>
      </c>
      <c r="AX18" s="283">
        <v>0</v>
      </c>
      <c r="AY18" s="283">
        <v>0</v>
      </c>
      <c r="AZ18" s="283">
        <v>510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781</v>
      </c>
      <c r="BI18" s="286" t="s">
        <v>781</v>
      </c>
      <c r="BJ18" s="286" t="s">
        <v>781</v>
      </c>
      <c r="BK18" s="286" t="s">
        <v>781</v>
      </c>
      <c r="BL18" s="286" t="s">
        <v>781</v>
      </c>
      <c r="BM18" s="286" t="s">
        <v>781</v>
      </c>
      <c r="BN18" s="286" t="s">
        <v>781</v>
      </c>
      <c r="BO18" s="286" t="s">
        <v>781</v>
      </c>
      <c r="BP18" s="286" t="s">
        <v>781</v>
      </c>
      <c r="BQ18" s="283">
        <v>0</v>
      </c>
      <c r="BR18" s="283">
        <f t="shared" si="8"/>
        <v>0</v>
      </c>
      <c r="BS18" s="286" t="s">
        <v>781</v>
      </c>
      <c r="BT18" s="286" t="s">
        <v>781</v>
      </c>
      <c r="BU18" s="286" t="s">
        <v>781</v>
      </c>
      <c r="BV18" s="286" t="s">
        <v>781</v>
      </c>
      <c r="BW18" s="286" t="s">
        <v>781</v>
      </c>
      <c r="BX18" s="286" t="s">
        <v>781</v>
      </c>
      <c r="BY18" s="286" t="s">
        <v>781</v>
      </c>
      <c r="BZ18" s="286" t="s">
        <v>781</v>
      </c>
      <c r="CA18" s="286" t="s">
        <v>781</v>
      </c>
      <c r="CB18" s="286" t="s">
        <v>781</v>
      </c>
      <c r="CC18" s="286" t="s">
        <v>781</v>
      </c>
      <c r="CD18" s="283">
        <v>0</v>
      </c>
      <c r="CE18" s="286" t="s">
        <v>781</v>
      </c>
      <c r="CF18" s="286" t="s">
        <v>781</v>
      </c>
      <c r="CG18" s="286" t="s">
        <v>781</v>
      </c>
      <c r="CH18" s="286" t="s">
        <v>781</v>
      </c>
      <c r="CI18" s="286" t="s">
        <v>781</v>
      </c>
      <c r="CJ18" s="286" t="s">
        <v>781</v>
      </c>
      <c r="CK18" s="286" t="s">
        <v>781</v>
      </c>
      <c r="CL18" s="286" t="s">
        <v>781</v>
      </c>
      <c r="CM18" s="283">
        <v>0</v>
      </c>
      <c r="CN18" s="283">
        <f t="shared" si="10"/>
        <v>0</v>
      </c>
      <c r="CO18" s="286" t="s">
        <v>781</v>
      </c>
      <c r="CP18" s="286" t="s">
        <v>781</v>
      </c>
      <c r="CQ18" s="286" t="s">
        <v>781</v>
      </c>
      <c r="CR18" s="286" t="s">
        <v>781</v>
      </c>
      <c r="CS18" s="286" t="s">
        <v>781</v>
      </c>
      <c r="CT18" s="286" t="s">
        <v>781</v>
      </c>
      <c r="CU18" s="286" t="s">
        <v>781</v>
      </c>
      <c r="CV18" s="286" t="s">
        <v>781</v>
      </c>
      <c r="CW18" s="286" t="s">
        <v>781</v>
      </c>
      <c r="CX18" s="286" t="s">
        <v>781</v>
      </c>
      <c r="CY18" s="286" t="s">
        <v>781</v>
      </c>
      <c r="CZ18" s="286" t="s">
        <v>781</v>
      </c>
      <c r="DA18" s="283">
        <v>0</v>
      </c>
      <c r="DB18" s="286" t="s">
        <v>781</v>
      </c>
      <c r="DC18" s="286" t="s">
        <v>781</v>
      </c>
      <c r="DD18" s="286" t="s">
        <v>781</v>
      </c>
      <c r="DE18" s="286" t="s">
        <v>781</v>
      </c>
      <c r="DF18" s="286" t="s">
        <v>781</v>
      </c>
      <c r="DG18" s="286" t="s">
        <v>781</v>
      </c>
      <c r="DH18" s="286" t="s">
        <v>781</v>
      </c>
      <c r="DI18" s="283">
        <v>0</v>
      </c>
      <c r="DJ18" s="283">
        <f t="shared" si="12"/>
        <v>0</v>
      </c>
      <c r="DK18" s="286" t="s">
        <v>781</v>
      </c>
      <c r="DL18" s="286" t="s">
        <v>781</v>
      </c>
      <c r="DM18" s="286" t="s">
        <v>781</v>
      </c>
      <c r="DN18" s="286" t="s">
        <v>781</v>
      </c>
      <c r="DO18" s="286" t="s">
        <v>781</v>
      </c>
      <c r="DP18" s="286" t="s">
        <v>781</v>
      </c>
      <c r="DQ18" s="286" t="s">
        <v>781</v>
      </c>
      <c r="DR18" s="286" t="s">
        <v>781</v>
      </c>
      <c r="DS18" s="286" t="s">
        <v>781</v>
      </c>
      <c r="DT18" s="286" t="s">
        <v>781</v>
      </c>
      <c r="DU18" s="286" t="s">
        <v>781</v>
      </c>
      <c r="DV18" s="283">
        <v>0</v>
      </c>
      <c r="DW18" s="286" t="s">
        <v>781</v>
      </c>
      <c r="DX18" s="286" t="s">
        <v>781</v>
      </c>
      <c r="DY18" s="286" t="s">
        <v>781</v>
      </c>
      <c r="DZ18" s="283">
        <v>0</v>
      </c>
      <c r="EA18" s="286" t="s">
        <v>781</v>
      </c>
      <c r="EB18" s="286" t="s">
        <v>781</v>
      </c>
      <c r="EC18" s="286" t="s">
        <v>781</v>
      </c>
      <c r="ED18" s="286" t="s">
        <v>781</v>
      </c>
      <c r="EE18" s="283">
        <v>0</v>
      </c>
      <c r="EF18" s="283">
        <f t="shared" si="14"/>
        <v>0</v>
      </c>
      <c r="EG18" s="283">
        <v>0</v>
      </c>
      <c r="EH18" s="286" t="s">
        <v>781</v>
      </c>
      <c r="EI18" s="286" t="s">
        <v>781</v>
      </c>
      <c r="EJ18" s="283">
        <v>0</v>
      </c>
      <c r="EK18" s="286" t="s">
        <v>781</v>
      </c>
      <c r="EL18" s="286" t="s">
        <v>781</v>
      </c>
      <c r="EM18" s="286" t="s">
        <v>781</v>
      </c>
      <c r="EN18" s="283">
        <v>0</v>
      </c>
      <c r="EO18" s="283">
        <v>0</v>
      </c>
      <c r="EP18" s="283">
        <v>0</v>
      </c>
      <c r="EQ18" s="286" t="s">
        <v>781</v>
      </c>
      <c r="ER18" s="286" t="s">
        <v>781</v>
      </c>
      <c r="ES18" s="286" t="s">
        <v>781</v>
      </c>
      <c r="ET18" s="286" t="s">
        <v>781</v>
      </c>
      <c r="EU18" s="283">
        <v>0</v>
      </c>
      <c r="EV18" s="283">
        <v>0</v>
      </c>
      <c r="EW18" s="286" t="s">
        <v>781</v>
      </c>
      <c r="EX18" s="286" t="s">
        <v>781</v>
      </c>
      <c r="EY18" s="286" t="s">
        <v>781</v>
      </c>
      <c r="EZ18" s="283">
        <v>0</v>
      </c>
      <c r="FA18" s="283">
        <v>0</v>
      </c>
      <c r="FB18" s="283">
        <f t="shared" si="16"/>
        <v>942</v>
      </c>
      <c r="FC18" s="283">
        <v>330</v>
      </c>
      <c r="FD18" s="283">
        <v>4</v>
      </c>
      <c r="FE18" s="283">
        <v>0</v>
      </c>
      <c r="FF18" s="283">
        <v>185</v>
      </c>
      <c r="FG18" s="283">
        <v>356</v>
      </c>
      <c r="FH18" s="283">
        <v>55</v>
      </c>
      <c r="FI18" s="283">
        <v>2</v>
      </c>
      <c r="FJ18" s="283">
        <v>0</v>
      </c>
      <c r="FK18" s="283">
        <v>0</v>
      </c>
      <c r="FL18" s="283">
        <v>0</v>
      </c>
      <c r="FM18" s="283">
        <v>10</v>
      </c>
      <c r="FN18" s="283">
        <v>0</v>
      </c>
      <c r="FO18" s="283">
        <v>0</v>
      </c>
      <c r="FP18" s="286" t="s">
        <v>781</v>
      </c>
      <c r="FQ18" s="286" t="s">
        <v>781</v>
      </c>
      <c r="FR18" s="286" t="s">
        <v>781</v>
      </c>
      <c r="FS18" s="283">
        <v>0</v>
      </c>
      <c r="FT18" s="283">
        <v>0</v>
      </c>
      <c r="FU18" s="283">
        <v>0</v>
      </c>
      <c r="FV18" s="283">
        <v>0</v>
      </c>
      <c r="FW18" s="283">
        <v>0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410</v>
      </c>
      <c r="E19" s="283">
        <f t="shared" si="19"/>
        <v>0</v>
      </c>
      <c r="F19" s="283">
        <f t="shared" si="20"/>
        <v>0</v>
      </c>
      <c r="G19" s="283">
        <f t="shared" si="21"/>
        <v>0</v>
      </c>
      <c r="H19" s="283">
        <f t="shared" si="22"/>
        <v>257</v>
      </c>
      <c r="I19" s="283">
        <f t="shared" si="23"/>
        <v>0</v>
      </c>
      <c r="J19" s="283">
        <f t="shared" si="24"/>
        <v>85</v>
      </c>
      <c r="K19" s="283">
        <f t="shared" si="25"/>
        <v>0</v>
      </c>
      <c r="L19" s="283">
        <f t="shared" si="26"/>
        <v>0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0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68</v>
      </c>
      <c r="Z19" s="283">
        <f t="shared" si="4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781</v>
      </c>
      <c r="AM19" s="286" t="s">
        <v>781</v>
      </c>
      <c r="AN19" s="283">
        <v>0</v>
      </c>
      <c r="AO19" s="286" t="s">
        <v>781</v>
      </c>
      <c r="AP19" s="286" t="s">
        <v>781</v>
      </c>
      <c r="AQ19" s="283">
        <v>0</v>
      </c>
      <c r="AR19" s="286" t="s">
        <v>781</v>
      </c>
      <c r="AS19" s="283">
        <v>0</v>
      </c>
      <c r="AT19" s="286" t="s">
        <v>781</v>
      </c>
      <c r="AU19" s="283">
        <v>0</v>
      </c>
      <c r="AV19" s="283">
        <f t="shared" si="6"/>
        <v>244</v>
      </c>
      <c r="AW19" s="283">
        <v>0</v>
      </c>
      <c r="AX19" s="283">
        <v>0</v>
      </c>
      <c r="AY19" s="283">
        <v>0</v>
      </c>
      <c r="AZ19" s="283">
        <v>176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781</v>
      </c>
      <c r="BI19" s="286" t="s">
        <v>781</v>
      </c>
      <c r="BJ19" s="286" t="s">
        <v>781</v>
      </c>
      <c r="BK19" s="286" t="s">
        <v>781</v>
      </c>
      <c r="BL19" s="286" t="s">
        <v>781</v>
      </c>
      <c r="BM19" s="286" t="s">
        <v>781</v>
      </c>
      <c r="BN19" s="286" t="s">
        <v>781</v>
      </c>
      <c r="BO19" s="286" t="s">
        <v>781</v>
      </c>
      <c r="BP19" s="286" t="s">
        <v>781</v>
      </c>
      <c r="BQ19" s="283">
        <v>68</v>
      </c>
      <c r="BR19" s="283">
        <f t="shared" si="8"/>
        <v>0</v>
      </c>
      <c r="BS19" s="286" t="s">
        <v>781</v>
      </c>
      <c r="BT19" s="286" t="s">
        <v>781</v>
      </c>
      <c r="BU19" s="286" t="s">
        <v>781</v>
      </c>
      <c r="BV19" s="286" t="s">
        <v>781</v>
      </c>
      <c r="BW19" s="286" t="s">
        <v>781</v>
      </c>
      <c r="BX19" s="286" t="s">
        <v>781</v>
      </c>
      <c r="BY19" s="286" t="s">
        <v>781</v>
      </c>
      <c r="BZ19" s="286" t="s">
        <v>781</v>
      </c>
      <c r="CA19" s="286" t="s">
        <v>781</v>
      </c>
      <c r="CB19" s="286" t="s">
        <v>781</v>
      </c>
      <c r="CC19" s="286" t="s">
        <v>781</v>
      </c>
      <c r="CD19" s="283">
        <v>0</v>
      </c>
      <c r="CE19" s="286" t="s">
        <v>781</v>
      </c>
      <c r="CF19" s="286" t="s">
        <v>781</v>
      </c>
      <c r="CG19" s="286" t="s">
        <v>781</v>
      </c>
      <c r="CH19" s="286" t="s">
        <v>781</v>
      </c>
      <c r="CI19" s="286" t="s">
        <v>781</v>
      </c>
      <c r="CJ19" s="286" t="s">
        <v>781</v>
      </c>
      <c r="CK19" s="286" t="s">
        <v>781</v>
      </c>
      <c r="CL19" s="286" t="s">
        <v>781</v>
      </c>
      <c r="CM19" s="283">
        <v>0</v>
      </c>
      <c r="CN19" s="283">
        <f t="shared" si="10"/>
        <v>0</v>
      </c>
      <c r="CO19" s="286" t="s">
        <v>781</v>
      </c>
      <c r="CP19" s="286" t="s">
        <v>781</v>
      </c>
      <c r="CQ19" s="286" t="s">
        <v>781</v>
      </c>
      <c r="CR19" s="286" t="s">
        <v>781</v>
      </c>
      <c r="CS19" s="286" t="s">
        <v>781</v>
      </c>
      <c r="CT19" s="286" t="s">
        <v>781</v>
      </c>
      <c r="CU19" s="286" t="s">
        <v>781</v>
      </c>
      <c r="CV19" s="286" t="s">
        <v>781</v>
      </c>
      <c r="CW19" s="286" t="s">
        <v>781</v>
      </c>
      <c r="CX19" s="286" t="s">
        <v>781</v>
      </c>
      <c r="CY19" s="286" t="s">
        <v>781</v>
      </c>
      <c r="CZ19" s="286" t="s">
        <v>781</v>
      </c>
      <c r="DA19" s="283">
        <v>0</v>
      </c>
      <c r="DB19" s="286" t="s">
        <v>781</v>
      </c>
      <c r="DC19" s="286" t="s">
        <v>781</v>
      </c>
      <c r="DD19" s="286" t="s">
        <v>781</v>
      </c>
      <c r="DE19" s="286" t="s">
        <v>781</v>
      </c>
      <c r="DF19" s="286" t="s">
        <v>781</v>
      </c>
      <c r="DG19" s="286" t="s">
        <v>781</v>
      </c>
      <c r="DH19" s="286" t="s">
        <v>781</v>
      </c>
      <c r="DI19" s="283">
        <v>0</v>
      </c>
      <c r="DJ19" s="283">
        <f t="shared" si="12"/>
        <v>0</v>
      </c>
      <c r="DK19" s="286" t="s">
        <v>781</v>
      </c>
      <c r="DL19" s="286" t="s">
        <v>781</v>
      </c>
      <c r="DM19" s="286" t="s">
        <v>781</v>
      </c>
      <c r="DN19" s="286" t="s">
        <v>781</v>
      </c>
      <c r="DO19" s="286" t="s">
        <v>781</v>
      </c>
      <c r="DP19" s="286" t="s">
        <v>781</v>
      </c>
      <c r="DQ19" s="286" t="s">
        <v>781</v>
      </c>
      <c r="DR19" s="286" t="s">
        <v>781</v>
      </c>
      <c r="DS19" s="286" t="s">
        <v>781</v>
      </c>
      <c r="DT19" s="286" t="s">
        <v>781</v>
      </c>
      <c r="DU19" s="286" t="s">
        <v>781</v>
      </c>
      <c r="DV19" s="283">
        <v>0</v>
      </c>
      <c r="DW19" s="286" t="s">
        <v>781</v>
      </c>
      <c r="DX19" s="286" t="s">
        <v>781</v>
      </c>
      <c r="DY19" s="286" t="s">
        <v>781</v>
      </c>
      <c r="DZ19" s="283">
        <v>0</v>
      </c>
      <c r="EA19" s="286" t="s">
        <v>781</v>
      </c>
      <c r="EB19" s="286" t="s">
        <v>781</v>
      </c>
      <c r="EC19" s="286" t="s">
        <v>781</v>
      </c>
      <c r="ED19" s="286" t="s">
        <v>781</v>
      </c>
      <c r="EE19" s="283">
        <v>0</v>
      </c>
      <c r="EF19" s="283">
        <f t="shared" si="14"/>
        <v>0</v>
      </c>
      <c r="EG19" s="283">
        <v>0</v>
      </c>
      <c r="EH19" s="286" t="s">
        <v>781</v>
      </c>
      <c r="EI19" s="286" t="s">
        <v>781</v>
      </c>
      <c r="EJ19" s="283">
        <v>0</v>
      </c>
      <c r="EK19" s="286" t="s">
        <v>781</v>
      </c>
      <c r="EL19" s="286" t="s">
        <v>781</v>
      </c>
      <c r="EM19" s="286" t="s">
        <v>781</v>
      </c>
      <c r="EN19" s="283">
        <v>0</v>
      </c>
      <c r="EO19" s="283">
        <v>0</v>
      </c>
      <c r="EP19" s="283">
        <v>0</v>
      </c>
      <c r="EQ19" s="286" t="s">
        <v>781</v>
      </c>
      <c r="ER19" s="286" t="s">
        <v>781</v>
      </c>
      <c r="ES19" s="286" t="s">
        <v>781</v>
      </c>
      <c r="ET19" s="286" t="s">
        <v>781</v>
      </c>
      <c r="EU19" s="283">
        <v>0</v>
      </c>
      <c r="EV19" s="283">
        <v>0</v>
      </c>
      <c r="EW19" s="286" t="s">
        <v>781</v>
      </c>
      <c r="EX19" s="286" t="s">
        <v>781</v>
      </c>
      <c r="EY19" s="286" t="s">
        <v>781</v>
      </c>
      <c r="EZ19" s="283">
        <v>0</v>
      </c>
      <c r="FA19" s="283">
        <v>0</v>
      </c>
      <c r="FB19" s="283">
        <f t="shared" si="16"/>
        <v>166</v>
      </c>
      <c r="FC19" s="283">
        <v>0</v>
      </c>
      <c r="FD19" s="283">
        <v>0</v>
      </c>
      <c r="FE19" s="283">
        <v>0</v>
      </c>
      <c r="FF19" s="283">
        <v>81</v>
      </c>
      <c r="FG19" s="283">
        <v>0</v>
      </c>
      <c r="FH19" s="283">
        <v>85</v>
      </c>
      <c r="FI19" s="283">
        <v>0</v>
      </c>
      <c r="FJ19" s="283">
        <v>0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781</v>
      </c>
      <c r="FQ19" s="286" t="s">
        <v>781</v>
      </c>
      <c r="FR19" s="286" t="s">
        <v>781</v>
      </c>
      <c r="FS19" s="283">
        <v>0</v>
      </c>
      <c r="FT19" s="283">
        <v>0</v>
      </c>
      <c r="FU19" s="283">
        <v>0</v>
      </c>
      <c r="FV19" s="283">
        <v>0</v>
      </c>
      <c r="FW19" s="283">
        <v>0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529</v>
      </c>
      <c r="E20" s="283">
        <f t="shared" si="19"/>
        <v>0</v>
      </c>
      <c r="F20" s="283">
        <f t="shared" si="20"/>
        <v>0</v>
      </c>
      <c r="G20" s="283">
        <f t="shared" si="21"/>
        <v>0</v>
      </c>
      <c r="H20" s="283">
        <f t="shared" si="22"/>
        <v>129</v>
      </c>
      <c r="I20" s="283">
        <f t="shared" si="23"/>
        <v>44</v>
      </c>
      <c r="J20" s="283">
        <f t="shared" si="24"/>
        <v>69</v>
      </c>
      <c r="K20" s="283">
        <f t="shared" si="25"/>
        <v>0</v>
      </c>
      <c r="L20" s="283">
        <f t="shared" si="26"/>
        <v>96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1</v>
      </c>
      <c r="S20" s="283">
        <f t="shared" si="33"/>
        <v>0</v>
      </c>
      <c r="T20" s="283">
        <f t="shared" si="34"/>
        <v>0</v>
      </c>
      <c r="U20" s="283">
        <f t="shared" si="35"/>
        <v>190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0</v>
      </c>
      <c r="Z20" s="283">
        <f t="shared" si="4"/>
        <v>191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781</v>
      </c>
      <c r="AM20" s="286" t="s">
        <v>781</v>
      </c>
      <c r="AN20" s="283">
        <v>1</v>
      </c>
      <c r="AO20" s="286" t="s">
        <v>781</v>
      </c>
      <c r="AP20" s="286" t="s">
        <v>781</v>
      </c>
      <c r="AQ20" s="283">
        <v>190</v>
      </c>
      <c r="AR20" s="286" t="s">
        <v>781</v>
      </c>
      <c r="AS20" s="283">
        <v>0</v>
      </c>
      <c r="AT20" s="286" t="s">
        <v>781</v>
      </c>
      <c r="AU20" s="283">
        <v>0</v>
      </c>
      <c r="AV20" s="283">
        <f t="shared" si="6"/>
        <v>0</v>
      </c>
      <c r="AW20" s="283">
        <v>0</v>
      </c>
      <c r="AX20" s="283">
        <v>0</v>
      </c>
      <c r="AY20" s="283"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781</v>
      </c>
      <c r="BI20" s="286" t="s">
        <v>781</v>
      </c>
      <c r="BJ20" s="286" t="s">
        <v>781</v>
      </c>
      <c r="BK20" s="286" t="s">
        <v>781</v>
      </c>
      <c r="BL20" s="286" t="s">
        <v>781</v>
      </c>
      <c r="BM20" s="286" t="s">
        <v>781</v>
      </c>
      <c r="BN20" s="286" t="s">
        <v>781</v>
      </c>
      <c r="BO20" s="286" t="s">
        <v>781</v>
      </c>
      <c r="BP20" s="286" t="s">
        <v>781</v>
      </c>
      <c r="BQ20" s="283">
        <v>0</v>
      </c>
      <c r="BR20" s="283">
        <f t="shared" si="8"/>
        <v>0</v>
      </c>
      <c r="BS20" s="286" t="s">
        <v>781</v>
      </c>
      <c r="BT20" s="286" t="s">
        <v>781</v>
      </c>
      <c r="BU20" s="286" t="s">
        <v>781</v>
      </c>
      <c r="BV20" s="286" t="s">
        <v>781</v>
      </c>
      <c r="BW20" s="286" t="s">
        <v>781</v>
      </c>
      <c r="BX20" s="286" t="s">
        <v>781</v>
      </c>
      <c r="BY20" s="286" t="s">
        <v>781</v>
      </c>
      <c r="BZ20" s="286" t="s">
        <v>781</v>
      </c>
      <c r="CA20" s="286" t="s">
        <v>781</v>
      </c>
      <c r="CB20" s="286" t="s">
        <v>781</v>
      </c>
      <c r="CC20" s="286" t="s">
        <v>781</v>
      </c>
      <c r="CD20" s="283">
        <v>0</v>
      </c>
      <c r="CE20" s="286" t="s">
        <v>781</v>
      </c>
      <c r="CF20" s="286" t="s">
        <v>781</v>
      </c>
      <c r="CG20" s="286" t="s">
        <v>781</v>
      </c>
      <c r="CH20" s="286" t="s">
        <v>781</v>
      </c>
      <c r="CI20" s="286" t="s">
        <v>781</v>
      </c>
      <c r="CJ20" s="286" t="s">
        <v>781</v>
      </c>
      <c r="CK20" s="286" t="s">
        <v>781</v>
      </c>
      <c r="CL20" s="286" t="s">
        <v>781</v>
      </c>
      <c r="CM20" s="283">
        <v>0</v>
      </c>
      <c r="CN20" s="283">
        <f t="shared" si="10"/>
        <v>0</v>
      </c>
      <c r="CO20" s="286" t="s">
        <v>781</v>
      </c>
      <c r="CP20" s="286" t="s">
        <v>781</v>
      </c>
      <c r="CQ20" s="286" t="s">
        <v>781</v>
      </c>
      <c r="CR20" s="286" t="s">
        <v>781</v>
      </c>
      <c r="CS20" s="286" t="s">
        <v>781</v>
      </c>
      <c r="CT20" s="286" t="s">
        <v>781</v>
      </c>
      <c r="CU20" s="286" t="s">
        <v>781</v>
      </c>
      <c r="CV20" s="286" t="s">
        <v>781</v>
      </c>
      <c r="CW20" s="286" t="s">
        <v>781</v>
      </c>
      <c r="CX20" s="286" t="s">
        <v>781</v>
      </c>
      <c r="CY20" s="286" t="s">
        <v>781</v>
      </c>
      <c r="CZ20" s="286" t="s">
        <v>781</v>
      </c>
      <c r="DA20" s="283">
        <v>0</v>
      </c>
      <c r="DB20" s="286" t="s">
        <v>781</v>
      </c>
      <c r="DC20" s="286" t="s">
        <v>781</v>
      </c>
      <c r="DD20" s="286" t="s">
        <v>781</v>
      </c>
      <c r="DE20" s="286" t="s">
        <v>781</v>
      </c>
      <c r="DF20" s="286" t="s">
        <v>781</v>
      </c>
      <c r="DG20" s="286" t="s">
        <v>781</v>
      </c>
      <c r="DH20" s="286" t="s">
        <v>781</v>
      </c>
      <c r="DI20" s="283">
        <v>0</v>
      </c>
      <c r="DJ20" s="283">
        <f t="shared" si="12"/>
        <v>0</v>
      </c>
      <c r="DK20" s="286" t="s">
        <v>781</v>
      </c>
      <c r="DL20" s="286" t="s">
        <v>781</v>
      </c>
      <c r="DM20" s="286" t="s">
        <v>781</v>
      </c>
      <c r="DN20" s="286" t="s">
        <v>781</v>
      </c>
      <c r="DO20" s="286" t="s">
        <v>781</v>
      </c>
      <c r="DP20" s="286" t="s">
        <v>781</v>
      </c>
      <c r="DQ20" s="286" t="s">
        <v>781</v>
      </c>
      <c r="DR20" s="286" t="s">
        <v>781</v>
      </c>
      <c r="DS20" s="286" t="s">
        <v>781</v>
      </c>
      <c r="DT20" s="286" t="s">
        <v>781</v>
      </c>
      <c r="DU20" s="286" t="s">
        <v>781</v>
      </c>
      <c r="DV20" s="283">
        <v>0</v>
      </c>
      <c r="DW20" s="286" t="s">
        <v>781</v>
      </c>
      <c r="DX20" s="286" t="s">
        <v>781</v>
      </c>
      <c r="DY20" s="286" t="s">
        <v>781</v>
      </c>
      <c r="DZ20" s="283">
        <v>0</v>
      </c>
      <c r="EA20" s="286" t="s">
        <v>781</v>
      </c>
      <c r="EB20" s="286" t="s">
        <v>781</v>
      </c>
      <c r="EC20" s="286" t="s">
        <v>781</v>
      </c>
      <c r="ED20" s="286" t="s">
        <v>781</v>
      </c>
      <c r="EE20" s="283">
        <v>0</v>
      </c>
      <c r="EF20" s="283">
        <f t="shared" si="14"/>
        <v>0</v>
      </c>
      <c r="EG20" s="283">
        <v>0</v>
      </c>
      <c r="EH20" s="286" t="s">
        <v>781</v>
      </c>
      <c r="EI20" s="286" t="s">
        <v>781</v>
      </c>
      <c r="EJ20" s="283">
        <v>0</v>
      </c>
      <c r="EK20" s="286" t="s">
        <v>781</v>
      </c>
      <c r="EL20" s="286" t="s">
        <v>781</v>
      </c>
      <c r="EM20" s="286" t="s">
        <v>781</v>
      </c>
      <c r="EN20" s="283">
        <v>0</v>
      </c>
      <c r="EO20" s="283">
        <v>0</v>
      </c>
      <c r="EP20" s="283">
        <v>0</v>
      </c>
      <c r="EQ20" s="286" t="s">
        <v>781</v>
      </c>
      <c r="ER20" s="286" t="s">
        <v>781</v>
      </c>
      <c r="ES20" s="286" t="s">
        <v>781</v>
      </c>
      <c r="ET20" s="286" t="s">
        <v>781</v>
      </c>
      <c r="EU20" s="283">
        <v>0</v>
      </c>
      <c r="EV20" s="283">
        <v>0</v>
      </c>
      <c r="EW20" s="286" t="s">
        <v>781</v>
      </c>
      <c r="EX20" s="286" t="s">
        <v>781</v>
      </c>
      <c r="EY20" s="286" t="s">
        <v>781</v>
      </c>
      <c r="EZ20" s="283">
        <v>0</v>
      </c>
      <c r="FA20" s="283">
        <v>0</v>
      </c>
      <c r="FB20" s="283">
        <f t="shared" si="16"/>
        <v>338</v>
      </c>
      <c r="FC20" s="283">
        <v>0</v>
      </c>
      <c r="FD20" s="283">
        <v>0</v>
      </c>
      <c r="FE20" s="283">
        <v>0</v>
      </c>
      <c r="FF20" s="283">
        <v>129</v>
      </c>
      <c r="FG20" s="283">
        <v>44</v>
      </c>
      <c r="FH20" s="283">
        <v>69</v>
      </c>
      <c r="FI20" s="283">
        <v>0</v>
      </c>
      <c r="FJ20" s="283">
        <v>96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781</v>
      </c>
      <c r="FQ20" s="286" t="s">
        <v>781</v>
      </c>
      <c r="FR20" s="286" t="s">
        <v>781</v>
      </c>
      <c r="FS20" s="283">
        <v>0</v>
      </c>
      <c r="FT20" s="283">
        <v>0</v>
      </c>
      <c r="FU20" s="283">
        <v>0</v>
      </c>
      <c r="FV20" s="283">
        <v>0</v>
      </c>
      <c r="FW20" s="283">
        <v>0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606</v>
      </c>
      <c r="E21" s="283">
        <f t="shared" si="19"/>
        <v>0</v>
      </c>
      <c r="F21" s="283">
        <f t="shared" si="20"/>
        <v>0</v>
      </c>
      <c r="G21" s="283">
        <f t="shared" si="21"/>
        <v>0</v>
      </c>
      <c r="H21" s="283">
        <f t="shared" si="22"/>
        <v>86</v>
      </c>
      <c r="I21" s="283">
        <f t="shared" si="23"/>
        <v>0</v>
      </c>
      <c r="J21" s="283">
        <f t="shared" si="24"/>
        <v>0</v>
      </c>
      <c r="K21" s="283">
        <f t="shared" si="25"/>
        <v>0</v>
      </c>
      <c r="L21" s="283">
        <f t="shared" si="26"/>
        <v>0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0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520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0</v>
      </c>
      <c r="Z21" s="283">
        <f t="shared" si="4"/>
        <v>520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781</v>
      </c>
      <c r="AM21" s="286" t="s">
        <v>781</v>
      </c>
      <c r="AN21" s="283">
        <v>0</v>
      </c>
      <c r="AO21" s="286" t="s">
        <v>781</v>
      </c>
      <c r="AP21" s="286" t="s">
        <v>781</v>
      </c>
      <c r="AQ21" s="283">
        <v>520</v>
      </c>
      <c r="AR21" s="286" t="s">
        <v>781</v>
      </c>
      <c r="AS21" s="283">
        <v>0</v>
      </c>
      <c r="AT21" s="286" t="s">
        <v>781</v>
      </c>
      <c r="AU21" s="283">
        <v>0</v>
      </c>
      <c r="AV21" s="283">
        <f t="shared" si="6"/>
        <v>0</v>
      </c>
      <c r="AW21" s="283">
        <v>0</v>
      </c>
      <c r="AX21" s="283">
        <v>0</v>
      </c>
      <c r="AY21" s="283"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781</v>
      </c>
      <c r="BI21" s="286" t="s">
        <v>781</v>
      </c>
      <c r="BJ21" s="286" t="s">
        <v>781</v>
      </c>
      <c r="BK21" s="286" t="s">
        <v>781</v>
      </c>
      <c r="BL21" s="286" t="s">
        <v>781</v>
      </c>
      <c r="BM21" s="286" t="s">
        <v>781</v>
      </c>
      <c r="BN21" s="286" t="s">
        <v>781</v>
      </c>
      <c r="BO21" s="286" t="s">
        <v>781</v>
      </c>
      <c r="BP21" s="286" t="s">
        <v>781</v>
      </c>
      <c r="BQ21" s="283">
        <v>0</v>
      </c>
      <c r="BR21" s="283">
        <f t="shared" si="8"/>
        <v>0</v>
      </c>
      <c r="BS21" s="286" t="s">
        <v>781</v>
      </c>
      <c r="BT21" s="286" t="s">
        <v>781</v>
      </c>
      <c r="BU21" s="286" t="s">
        <v>781</v>
      </c>
      <c r="BV21" s="286" t="s">
        <v>781</v>
      </c>
      <c r="BW21" s="286" t="s">
        <v>781</v>
      </c>
      <c r="BX21" s="286" t="s">
        <v>781</v>
      </c>
      <c r="BY21" s="286" t="s">
        <v>781</v>
      </c>
      <c r="BZ21" s="286" t="s">
        <v>781</v>
      </c>
      <c r="CA21" s="286" t="s">
        <v>781</v>
      </c>
      <c r="CB21" s="286" t="s">
        <v>781</v>
      </c>
      <c r="CC21" s="286" t="s">
        <v>781</v>
      </c>
      <c r="CD21" s="283">
        <v>0</v>
      </c>
      <c r="CE21" s="286" t="s">
        <v>781</v>
      </c>
      <c r="CF21" s="286" t="s">
        <v>781</v>
      </c>
      <c r="CG21" s="286" t="s">
        <v>781</v>
      </c>
      <c r="CH21" s="286" t="s">
        <v>781</v>
      </c>
      <c r="CI21" s="286" t="s">
        <v>781</v>
      </c>
      <c r="CJ21" s="286" t="s">
        <v>781</v>
      </c>
      <c r="CK21" s="286" t="s">
        <v>781</v>
      </c>
      <c r="CL21" s="286" t="s">
        <v>781</v>
      </c>
      <c r="CM21" s="283">
        <v>0</v>
      </c>
      <c r="CN21" s="283">
        <f t="shared" si="10"/>
        <v>0</v>
      </c>
      <c r="CO21" s="286" t="s">
        <v>781</v>
      </c>
      <c r="CP21" s="286" t="s">
        <v>781</v>
      </c>
      <c r="CQ21" s="286" t="s">
        <v>781</v>
      </c>
      <c r="CR21" s="286" t="s">
        <v>781</v>
      </c>
      <c r="CS21" s="286" t="s">
        <v>781</v>
      </c>
      <c r="CT21" s="286" t="s">
        <v>781</v>
      </c>
      <c r="CU21" s="286" t="s">
        <v>781</v>
      </c>
      <c r="CV21" s="286" t="s">
        <v>781</v>
      </c>
      <c r="CW21" s="286" t="s">
        <v>781</v>
      </c>
      <c r="CX21" s="286" t="s">
        <v>781</v>
      </c>
      <c r="CY21" s="286" t="s">
        <v>781</v>
      </c>
      <c r="CZ21" s="286" t="s">
        <v>781</v>
      </c>
      <c r="DA21" s="283">
        <v>0</v>
      </c>
      <c r="DB21" s="286" t="s">
        <v>781</v>
      </c>
      <c r="DC21" s="286" t="s">
        <v>781</v>
      </c>
      <c r="DD21" s="286" t="s">
        <v>781</v>
      </c>
      <c r="DE21" s="286" t="s">
        <v>781</v>
      </c>
      <c r="DF21" s="286" t="s">
        <v>781</v>
      </c>
      <c r="DG21" s="286" t="s">
        <v>781</v>
      </c>
      <c r="DH21" s="286" t="s">
        <v>781</v>
      </c>
      <c r="DI21" s="283">
        <v>0</v>
      </c>
      <c r="DJ21" s="283">
        <f t="shared" si="12"/>
        <v>0</v>
      </c>
      <c r="DK21" s="286" t="s">
        <v>781</v>
      </c>
      <c r="DL21" s="286" t="s">
        <v>781</v>
      </c>
      <c r="DM21" s="286" t="s">
        <v>781</v>
      </c>
      <c r="DN21" s="286" t="s">
        <v>781</v>
      </c>
      <c r="DO21" s="286" t="s">
        <v>781</v>
      </c>
      <c r="DP21" s="286" t="s">
        <v>781</v>
      </c>
      <c r="DQ21" s="286" t="s">
        <v>781</v>
      </c>
      <c r="DR21" s="286" t="s">
        <v>781</v>
      </c>
      <c r="DS21" s="286" t="s">
        <v>781</v>
      </c>
      <c r="DT21" s="286" t="s">
        <v>781</v>
      </c>
      <c r="DU21" s="286" t="s">
        <v>781</v>
      </c>
      <c r="DV21" s="283">
        <v>0</v>
      </c>
      <c r="DW21" s="286" t="s">
        <v>781</v>
      </c>
      <c r="DX21" s="286" t="s">
        <v>781</v>
      </c>
      <c r="DY21" s="286" t="s">
        <v>781</v>
      </c>
      <c r="DZ21" s="283">
        <v>0</v>
      </c>
      <c r="EA21" s="286" t="s">
        <v>781</v>
      </c>
      <c r="EB21" s="286" t="s">
        <v>781</v>
      </c>
      <c r="EC21" s="286" t="s">
        <v>781</v>
      </c>
      <c r="ED21" s="286" t="s">
        <v>781</v>
      </c>
      <c r="EE21" s="283">
        <v>0</v>
      </c>
      <c r="EF21" s="283">
        <f t="shared" si="14"/>
        <v>0</v>
      </c>
      <c r="EG21" s="283">
        <v>0</v>
      </c>
      <c r="EH21" s="286" t="s">
        <v>781</v>
      </c>
      <c r="EI21" s="286" t="s">
        <v>781</v>
      </c>
      <c r="EJ21" s="283">
        <v>0</v>
      </c>
      <c r="EK21" s="286" t="s">
        <v>781</v>
      </c>
      <c r="EL21" s="286" t="s">
        <v>781</v>
      </c>
      <c r="EM21" s="286" t="s">
        <v>781</v>
      </c>
      <c r="EN21" s="283">
        <v>0</v>
      </c>
      <c r="EO21" s="283">
        <v>0</v>
      </c>
      <c r="EP21" s="283">
        <v>0</v>
      </c>
      <c r="EQ21" s="286" t="s">
        <v>781</v>
      </c>
      <c r="ER21" s="286" t="s">
        <v>781</v>
      </c>
      <c r="ES21" s="286" t="s">
        <v>781</v>
      </c>
      <c r="ET21" s="286" t="s">
        <v>781</v>
      </c>
      <c r="EU21" s="283">
        <v>0</v>
      </c>
      <c r="EV21" s="283">
        <v>0</v>
      </c>
      <c r="EW21" s="286" t="s">
        <v>781</v>
      </c>
      <c r="EX21" s="286" t="s">
        <v>781</v>
      </c>
      <c r="EY21" s="286" t="s">
        <v>781</v>
      </c>
      <c r="EZ21" s="283">
        <v>0</v>
      </c>
      <c r="FA21" s="283">
        <v>0</v>
      </c>
      <c r="FB21" s="283">
        <f t="shared" si="16"/>
        <v>86</v>
      </c>
      <c r="FC21" s="283">
        <v>0</v>
      </c>
      <c r="FD21" s="283">
        <v>0</v>
      </c>
      <c r="FE21" s="283">
        <v>0</v>
      </c>
      <c r="FF21" s="283">
        <v>86</v>
      </c>
      <c r="FG21" s="283">
        <v>0</v>
      </c>
      <c r="FH21" s="283">
        <v>0</v>
      </c>
      <c r="FI21" s="283">
        <v>0</v>
      </c>
      <c r="FJ21" s="283">
        <v>0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781</v>
      </c>
      <c r="FQ21" s="286" t="s">
        <v>781</v>
      </c>
      <c r="FR21" s="286" t="s">
        <v>781</v>
      </c>
      <c r="FS21" s="283">
        <v>0</v>
      </c>
      <c r="FT21" s="283">
        <v>0</v>
      </c>
      <c r="FU21" s="283">
        <v>0</v>
      </c>
      <c r="FV21" s="283">
        <v>0</v>
      </c>
      <c r="FW21" s="283">
        <v>0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98</v>
      </c>
      <c r="E22" s="283">
        <f t="shared" si="19"/>
        <v>0</v>
      </c>
      <c r="F22" s="283">
        <f t="shared" si="20"/>
        <v>0</v>
      </c>
      <c r="G22" s="283">
        <f t="shared" si="21"/>
        <v>0</v>
      </c>
      <c r="H22" s="283">
        <f t="shared" si="22"/>
        <v>9</v>
      </c>
      <c r="I22" s="283">
        <f t="shared" si="23"/>
        <v>0</v>
      </c>
      <c r="J22" s="283">
        <f t="shared" si="24"/>
        <v>0</v>
      </c>
      <c r="K22" s="283">
        <f t="shared" si="25"/>
        <v>0</v>
      </c>
      <c r="L22" s="283">
        <f t="shared" si="26"/>
        <v>0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89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0</v>
      </c>
      <c r="Z22" s="283">
        <f t="shared" si="4"/>
        <v>89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781</v>
      </c>
      <c r="AM22" s="286" t="s">
        <v>781</v>
      </c>
      <c r="AN22" s="283">
        <v>0</v>
      </c>
      <c r="AO22" s="286" t="s">
        <v>781</v>
      </c>
      <c r="AP22" s="286" t="s">
        <v>781</v>
      </c>
      <c r="AQ22" s="283">
        <v>89</v>
      </c>
      <c r="AR22" s="286" t="s">
        <v>781</v>
      </c>
      <c r="AS22" s="283">
        <v>0</v>
      </c>
      <c r="AT22" s="286" t="s">
        <v>781</v>
      </c>
      <c r="AU22" s="283">
        <v>0</v>
      </c>
      <c r="AV22" s="283">
        <f t="shared" si="6"/>
        <v>0</v>
      </c>
      <c r="AW22" s="283">
        <v>0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781</v>
      </c>
      <c r="BI22" s="286" t="s">
        <v>781</v>
      </c>
      <c r="BJ22" s="286" t="s">
        <v>781</v>
      </c>
      <c r="BK22" s="286" t="s">
        <v>781</v>
      </c>
      <c r="BL22" s="286" t="s">
        <v>781</v>
      </c>
      <c r="BM22" s="286" t="s">
        <v>781</v>
      </c>
      <c r="BN22" s="286" t="s">
        <v>781</v>
      </c>
      <c r="BO22" s="286" t="s">
        <v>781</v>
      </c>
      <c r="BP22" s="286" t="s">
        <v>781</v>
      </c>
      <c r="BQ22" s="283">
        <v>0</v>
      </c>
      <c r="BR22" s="283">
        <f t="shared" si="8"/>
        <v>0</v>
      </c>
      <c r="BS22" s="286" t="s">
        <v>781</v>
      </c>
      <c r="BT22" s="286" t="s">
        <v>781</v>
      </c>
      <c r="BU22" s="286" t="s">
        <v>781</v>
      </c>
      <c r="BV22" s="286" t="s">
        <v>781</v>
      </c>
      <c r="BW22" s="286" t="s">
        <v>781</v>
      </c>
      <c r="BX22" s="286" t="s">
        <v>781</v>
      </c>
      <c r="BY22" s="286" t="s">
        <v>781</v>
      </c>
      <c r="BZ22" s="286" t="s">
        <v>781</v>
      </c>
      <c r="CA22" s="286" t="s">
        <v>781</v>
      </c>
      <c r="CB22" s="286" t="s">
        <v>781</v>
      </c>
      <c r="CC22" s="286" t="s">
        <v>781</v>
      </c>
      <c r="CD22" s="283">
        <v>0</v>
      </c>
      <c r="CE22" s="286" t="s">
        <v>781</v>
      </c>
      <c r="CF22" s="286" t="s">
        <v>781</v>
      </c>
      <c r="CG22" s="286" t="s">
        <v>781</v>
      </c>
      <c r="CH22" s="286" t="s">
        <v>781</v>
      </c>
      <c r="CI22" s="286" t="s">
        <v>781</v>
      </c>
      <c r="CJ22" s="286" t="s">
        <v>781</v>
      </c>
      <c r="CK22" s="286" t="s">
        <v>781</v>
      </c>
      <c r="CL22" s="286" t="s">
        <v>781</v>
      </c>
      <c r="CM22" s="283">
        <v>0</v>
      </c>
      <c r="CN22" s="283">
        <f t="shared" si="10"/>
        <v>0</v>
      </c>
      <c r="CO22" s="286" t="s">
        <v>781</v>
      </c>
      <c r="CP22" s="286" t="s">
        <v>781</v>
      </c>
      <c r="CQ22" s="286" t="s">
        <v>781</v>
      </c>
      <c r="CR22" s="286" t="s">
        <v>781</v>
      </c>
      <c r="CS22" s="286" t="s">
        <v>781</v>
      </c>
      <c r="CT22" s="286" t="s">
        <v>781</v>
      </c>
      <c r="CU22" s="286" t="s">
        <v>781</v>
      </c>
      <c r="CV22" s="286" t="s">
        <v>781</v>
      </c>
      <c r="CW22" s="286" t="s">
        <v>781</v>
      </c>
      <c r="CX22" s="286" t="s">
        <v>781</v>
      </c>
      <c r="CY22" s="286" t="s">
        <v>781</v>
      </c>
      <c r="CZ22" s="286" t="s">
        <v>781</v>
      </c>
      <c r="DA22" s="283">
        <v>0</v>
      </c>
      <c r="DB22" s="286" t="s">
        <v>781</v>
      </c>
      <c r="DC22" s="286" t="s">
        <v>781</v>
      </c>
      <c r="DD22" s="286" t="s">
        <v>781</v>
      </c>
      <c r="DE22" s="286" t="s">
        <v>781</v>
      </c>
      <c r="DF22" s="286" t="s">
        <v>781</v>
      </c>
      <c r="DG22" s="286" t="s">
        <v>781</v>
      </c>
      <c r="DH22" s="286" t="s">
        <v>781</v>
      </c>
      <c r="DI22" s="283">
        <v>0</v>
      </c>
      <c r="DJ22" s="283">
        <f t="shared" si="12"/>
        <v>0</v>
      </c>
      <c r="DK22" s="286" t="s">
        <v>781</v>
      </c>
      <c r="DL22" s="286" t="s">
        <v>781</v>
      </c>
      <c r="DM22" s="286" t="s">
        <v>781</v>
      </c>
      <c r="DN22" s="286" t="s">
        <v>781</v>
      </c>
      <c r="DO22" s="286" t="s">
        <v>781</v>
      </c>
      <c r="DP22" s="286" t="s">
        <v>781</v>
      </c>
      <c r="DQ22" s="286" t="s">
        <v>781</v>
      </c>
      <c r="DR22" s="286" t="s">
        <v>781</v>
      </c>
      <c r="DS22" s="286" t="s">
        <v>781</v>
      </c>
      <c r="DT22" s="286" t="s">
        <v>781</v>
      </c>
      <c r="DU22" s="286" t="s">
        <v>781</v>
      </c>
      <c r="DV22" s="283">
        <v>0</v>
      </c>
      <c r="DW22" s="286" t="s">
        <v>781</v>
      </c>
      <c r="DX22" s="286" t="s">
        <v>781</v>
      </c>
      <c r="DY22" s="286" t="s">
        <v>781</v>
      </c>
      <c r="DZ22" s="283">
        <v>0</v>
      </c>
      <c r="EA22" s="286" t="s">
        <v>781</v>
      </c>
      <c r="EB22" s="286" t="s">
        <v>781</v>
      </c>
      <c r="EC22" s="286" t="s">
        <v>781</v>
      </c>
      <c r="ED22" s="286" t="s">
        <v>781</v>
      </c>
      <c r="EE22" s="283">
        <v>0</v>
      </c>
      <c r="EF22" s="283">
        <f t="shared" si="14"/>
        <v>0</v>
      </c>
      <c r="EG22" s="283">
        <v>0</v>
      </c>
      <c r="EH22" s="286" t="s">
        <v>781</v>
      </c>
      <c r="EI22" s="286" t="s">
        <v>781</v>
      </c>
      <c r="EJ22" s="283">
        <v>0</v>
      </c>
      <c r="EK22" s="286" t="s">
        <v>781</v>
      </c>
      <c r="EL22" s="286" t="s">
        <v>781</v>
      </c>
      <c r="EM22" s="286" t="s">
        <v>781</v>
      </c>
      <c r="EN22" s="283">
        <v>0</v>
      </c>
      <c r="EO22" s="283">
        <v>0</v>
      </c>
      <c r="EP22" s="283">
        <v>0</v>
      </c>
      <c r="EQ22" s="286" t="s">
        <v>781</v>
      </c>
      <c r="ER22" s="286" t="s">
        <v>781</v>
      </c>
      <c r="ES22" s="286" t="s">
        <v>781</v>
      </c>
      <c r="ET22" s="286" t="s">
        <v>781</v>
      </c>
      <c r="EU22" s="283">
        <v>0</v>
      </c>
      <c r="EV22" s="283">
        <v>0</v>
      </c>
      <c r="EW22" s="286" t="s">
        <v>781</v>
      </c>
      <c r="EX22" s="286" t="s">
        <v>781</v>
      </c>
      <c r="EY22" s="286" t="s">
        <v>781</v>
      </c>
      <c r="EZ22" s="283">
        <v>0</v>
      </c>
      <c r="FA22" s="283">
        <v>0</v>
      </c>
      <c r="FB22" s="283">
        <f t="shared" si="16"/>
        <v>9</v>
      </c>
      <c r="FC22" s="283">
        <v>0</v>
      </c>
      <c r="FD22" s="283">
        <v>0</v>
      </c>
      <c r="FE22" s="283">
        <v>0</v>
      </c>
      <c r="FF22" s="283">
        <v>9</v>
      </c>
      <c r="FG22" s="283">
        <v>0</v>
      </c>
      <c r="FH22" s="283">
        <v>0</v>
      </c>
      <c r="FI22" s="283">
        <v>0</v>
      </c>
      <c r="FJ22" s="283">
        <v>0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781</v>
      </c>
      <c r="FQ22" s="286" t="s">
        <v>781</v>
      </c>
      <c r="FR22" s="286" t="s">
        <v>781</v>
      </c>
      <c r="FS22" s="283">
        <v>0</v>
      </c>
      <c r="FT22" s="283">
        <v>0</v>
      </c>
      <c r="FU22" s="283">
        <v>0</v>
      </c>
      <c r="FV22" s="283">
        <v>0</v>
      </c>
      <c r="FW22" s="283">
        <v>0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859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142</v>
      </c>
      <c r="I23" s="283">
        <f t="shared" si="23"/>
        <v>0</v>
      </c>
      <c r="J23" s="283">
        <f t="shared" si="24"/>
        <v>0</v>
      </c>
      <c r="K23" s="283">
        <f t="shared" si="25"/>
        <v>0</v>
      </c>
      <c r="L23" s="283">
        <f t="shared" si="26"/>
        <v>0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717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0</v>
      </c>
      <c r="Z23" s="283">
        <f t="shared" si="4"/>
        <v>717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781</v>
      </c>
      <c r="AM23" s="286" t="s">
        <v>781</v>
      </c>
      <c r="AN23" s="283">
        <v>0</v>
      </c>
      <c r="AO23" s="286" t="s">
        <v>781</v>
      </c>
      <c r="AP23" s="286" t="s">
        <v>781</v>
      </c>
      <c r="AQ23" s="283">
        <v>717</v>
      </c>
      <c r="AR23" s="286" t="s">
        <v>781</v>
      </c>
      <c r="AS23" s="283">
        <v>0</v>
      </c>
      <c r="AT23" s="286" t="s">
        <v>781</v>
      </c>
      <c r="AU23" s="283">
        <v>0</v>
      </c>
      <c r="AV23" s="283">
        <f t="shared" si="6"/>
        <v>142</v>
      </c>
      <c r="AW23" s="283">
        <v>0</v>
      </c>
      <c r="AX23" s="283">
        <v>0</v>
      </c>
      <c r="AY23" s="283">
        <v>0</v>
      </c>
      <c r="AZ23" s="283">
        <v>142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781</v>
      </c>
      <c r="BI23" s="286" t="s">
        <v>781</v>
      </c>
      <c r="BJ23" s="286" t="s">
        <v>781</v>
      </c>
      <c r="BK23" s="286" t="s">
        <v>781</v>
      </c>
      <c r="BL23" s="286" t="s">
        <v>781</v>
      </c>
      <c r="BM23" s="286" t="s">
        <v>781</v>
      </c>
      <c r="BN23" s="286" t="s">
        <v>781</v>
      </c>
      <c r="BO23" s="286" t="s">
        <v>781</v>
      </c>
      <c r="BP23" s="286" t="s">
        <v>781</v>
      </c>
      <c r="BQ23" s="283">
        <v>0</v>
      </c>
      <c r="BR23" s="283">
        <f t="shared" si="8"/>
        <v>0</v>
      </c>
      <c r="BS23" s="286" t="s">
        <v>781</v>
      </c>
      <c r="BT23" s="286" t="s">
        <v>781</v>
      </c>
      <c r="BU23" s="286" t="s">
        <v>781</v>
      </c>
      <c r="BV23" s="286" t="s">
        <v>781</v>
      </c>
      <c r="BW23" s="286" t="s">
        <v>781</v>
      </c>
      <c r="BX23" s="286" t="s">
        <v>781</v>
      </c>
      <c r="BY23" s="286" t="s">
        <v>781</v>
      </c>
      <c r="BZ23" s="286" t="s">
        <v>781</v>
      </c>
      <c r="CA23" s="286" t="s">
        <v>781</v>
      </c>
      <c r="CB23" s="286" t="s">
        <v>781</v>
      </c>
      <c r="CC23" s="286" t="s">
        <v>781</v>
      </c>
      <c r="CD23" s="283">
        <v>0</v>
      </c>
      <c r="CE23" s="286" t="s">
        <v>781</v>
      </c>
      <c r="CF23" s="286" t="s">
        <v>781</v>
      </c>
      <c r="CG23" s="286" t="s">
        <v>781</v>
      </c>
      <c r="CH23" s="286" t="s">
        <v>781</v>
      </c>
      <c r="CI23" s="286" t="s">
        <v>781</v>
      </c>
      <c r="CJ23" s="286" t="s">
        <v>781</v>
      </c>
      <c r="CK23" s="286" t="s">
        <v>781</v>
      </c>
      <c r="CL23" s="286" t="s">
        <v>781</v>
      </c>
      <c r="CM23" s="283">
        <v>0</v>
      </c>
      <c r="CN23" s="283">
        <f t="shared" si="10"/>
        <v>0</v>
      </c>
      <c r="CO23" s="286" t="s">
        <v>781</v>
      </c>
      <c r="CP23" s="286" t="s">
        <v>781</v>
      </c>
      <c r="CQ23" s="286" t="s">
        <v>781</v>
      </c>
      <c r="CR23" s="286" t="s">
        <v>781</v>
      </c>
      <c r="CS23" s="286" t="s">
        <v>781</v>
      </c>
      <c r="CT23" s="286" t="s">
        <v>781</v>
      </c>
      <c r="CU23" s="286" t="s">
        <v>781</v>
      </c>
      <c r="CV23" s="286" t="s">
        <v>781</v>
      </c>
      <c r="CW23" s="286" t="s">
        <v>781</v>
      </c>
      <c r="CX23" s="286" t="s">
        <v>781</v>
      </c>
      <c r="CY23" s="286" t="s">
        <v>781</v>
      </c>
      <c r="CZ23" s="286" t="s">
        <v>781</v>
      </c>
      <c r="DA23" s="283">
        <v>0</v>
      </c>
      <c r="DB23" s="286" t="s">
        <v>781</v>
      </c>
      <c r="DC23" s="286" t="s">
        <v>781</v>
      </c>
      <c r="DD23" s="286" t="s">
        <v>781</v>
      </c>
      <c r="DE23" s="286" t="s">
        <v>781</v>
      </c>
      <c r="DF23" s="286" t="s">
        <v>781</v>
      </c>
      <c r="DG23" s="286" t="s">
        <v>781</v>
      </c>
      <c r="DH23" s="286" t="s">
        <v>781</v>
      </c>
      <c r="DI23" s="283">
        <v>0</v>
      </c>
      <c r="DJ23" s="283">
        <f t="shared" si="12"/>
        <v>0</v>
      </c>
      <c r="DK23" s="286" t="s">
        <v>781</v>
      </c>
      <c r="DL23" s="286" t="s">
        <v>781</v>
      </c>
      <c r="DM23" s="286" t="s">
        <v>781</v>
      </c>
      <c r="DN23" s="286" t="s">
        <v>781</v>
      </c>
      <c r="DO23" s="286" t="s">
        <v>781</v>
      </c>
      <c r="DP23" s="286" t="s">
        <v>781</v>
      </c>
      <c r="DQ23" s="286" t="s">
        <v>781</v>
      </c>
      <c r="DR23" s="286" t="s">
        <v>781</v>
      </c>
      <c r="DS23" s="286" t="s">
        <v>781</v>
      </c>
      <c r="DT23" s="286" t="s">
        <v>781</v>
      </c>
      <c r="DU23" s="286" t="s">
        <v>781</v>
      </c>
      <c r="DV23" s="283">
        <v>0</v>
      </c>
      <c r="DW23" s="286" t="s">
        <v>781</v>
      </c>
      <c r="DX23" s="286" t="s">
        <v>781</v>
      </c>
      <c r="DY23" s="286" t="s">
        <v>781</v>
      </c>
      <c r="DZ23" s="283">
        <v>0</v>
      </c>
      <c r="EA23" s="286" t="s">
        <v>781</v>
      </c>
      <c r="EB23" s="286" t="s">
        <v>781</v>
      </c>
      <c r="EC23" s="286" t="s">
        <v>781</v>
      </c>
      <c r="ED23" s="286" t="s">
        <v>781</v>
      </c>
      <c r="EE23" s="283">
        <v>0</v>
      </c>
      <c r="EF23" s="283">
        <f t="shared" si="14"/>
        <v>0</v>
      </c>
      <c r="EG23" s="283">
        <v>0</v>
      </c>
      <c r="EH23" s="286" t="s">
        <v>781</v>
      </c>
      <c r="EI23" s="286" t="s">
        <v>781</v>
      </c>
      <c r="EJ23" s="283">
        <v>0</v>
      </c>
      <c r="EK23" s="286" t="s">
        <v>781</v>
      </c>
      <c r="EL23" s="286" t="s">
        <v>781</v>
      </c>
      <c r="EM23" s="286" t="s">
        <v>781</v>
      </c>
      <c r="EN23" s="283">
        <v>0</v>
      </c>
      <c r="EO23" s="283">
        <v>0</v>
      </c>
      <c r="EP23" s="283">
        <v>0</v>
      </c>
      <c r="EQ23" s="286" t="s">
        <v>781</v>
      </c>
      <c r="ER23" s="286" t="s">
        <v>781</v>
      </c>
      <c r="ES23" s="286" t="s">
        <v>781</v>
      </c>
      <c r="ET23" s="286" t="s">
        <v>781</v>
      </c>
      <c r="EU23" s="283">
        <v>0</v>
      </c>
      <c r="EV23" s="283">
        <v>0</v>
      </c>
      <c r="EW23" s="286" t="s">
        <v>781</v>
      </c>
      <c r="EX23" s="286" t="s">
        <v>781</v>
      </c>
      <c r="EY23" s="286" t="s">
        <v>781</v>
      </c>
      <c r="EZ23" s="283">
        <v>0</v>
      </c>
      <c r="FA23" s="283">
        <v>0</v>
      </c>
      <c r="FB23" s="283">
        <f t="shared" si="16"/>
        <v>0</v>
      </c>
      <c r="FC23" s="283">
        <v>0</v>
      </c>
      <c r="FD23" s="283">
        <v>0</v>
      </c>
      <c r="FE23" s="283">
        <v>0</v>
      </c>
      <c r="FF23" s="283">
        <v>0</v>
      </c>
      <c r="FG23" s="283">
        <v>0</v>
      </c>
      <c r="FH23" s="283">
        <v>0</v>
      </c>
      <c r="FI23" s="283">
        <v>0</v>
      </c>
      <c r="FJ23" s="283">
        <v>0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781</v>
      </c>
      <c r="FQ23" s="286" t="s">
        <v>781</v>
      </c>
      <c r="FR23" s="286" t="s">
        <v>781</v>
      </c>
      <c r="FS23" s="283">
        <v>0</v>
      </c>
      <c r="FT23" s="283">
        <v>0</v>
      </c>
      <c r="FU23" s="283">
        <v>0</v>
      </c>
      <c r="FV23" s="283">
        <v>0</v>
      </c>
      <c r="FW23" s="283">
        <v>0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256</v>
      </c>
      <c r="E24" s="283">
        <f t="shared" si="19"/>
        <v>0</v>
      </c>
      <c r="F24" s="283">
        <f t="shared" si="20"/>
        <v>0</v>
      </c>
      <c r="G24" s="283">
        <f t="shared" si="21"/>
        <v>0</v>
      </c>
      <c r="H24" s="283">
        <f t="shared" si="22"/>
        <v>59</v>
      </c>
      <c r="I24" s="283">
        <f t="shared" si="23"/>
        <v>49</v>
      </c>
      <c r="J24" s="283">
        <f t="shared" si="24"/>
        <v>22</v>
      </c>
      <c r="K24" s="283">
        <f t="shared" si="25"/>
        <v>0</v>
      </c>
      <c r="L24" s="283">
        <f t="shared" si="26"/>
        <v>0</v>
      </c>
      <c r="M24" s="283">
        <f t="shared" si="27"/>
        <v>0</v>
      </c>
      <c r="N24" s="283">
        <f t="shared" si="28"/>
        <v>0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118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8</v>
      </c>
      <c r="Z24" s="283">
        <f t="shared" si="4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781</v>
      </c>
      <c r="AM24" s="286" t="s">
        <v>781</v>
      </c>
      <c r="AN24" s="283">
        <v>0</v>
      </c>
      <c r="AO24" s="286" t="s">
        <v>781</v>
      </c>
      <c r="AP24" s="286" t="s">
        <v>781</v>
      </c>
      <c r="AQ24" s="283">
        <v>0</v>
      </c>
      <c r="AR24" s="286" t="s">
        <v>781</v>
      </c>
      <c r="AS24" s="283">
        <v>0</v>
      </c>
      <c r="AT24" s="286" t="s">
        <v>781</v>
      </c>
      <c r="AU24" s="283">
        <v>0</v>
      </c>
      <c r="AV24" s="283">
        <f t="shared" si="6"/>
        <v>41</v>
      </c>
      <c r="AW24" s="283">
        <v>0</v>
      </c>
      <c r="AX24" s="283">
        <v>0</v>
      </c>
      <c r="AY24" s="283">
        <v>0</v>
      </c>
      <c r="AZ24" s="283">
        <v>33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781</v>
      </c>
      <c r="BI24" s="286" t="s">
        <v>781</v>
      </c>
      <c r="BJ24" s="286" t="s">
        <v>781</v>
      </c>
      <c r="BK24" s="286" t="s">
        <v>781</v>
      </c>
      <c r="BL24" s="286" t="s">
        <v>781</v>
      </c>
      <c r="BM24" s="286" t="s">
        <v>781</v>
      </c>
      <c r="BN24" s="286" t="s">
        <v>781</v>
      </c>
      <c r="BO24" s="286" t="s">
        <v>781</v>
      </c>
      <c r="BP24" s="286" t="s">
        <v>781</v>
      </c>
      <c r="BQ24" s="283">
        <v>8</v>
      </c>
      <c r="BR24" s="283">
        <f t="shared" si="8"/>
        <v>0</v>
      </c>
      <c r="BS24" s="286" t="s">
        <v>781</v>
      </c>
      <c r="BT24" s="286" t="s">
        <v>781</v>
      </c>
      <c r="BU24" s="286" t="s">
        <v>781</v>
      </c>
      <c r="BV24" s="286" t="s">
        <v>781</v>
      </c>
      <c r="BW24" s="286" t="s">
        <v>781</v>
      </c>
      <c r="BX24" s="286" t="s">
        <v>781</v>
      </c>
      <c r="BY24" s="286" t="s">
        <v>781</v>
      </c>
      <c r="BZ24" s="286" t="s">
        <v>781</v>
      </c>
      <c r="CA24" s="286" t="s">
        <v>781</v>
      </c>
      <c r="CB24" s="286" t="s">
        <v>781</v>
      </c>
      <c r="CC24" s="286" t="s">
        <v>781</v>
      </c>
      <c r="CD24" s="283">
        <v>0</v>
      </c>
      <c r="CE24" s="286" t="s">
        <v>781</v>
      </c>
      <c r="CF24" s="286" t="s">
        <v>781</v>
      </c>
      <c r="CG24" s="286" t="s">
        <v>781</v>
      </c>
      <c r="CH24" s="286" t="s">
        <v>781</v>
      </c>
      <c r="CI24" s="286" t="s">
        <v>781</v>
      </c>
      <c r="CJ24" s="286" t="s">
        <v>781</v>
      </c>
      <c r="CK24" s="286" t="s">
        <v>781</v>
      </c>
      <c r="CL24" s="286" t="s">
        <v>781</v>
      </c>
      <c r="CM24" s="283">
        <v>0</v>
      </c>
      <c r="CN24" s="283">
        <f t="shared" si="10"/>
        <v>0</v>
      </c>
      <c r="CO24" s="286" t="s">
        <v>781</v>
      </c>
      <c r="CP24" s="286" t="s">
        <v>781</v>
      </c>
      <c r="CQ24" s="286" t="s">
        <v>781</v>
      </c>
      <c r="CR24" s="286" t="s">
        <v>781</v>
      </c>
      <c r="CS24" s="286" t="s">
        <v>781</v>
      </c>
      <c r="CT24" s="286" t="s">
        <v>781</v>
      </c>
      <c r="CU24" s="286" t="s">
        <v>781</v>
      </c>
      <c r="CV24" s="286" t="s">
        <v>781</v>
      </c>
      <c r="CW24" s="286" t="s">
        <v>781</v>
      </c>
      <c r="CX24" s="286" t="s">
        <v>781</v>
      </c>
      <c r="CY24" s="286" t="s">
        <v>781</v>
      </c>
      <c r="CZ24" s="286" t="s">
        <v>781</v>
      </c>
      <c r="DA24" s="283">
        <v>0</v>
      </c>
      <c r="DB24" s="286" t="s">
        <v>781</v>
      </c>
      <c r="DC24" s="286" t="s">
        <v>781</v>
      </c>
      <c r="DD24" s="286" t="s">
        <v>781</v>
      </c>
      <c r="DE24" s="286" t="s">
        <v>781</v>
      </c>
      <c r="DF24" s="286" t="s">
        <v>781</v>
      </c>
      <c r="DG24" s="286" t="s">
        <v>781</v>
      </c>
      <c r="DH24" s="286" t="s">
        <v>781</v>
      </c>
      <c r="DI24" s="283">
        <v>0</v>
      </c>
      <c r="DJ24" s="283">
        <f t="shared" si="12"/>
        <v>0</v>
      </c>
      <c r="DK24" s="286" t="s">
        <v>781</v>
      </c>
      <c r="DL24" s="286" t="s">
        <v>781</v>
      </c>
      <c r="DM24" s="286" t="s">
        <v>781</v>
      </c>
      <c r="DN24" s="286" t="s">
        <v>781</v>
      </c>
      <c r="DO24" s="286" t="s">
        <v>781</v>
      </c>
      <c r="DP24" s="286" t="s">
        <v>781</v>
      </c>
      <c r="DQ24" s="286" t="s">
        <v>781</v>
      </c>
      <c r="DR24" s="286" t="s">
        <v>781</v>
      </c>
      <c r="DS24" s="286" t="s">
        <v>781</v>
      </c>
      <c r="DT24" s="286" t="s">
        <v>781</v>
      </c>
      <c r="DU24" s="286" t="s">
        <v>781</v>
      </c>
      <c r="DV24" s="283">
        <v>0</v>
      </c>
      <c r="DW24" s="286" t="s">
        <v>781</v>
      </c>
      <c r="DX24" s="286" t="s">
        <v>781</v>
      </c>
      <c r="DY24" s="286" t="s">
        <v>781</v>
      </c>
      <c r="DZ24" s="283">
        <v>0</v>
      </c>
      <c r="EA24" s="286" t="s">
        <v>781</v>
      </c>
      <c r="EB24" s="286" t="s">
        <v>781</v>
      </c>
      <c r="EC24" s="286" t="s">
        <v>781</v>
      </c>
      <c r="ED24" s="286" t="s">
        <v>781</v>
      </c>
      <c r="EE24" s="283">
        <v>0</v>
      </c>
      <c r="EF24" s="283">
        <f t="shared" si="14"/>
        <v>0</v>
      </c>
      <c r="EG24" s="283">
        <v>0</v>
      </c>
      <c r="EH24" s="286" t="s">
        <v>781</v>
      </c>
      <c r="EI24" s="286" t="s">
        <v>781</v>
      </c>
      <c r="EJ24" s="283">
        <v>0</v>
      </c>
      <c r="EK24" s="286" t="s">
        <v>781</v>
      </c>
      <c r="EL24" s="286" t="s">
        <v>781</v>
      </c>
      <c r="EM24" s="286" t="s">
        <v>781</v>
      </c>
      <c r="EN24" s="283">
        <v>0</v>
      </c>
      <c r="EO24" s="283">
        <v>0</v>
      </c>
      <c r="EP24" s="283">
        <v>0</v>
      </c>
      <c r="EQ24" s="286" t="s">
        <v>781</v>
      </c>
      <c r="ER24" s="286" t="s">
        <v>781</v>
      </c>
      <c r="ES24" s="286" t="s">
        <v>781</v>
      </c>
      <c r="ET24" s="286" t="s">
        <v>781</v>
      </c>
      <c r="EU24" s="283">
        <v>0</v>
      </c>
      <c r="EV24" s="283">
        <v>0</v>
      </c>
      <c r="EW24" s="286" t="s">
        <v>781</v>
      </c>
      <c r="EX24" s="286" t="s">
        <v>781</v>
      </c>
      <c r="EY24" s="286" t="s">
        <v>781</v>
      </c>
      <c r="EZ24" s="283">
        <v>0</v>
      </c>
      <c r="FA24" s="283">
        <v>0</v>
      </c>
      <c r="FB24" s="283">
        <f t="shared" si="16"/>
        <v>215</v>
      </c>
      <c r="FC24" s="283">
        <v>0</v>
      </c>
      <c r="FD24" s="283">
        <v>0</v>
      </c>
      <c r="FE24" s="283">
        <v>0</v>
      </c>
      <c r="FF24" s="283">
        <v>26</v>
      </c>
      <c r="FG24" s="283">
        <v>49</v>
      </c>
      <c r="FH24" s="283">
        <v>22</v>
      </c>
      <c r="FI24" s="283">
        <v>0</v>
      </c>
      <c r="FJ24" s="283">
        <v>0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781</v>
      </c>
      <c r="FQ24" s="286" t="s">
        <v>781</v>
      </c>
      <c r="FR24" s="286" t="s">
        <v>781</v>
      </c>
      <c r="FS24" s="283">
        <v>118</v>
      </c>
      <c r="FT24" s="283">
        <v>0</v>
      </c>
      <c r="FU24" s="283">
        <v>0</v>
      </c>
      <c r="FV24" s="283">
        <v>0</v>
      </c>
      <c r="FW24" s="283">
        <v>0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494</v>
      </c>
      <c r="E25" s="283">
        <f t="shared" si="19"/>
        <v>0</v>
      </c>
      <c r="F25" s="283">
        <f t="shared" si="20"/>
        <v>0</v>
      </c>
      <c r="G25" s="283">
        <f t="shared" si="21"/>
        <v>0</v>
      </c>
      <c r="H25" s="283">
        <f t="shared" si="22"/>
        <v>116</v>
      </c>
      <c r="I25" s="283">
        <f t="shared" si="23"/>
        <v>84</v>
      </c>
      <c r="J25" s="283">
        <f t="shared" si="24"/>
        <v>39</v>
      </c>
      <c r="K25" s="283">
        <f t="shared" si="25"/>
        <v>0</v>
      </c>
      <c r="L25" s="283">
        <f t="shared" si="26"/>
        <v>0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249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6</v>
      </c>
      <c r="Z25" s="283">
        <f t="shared" si="4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781</v>
      </c>
      <c r="AM25" s="286" t="s">
        <v>781</v>
      </c>
      <c r="AN25" s="283">
        <v>0</v>
      </c>
      <c r="AO25" s="286" t="s">
        <v>781</v>
      </c>
      <c r="AP25" s="286" t="s">
        <v>781</v>
      </c>
      <c r="AQ25" s="283">
        <v>0</v>
      </c>
      <c r="AR25" s="286" t="s">
        <v>781</v>
      </c>
      <c r="AS25" s="283">
        <v>0</v>
      </c>
      <c r="AT25" s="286" t="s">
        <v>781</v>
      </c>
      <c r="AU25" s="283">
        <v>0</v>
      </c>
      <c r="AV25" s="283">
        <f t="shared" si="6"/>
        <v>78</v>
      </c>
      <c r="AW25" s="283">
        <v>0</v>
      </c>
      <c r="AX25" s="283">
        <v>0</v>
      </c>
      <c r="AY25" s="283">
        <v>0</v>
      </c>
      <c r="AZ25" s="283">
        <v>72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781</v>
      </c>
      <c r="BI25" s="286" t="s">
        <v>781</v>
      </c>
      <c r="BJ25" s="286" t="s">
        <v>781</v>
      </c>
      <c r="BK25" s="286" t="s">
        <v>781</v>
      </c>
      <c r="BL25" s="286" t="s">
        <v>781</v>
      </c>
      <c r="BM25" s="286" t="s">
        <v>781</v>
      </c>
      <c r="BN25" s="286" t="s">
        <v>781</v>
      </c>
      <c r="BO25" s="286" t="s">
        <v>781</v>
      </c>
      <c r="BP25" s="286" t="s">
        <v>781</v>
      </c>
      <c r="BQ25" s="283">
        <v>6</v>
      </c>
      <c r="BR25" s="283">
        <f t="shared" si="8"/>
        <v>0</v>
      </c>
      <c r="BS25" s="286" t="s">
        <v>781</v>
      </c>
      <c r="BT25" s="286" t="s">
        <v>781</v>
      </c>
      <c r="BU25" s="286" t="s">
        <v>781</v>
      </c>
      <c r="BV25" s="286" t="s">
        <v>781</v>
      </c>
      <c r="BW25" s="286" t="s">
        <v>781</v>
      </c>
      <c r="BX25" s="286" t="s">
        <v>781</v>
      </c>
      <c r="BY25" s="286" t="s">
        <v>781</v>
      </c>
      <c r="BZ25" s="286" t="s">
        <v>781</v>
      </c>
      <c r="CA25" s="286" t="s">
        <v>781</v>
      </c>
      <c r="CB25" s="286" t="s">
        <v>781</v>
      </c>
      <c r="CC25" s="286" t="s">
        <v>781</v>
      </c>
      <c r="CD25" s="283">
        <v>0</v>
      </c>
      <c r="CE25" s="286" t="s">
        <v>781</v>
      </c>
      <c r="CF25" s="286" t="s">
        <v>781</v>
      </c>
      <c r="CG25" s="286" t="s">
        <v>781</v>
      </c>
      <c r="CH25" s="286" t="s">
        <v>781</v>
      </c>
      <c r="CI25" s="286" t="s">
        <v>781</v>
      </c>
      <c r="CJ25" s="286" t="s">
        <v>781</v>
      </c>
      <c r="CK25" s="286" t="s">
        <v>781</v>
      </c>
      <c r="CL25" s="286" t="s">
        <v>781</v>
      </c>
      <c r="CM25" s="283">
        <v>0</v>
      </c>
      <c r="CN25" s="283">
        <f t="shared" si="10"/>
        <v>0</v>
      </c>
      <c r="CO25" s="286" t="s">
        <v>781</v>
      </c>
      <c r="CP25" s="286" t="s">
        <v>781</v>
      </c>
      <c r="CQ25" s="286" t="s">
        <v>781</v>
      </c>
      <c r="CR25" s="286" t="s">
        <v>781</v>
      </c>
      <c r="CS25" s="286" t="s">
        <v>781</v>
      </c>
      <c r="CT25" s="286" t="s">
        <v>781</v>
      </c>
      <c r="CU25" s="286" t="s">
        <v>781</v>
      </c>
      <c r="CV25" s="286" t="s">
        <v>781</v>
      </c>
      <c r="CW25" s="286" t="s">
        <v>781</v>
      </c>
      <c r="CX25" s="286" t="s">
        <v>781</v>
      </c>
      <c r="CY25" s="286" t="s">
        <v>781</v>
      </c>
      <c r="CZ25" s="286" t="s">
        <v>781</v>
      </c>
      <c r="DA25" s="283">
        <v>0</v>
      </c>
      <c r="DB25" s="286" t="s">
        <v>781</v>
      </c>
      <c r="DC25" s="286" t="s">
        <v>781</v>
      </c>
      <c r="DD25" s="286" t="s">
        <v>781</v>
      </c>
      <c r="DE25" s="286" t="s">
        <v>781</v>
      </c>
      <c r="DF25" s="286" t="s">
        <v>781</v>
      </c>
      <c r="DG25" s="286" t="s">
        <v>781</v>
      </c>
      <c r="DH25" s="286" t="s">
        <v>781</v>
      </c>
      <c r="DI25" s="283">
        <v>0</v>
      </c>
      <c r="DJ25" s="283">
        <f t="shared" si="12"/>
        <v>0</v>
      </c>
      <c r="DK25" s="286" t="s">
        <v>781</v>
      </c>
      <c r="DL25" s="286" t="s">
        <v>781</v>
      </c>
      <c r="DM25" s="286" t="s">
        <v>781</v>
      </c>
      <c r="DN25" s="286" t="s">
        <v>781</v>
      </c>
      <c r="DO25" s="286" t="s">
        <v>781</v>
      </c>
      <c r="DP25" s="286" t="s">
        <v>781</v>
      </c>
      <c r="DQ25" s="286" t="s">
        <v>781</v>
      </c>
      <c r="DR25" s="286" t="s">
        <v>781</v>
      </c>
      <c r="DS25" s="286" t="s">
        <v>781</v>
      </c>
      <c r="DT25" s="286" t="s">
        <v>781</v>
      </c>
      <c r="DU25" s="286" t="s">
        <v>781</v>
      </c>
      <c r="DV25" s="283">
        <v>0</v>
      </c>
      <c r="DW25" s="286" t="s">
        <v>781</v>
      </c>
      <c r="DX25" s="286" t="s">
        <v>781</v>
      </c>
      <c r="DY25" s="286" t="s">
        <v>781</v>
      </c>
      <c r="DZ25" s="283">
        <v>0</v>
      </c>
      <c r="EA25" s="286" t="s">
        <v>781</v>
      </c>
      <c r="EB25" s="286" t="s">
        <v>781</v>
      </c>
      <c r="EC25" s="286" t="s">
        <v>781</v>
      </c>
      <c r="ED25" s="286" t="s">
        <v>781</v>
      </c>
      <c r="EE25" s="283">
        <v>0</v>
      </c>
      <c r="EF25" s="283">
        <f t="shared" si="14"/>
        <v>0</v>
      </c>
      <c r="EG25" s="283">
        <v>0</v>
      </c>
      <c r="EH25" s="286" t="s">
        <v>781</v>
      </c>
      <c r="EI25" s="286" t="s">
        <v>781</v>
      </c>
      <c r="EJ25" s="283">
        <v>0</v>
      </c>
      <c r="EK25" s="286" t="s">
        <v>781</v>
      </c>
      <c r="EL25" s="286" t="s">
        <v>781</v>
      </c>
      <c r="EM25" s="286" t="s">
        <v>781</v>
      </c>
      <c r="EN25" s="283">
        <v>0</v>
      </c>
      <c r="EO25" s="283">
        <v>0</v>
      </c>
      <c r="EP25" s="283">
        <v>0</v>
      </c>
      <c r="EQ25" s="286" t="s">
        <v>781</v>
      </c>
      <c r="ER25" s="286" t="s">
        <v>781</v>
      </c>
      <c r="ES25" s="286" t="s">
        <v>781</v>
      </c>
      <c r="ET25" s="286" t="s">
        <v>781</v>
      </c>
      <c r="EU25" s="283">
        <v>0</v>
      </c>
      <c r="EV25" s="283">
        <v>0</v>
      </c>
      <c r="EW25" s="286" t="s">
        <v>781</v>
      </c>
      <c r="EX25" s="286" t="s">
        <v>781</v>
      </c>
      <c r="EY25" s="286" t="s">
        <v>781</v>
      </c>
      <c r="EZ25" s="283">
        <v>0</v>
      </c>
      <c r="FA25" s="283">
        <v>0</v>
      </c>
      <c r="FB25" s="283">
        <f t="shared" si="16"/>
        <v>416</v>
      </c>
      <c r="FC25" s="283">
        <v>0</v>
      </c>
      <c r="FD25" s="283">
        <v>0</v>
      </c>
      <c r="FE25" s="283">
        <v>0</v>
      </c>
      <c r="FF25" s="283">
        <v>44</v>
      </c>
      <c r="FG25" s="283">
        <v>84</v>
      </c>
      <c r="FH25" s="283">
        <v>39</v>
      </c>
      <c r="FI25" s="283">
        <v>0</v>
      </c>
      <c r="FJ25" s="283">
        <v>0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781</v>
      </c>
      <c r="FQ25" s="286" t="s">
        <v>781</v>
      </c>
      <c r="FR25" s="286" t="s">
        <v>781</v>
      </c>
      <c r="FS25" s="283">
        <v>249</v>
      </c>
      <c r="FT25" s="283">
        <v>0</v>
      </c>
      <c r="FU25" s="283">
        <v>0</v>
      </c>
      <c r="FV25" s="283">
        <v>0</v>
      </c>
      <c r="FW25" s="283">
        <v>0</v>
      </c>
    </row>
    <row r="26" spans="1:179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6"/>
      <c r="AM26" s="286"/>
      <c r="AN26" s="283"/>
      <c r="AO26" s="286"/>
      <c r="AP26" s="286"/>
      <c r="AQ26" s="283"/>
      <c r="AR26" s="286"/>
      <c r="AS26" s="283"/>
      <c r="AT26" s="286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6"/>
      <c r="BI26" s="286"/>
      <c r="BJ26" s="286"/>
      <c r="BK26" s="286"/>
      <c r="BL26" s="286"/>
      <c r="BM26" s="286"/>
      <c r="BN26" s="286"/>
      <c r="BO26" s="286"/>
      <c r="BP26" s="286"/>
      <c r="BQ26" s="283"/>
      <c r="BR26" s="283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3"/>
      <c r="CE26" s="286"/>
      <c r="CF26" s="286"/>
      <c r="CG26" s="286"/>
      <c r="CH26" s="286"/>
      <c r="CI26" s="286"/>
      <c r="CJ26" s="286"/>
      <c r="CK26" s="286"/>
      <c r="CL26" s="286"/>
      <c r="CM26" s="283"/>
      <c r="CN26" s="283"/>
      <c r="CO26" s="286"/>
      <c r="CP26" s="286"/>
      <c r="CQ26" s="286"/>
      <c r="CR26" s="286"/>
      <c r="CS26" s="286"/>
      <c r="CT26" s="286"/>
      <c r="CU26" s="286"/>
      <c r="CV26" s="286"/>
      <c r="CW26" s="286"/>
      <c r="CX26" s="286"/>
      <c r="CY26" s="286"/>
      <c r="CZ26" s="286"/>
      <c r="DA26" s="283"/>
      <c r="DB26" s="286"/>
      <c r="DC26" s="286"/>
      <c r="DD26" s="286"/>
      <c r="DE26" s="286"/>
      <c r="DF26" s="286"/>
      <c r="DG26" s="286"/>
      <c r="DH26" s="286"/>
      <c r="DI26" s="283"/>
      <c r="DJ26" s="283"/>
      <c r="DK26" s="286"/>
      <c r="DL26" s="286"/>
      <c r="DM26" s="286"/>
      <c r="DN26" s="286"/>
      <c r="DO26" s="286"/>
      <c r="DP26" s="286"/>
      <c r="DQ26" s="286"/>
      <c r="DR26" s="286"/>
      <c r="DS26" s="286"/>
      <c r="DT26" s="286"/>
      <c r="DU26" s="286"/>
      <c r="DV26" s="283"/>
      <c r="DW26" s="286"/>
      <c r="DX26" s="286"/>
      <c r="DY26" s="286"/>
      <c r="DZ26" s="283"/>
      <c r="EA26" s="286"/>
      <c r="EB26" s="286"/>
      <c r="EC26" s="286"/>
      <c r="ED26" s="286"/>
      <c r="EE26" s="283"/>
      <c r="EF26" s="283"/>
      <c r="EG26" s="283"/>
      <c r="EH26" s="286"/>
      <c r="EI26" s="286"/>
      <c r="EJ26" s="283"/>
      <c r="EK26" s="286"/>
      <c r="EL26" s="286"/>
      <c r="EM26" s="286"/>
      <c r="EN26" s="283"/>
      <c r="EO26" s="283"/>
      <c r="EP26" s="283"/>
      <c r="EQ26" s="286"/>
      <c r="ER26" s="286"/>
      <c r="ES26" s="286"/>
      <c r="ET26" s="286"/>
      <c r="EU26" s="283"/>
      <c r="EV26" s="283"/>
      <c r="EW26" s="286"/>
      <c r="EX26" s="286"/>
      <c r="EY26" s="286"/>
      <c r="EZ26" s="283"/>
      <c r="FA26" s="283"/>
      <c r="FB26" s="283"/>
      <c r="FC26" s="283"/>
      <c r="FD26" s="283"/>
      <c r="FE26" s="283"/>
      <c r="FF26" s="283"/>
      <c r="FG26" s="283"/>
      <c r="FH26" s="283"/>
      <c r="FI26" s="283"/>
      <c r="FJ26" s="283"/>
      <c r="FK26" s="283"/>
      <c r="FL26" s="283"/>
      <c r="FM26" s="283"/>
      <c r="FN26" s="283"/>
      <c r="FO26" s="283"/>
      <c r="FP26" s="286"/>
      <c r="FQ26" s="286"/>
      <c r="FR26" s="286"/>
      <c r="FS26" s="283"/>
      <c r="FT26" s="283"/>
      <c r="FU26" s="283"/>
      <c r="FV26" s="283"/>
      <c r="FW26" s="283"/>
    </row>
    <row r="27" spans="1:179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6"/>
      <c r="AM27" s="286"/>
      <c r="AN27" s="283"/>
      <c r="AO27" s="286"/>
      <c r="AP27" s="286"/>
      <c r="AQ27" s="283"/>
      <c r="AR27" s="286"/>
      <c r="AS27" s="283"/>
      <c r="AT27" s="286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6"/>
      <c r="BI27" s="286"/>
      <c r="BJ27" s="286"/>
      <c r="BK27" s="286"/>
      <c r="BL27" s="286"/>
      <c r="BM27" s="286"/>
      <c r="BN27" s="286"/>
      <c r="BO27" s="286"/>
      <c r="BP27" s="286"/>
      <c r="BQ27" s="283"/>
      <c r="BR27" s="283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3"/>
      <c r="CE27" s="286"/>
      <c r="CF27" s="286"/>
      <c r="CG27" s="286"/>
      <c r="CH27" s="286"/>
      <c r="CI27" s="286"/>
      <c r="CJ27" s="286"/>
      <c r="CK27" s="286"/>
      <c r="CL27" s="286"/>
      <c r="CM27" s="283"/>
      <c r="CN27" s="283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3"/>
      <c r="DB27" s="286"/>
      <c r="DC27" s="286"/>
      <c r="DD27" s="286"/>
      <c r="DE27" s="286"/>
      <c r="DF27" s="286"/>
      <c r="DG27" s="286"/>
      <c r="DH27" s="286"/>
      <c r="DI27" s="283"/>
      <c r="DJ27" s="283"/>
      <c r="DK27" s="286"/>
      <c r="DL27" s="286"/>
      <c r="DM27" s="286"/>
      <c r="DN27" s="286"/>
      <c r="DO27" s="286"/>
      <c r="DP27" s="286"/>
      <c r="DQ27" s="286"/>
      <c r="DR27" s="286"/>
      <c r="DS27" s="286"/>
      <c r="DT27" s="286"/>
      <c r="DU27" s="286"/>
      <c r="DV27" s="283"/>
      <c r="DW27" s="286"/>
      <c r="DX27" s="286"/>
      <c r="DY27" s="286"/>
      <c r="DZ27" s="283"/>
      <c r="EA27" s="286"/>
      <c r="EB27" s="286"/>
      <c r="EC27" s="286"/>
      <c r="ED27" s="286"/>
      <c r="EE27" s="283"/>
      <c r="EF27" s="283"/>
      <c r="EG27" s="283"/>
      <c r="EH27" s="286"/>
      <c r="EI27" s="286"/>
      <c r="EJ27" s="283"/>
      <c r="EK27" s="286"/>
      <c r="EL27" s="286"/>
      <c r="EM27" s="286"/>
      <c r="EN27" s="283"/>
      <c r="EO27" s="283"/>
      <c r="EP27" s="283"/>
      <c r="EQ27" s="286"/>
      <c r="ER27" s="286"/>
      <c r="ES27" s="286"/>
      <c r="ET27" s="286"/>
      <c r="EU27" s="283"/>
      <c r="EV27" s="283"/>
      <c r="EW27" s="286"/>
      <c r="EX27" s="286"/>
      <c r="EY27" s="286"/>
      <c r="EZ27" s="283"/>
      <c r="FA27" s="283"/>
      <c r="FB27" s="283"/>
      <c r="FC27" s="283"/>
      <c r="FD27" s="283"/>
      <c r="FE27" s="283"/>
      <c r="FF27" s="283"/>
      <c r="FG27" s="283"/>
      <c r="FH27" s="283"/>
      <c r="FI27" s="283"/>
      <c r="FJ27" s="283"/>
      <c r="FK27" s="283"/>
      <c r="FL27" s="283"/>
      <c r="FM27" s="283"/>
      <c r="FN27" s="283"/>
      <c r="FO27" s="283"/>
      <c r="FP27" s="286"/>
      <c r="FQ27" s="286"/>
      <c r="FR27" s="286"/>
      <c r="FS27" s="283"/>
      <c r="FT27" s="283"/>
      <c r="FU27" s="283"/>
      <c r="FV27" s="283"/>
      <c r="FW27" s="283"/>
    </row>
    <row r="28" spans="1:179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6"/>
      <c r="AM28" s="286"/>
      <c r="AN28" s="283"/>
      <c r="AO28" s="286"/>
      <c r="AP28" s="286"/>
      <c r="AQ28" s="283"/>
      <c r="AR28" s="286"/>
      <c r="AS28" s="283"/>
      <c r="AT28" s="286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6"/>
      <c r="BI28" s="286"/>
      <c r="BJ28" s="286"/>
      <c r="BK28" s="286"/>
      <c r="BL28" s="286"/>
      <c r="BM28" s="286"/>
      <c r="BN28" s="286"/>
      <c r="BO28" s="286"/>
      <c r="BP28" s="286"/>
      <c r="BQ28" s="283"/>
      <c r="BR28" s="283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3"/>
      <c r="CE28" s="286"/>
      <c r="CF28" s="286"/>
      <c r="CG28" s="286"/>
      <c r="CH28" s="286"/>
      <c r="CI28" s="286"/>
      <c r="CJ28" s="286"/>
      <c r="CK28" s="286"/>
      <c r="CL28" s="286"/>
      <c r="CM28" s="283"/>
      <c r="CN28" s="283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3"/>
      <c r="DB28" s="286"/>
      <c r="DC28" s="286"/>
      <c r="DD28" s="286"/>
      <c r="DE28" s="286"/>
      <c r="DF28" s="286"/>
      <c r="DG28" s="286"/>
      <c r="DH28" s="286"/>
      <c r="DI28" s="283"/>
      <c r="DJ28" s="283"/>
      <c r="DK28" s="286"/>
      <c r="DL28" s="286"/>
      <c r="DM28" s="286"/>
      <c r="DN28" s="286"/>
      <c r="DO28" s="286"/>
      <c r="DP28" s="286"/>
      <c r="DQ28" s="286"/>
      <c r="DR28" s="286"/>
      <c r="DS28" s="286"/>
      <c r="DT28" s="286"/>
      <c r="DU28" s="286"/>
      <c r="DV28" s="283"/>
      <c r="DW28" s="286"/>
      <c r="DX28" s="286"/>
      <c r="DY28" s="286"/>
      <c r="DZ28" s="283"/>
      <c r="EA28" s="286"/>
      <c r="EB28" s="286"/>
      <c r="EC28" s="286"/>
      <c r="ED28" s="286"/>
      <c r="EE28" s="283"/>
      <c r="EF28" s="283"/>
      <c r="EG28" s="283"/>
      <c r="EH28" s="286"/>
      <c r="EI28" s="286"/>
      <c r="EJ28" s="283"/>
      <c r="EK28" s="286"/>
      <c r="EL28" s="286"/>
      <c r="EM28" s="286"/>
      <c r="EN28" s="283"/>
      <c r="EO28" s="283"/>
      <c r="EP28" s="283"/>
      <c r="EQ28" s="286"/>
      <c r="ER28" s="286"/>
      <c r="ES28" s="286"/>
      <c r="ET28" s="286"/>
      <c r="EU28" s="283"/>
      <c r="EV28" s="283"/>
      <c r="EW28" s="286"/>
      <c r="EX28" s="286"/>
      <c r="EY28" s="286"/>
      <c r="EZ28" s="283"/>
      <c r="FA28" s="283"/>
      <c r="FB28" s="283"/>
      <c r="FC28" s="283"/>
      <c r="FD28" s="283"/>
      <c r="FE28" s="283"/>
      <c r="FF28" s="283"/>
      <c r="FG28" s="283"/>
      <c r="FH28" s="283"/>
      <c r="FI28" s="283"/>
      <c r="FJ28" s="283"/>
      <c r="FK28" s="283"/>
      <c r="FL28" s="283"/>
      <c r="FM28" s="283"/>
      <c r="FN28" s="283"/>
      <c r="FO28" s="283"/>
      <c r="FP28" s="286"/>
      <c r="FQ28" s="286"/>
      <c r="FR28" s="286"/>
      <c r="FS28" s="283"/>
      <c r="FT28" s="283"/>
      <c r="FU28" s="283"/>
      <c r="FV28" s="283"/>
      <c r="FW28" s="283"/>
    </row>
    <row r="29" spans="1:179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6"/>
      <c r="AM29" s="286"/>
      <c r="AN29" s="283"/>
      <c r="AO29" s="286"/>
      <c r="AP29" s="286"/>
      <c r="AQ29" s="283"/>
      <c r="AR29" s="286"/>
      <c r="AS29" s="283"/>
      <c r="AT29" s="286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6"/>
      <c r="BI29" s="286"/>
      <c r="BJ29" s="286"/>
      <c r="BK29" s="286"/>
      <c r="BL29" s="286"/>
      <c r="BM29" s="286"/>
      <c r="BN29" s="286"/>
      <c r="BO29" s="286"/>
      <c r="BP29" s="286"/>
      <c r="BQ29" s="283"/>
      <c r="BR29" s="283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3"/>
      <c r="CE29" s="286"/>
      <c r="CF29" s="286"/>
      <c r="CG29" s="286"/>
      <c r="CH29" s="286"/>
      <c r="CI29" s="286"/>
      <c r="CJ29" s="286"/>
      <c r="CK29" s="286"/>
      <c r="CL29" s="286"/>
      <c r="CM29" s="283"/>
      <c r="CN29" s="283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3"/>
      <c r="DB29" s="286"/>
      <c r="DC29" s="286"/>
      <c r="DD29" s="286"/>
      <c r="DE29" s="286"/>
      <c r="DF29" s="286"/>
      <c r="DG29" s="286"/>
      <c r="DH29" s="286"/>
      <c r="DI29" s="283"/>
      <c r="DJ29" s="283"/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3"/>
      <c r="DW29" s="286"/>
      <c r="DX29" s="286"/>
      <c r="DY29" s="286"/>
      <c r="DZ29" s="283"/>
      <c r="EA29" s="286"/>
      <c r="EB29" s="286"/>
      <c r="EC29" s="286"/>
      <c r="ED29" s="286"/>
      <c r="EE29" s="283"/>
      <c r="EF29" s="283"/>
      <c r="EG29" s="283"/>
      <c r="EH29" s="286"/>
      <c r="EI29" s="286"/>
      <c r="EJ29" s="283"/>
      <c r="EK29" s="286"/>
      <c r="EL29" s="286"/>
      <c r="EM29" s="286"/>
      <c r="EN29" s="283"/>
      <c r="EO29" s="283"/>
      <c r="EP29" s="283"/>
      <c r="EQ29" s="286"/>
      <c r="ER29" s="286"/>
      <c r="ES29" s="286"/>
      <c r="ET29" s="286"/>
      <c r="EU29" s="283"/>
      <c r="EV29" s="283"/>
      <c r="EW29" s="286"/>
      <c r="EX29" s="286"/>
      <c r="EY29" s="286"/>
      <c r="EZ29" s="283"/>
      <c r="FA29" s="283"/>
      <c r="FB29" s="283"/>
      <c r="FC29" s="283"/>
      <c r="FD29" s="283"/>
      <c r="FE29" s="283"/>
      <c r="FF29" s="283"/>
      <c r="FG29" s="283"/>
      <c r="FH29" s="283"/>
      <c r="FI29" s="283"/>
      <c r="FJ29" s="283"/>
      <c r="FK29" s="283"/>
      <c r="FL29" s="283"/>
      <c r="FM29" s="283"/>
      <c r="FN29" s="283"/>
      <c r="FO29" s="283"/>
      <c r="FP29" s="286"/>
      <c r="FQ29" s="286"/>
      <c r="FR29" s="286"/>
      <c r="FS29" s="283"/>
      <c r="FT29" s="283"/>
      <c r="FU29" s="283"/>
      <c r="FV29" s="283"/>
      <c r="FW29" s="283"/>
    </row>
    <row r="30" spans="1:179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6"/>
      <c r="AM30" s="286"/>
      <c r="AN30" s="283"/>
      <c r="AO30" s="286"/>
      <c r="AP30" s="286"/>
      <c r="AQ30" s="283"/>
      <c r="AR30" s="286"/>
      <c r="AS30" s="283"/>
      <c r="AT30" s="286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6"/>
      <c r="BI30" s="286"/>
      <c r="BJ30" s="286"/>
      <c r="BK30" s="286"/>
      <c r="BL30" s="286"/>
      <c r="BM30" s="286"/>
      <c r="BN30" s="286"/>
      <c r="BO30" s="286"/>
      <c r="BP30" s="286"/>
      <c r="BQ30" s="283"/>
      <c r="BR30" s="283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3"/>
      <c r="CE30" s="286"/>
      <c r="CF30" s="286"/>
      <c r="CG30" s="286"/>
      <c r="CH30" s="286"/>
      <c r="CI30" s="286"/>
      <c r="CJ30" s="286"/>
      <c r="CK30" s="286"/>
      <c r="CL30" s="286"/>
      <c r="CM30" s="283"/>
      <c r="CN30" s="283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3"/>
      <c r="DB30" s="286"/>
      <c r="DC30" s="286"/>
      <c r="DD30" s="286"/>
      <c r="DE30" s="286"/>
      <c r="DF30" s="286"/>
      <c r="DG30" s="286"/>
      <c r="DH30" s="286"/>
      <c r="DI30" s="283"/>
      <c r="DJ30" s="283"/>
      <c r="DK30" s="286"/>
      <c r="DL30" s="286"/>
      <c r="DM30" s="286"/>
      <c r="DN30" s="286"/>
      <c r="DO30" s="286"/>
      <c r="DP30" s="286"/>
      <c r="DQ30" s="286"/>
      <c r="DR30" s="286"/>
      <c r="DS30" s="286"/>
      <c r="DT30" s="286"/>
      <c r="DU30" s="286"/>
      <c r="DV30" s="283"/>
      <c r="DW30" s="286"/>
      <c r="DX30" s="286"/>
      <c r="DY30" s="286"/>
      <c r="DZ30" s="283"/>
      <c r="EA30" s="286"/>
      <c r="EB30" s="286"/>
      <c r="EC30" s="286"/>
      <c r="ED30" s="286"/>
      <c r="EE30" s="283"/>
      <c r="EF30" s="283"/>
      <c r="EG30" s="283"/>
      <c r="EH30" s="286"/>
      <c r="EI30" s="286"/>
      <c r="EJ30" s="283"/>
      <c r="EK30" s="286"/>
      <c r="EL30" s="286"/>
      <c r="EM30" s="286"/>
      <c r="EN30" s="283"/>
      <c r="EO30" s="283"/>
      <c r="EP30" s="283"/>
      <c r="EQ30" s="286"/>
      <c r="ER30" s="286"/>
      <c r="ES30" s="286"/>
      <c r="ET30" s="286"/>
      <c r="EU30" s="283"/>
      <c r="EV30" s="283"/>
      <c r="EW30" s="286"/>
      <c r="EX30" s="286"/>
      <c r="EY30" s="286"/>
      <c r="EZ30" s="283"/>
      <c r="FA30" s="283"/>
      <c r="FB30" s="283"/>
      <c r="FC30" s="283"/>
      <c r="FD30" s="283"/>
      <c r="FE30" s="283"/>
      <c r="FF30" s="283"/>
      <c r="FG30" s="283"/>
      <c r="FH30" s="283"/>
      <c r="FI30" s="283"/>
      <c r="FJ30" s="283"/>
      <c r="FK30" s="283"/>
      <c r="FL30" s="283"/>
      <c r="FM30" s="283"/>
      <c r="FN30" s="283"/>
      <c r="FO30" s="283"/>
      <c r="FP30" s="286"/>
      <c r="FQ30" s="286"/>
      <c r="FR30" s="286"/>
      <c r="FS30" s="283"/>
      <c r="FT30" s="283"/>
      <c r="FU30" s="283"/>
      <c r="FV30" s="283"/>
      <c r="FW30" s="283"/>
    </row>
    <row r="31" spans="1:179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6"/>
      <c r="AM31" s="286"/>
      <c r="AN31" s="283"/>
      <c r="AO31" s="286"/>
      <c r="AP31" s="286"/>
      <c r="AQ31" s="283"/>
      <c r="AR31" s="286"/>
      <c r="AS31" s="283"/>
      <c r="AT31" s="286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6"/>
      <c r="BI31" s="286"/>
      <c r="BJ31" s="286"/>
      <c r="BK31" s="286"/>
      <c r="BL31" s="286"/>
      <c r="BM31" s="286"/>
      <c r="BN31" s="286"/>
      <c r="BO31" s="286"/>
      <c r="BP31" s="286"/>
      <c r="BQ31" s="283"/>
      <c r="BR31" s="283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3"/>
      <c r="CE31" s="286"/>
      <c r="CF31" s="286"/>
      <c r="CG31" s="286"/>
      <c r="CH31" s="286"/>
      <c r="CI31" s="286"/>
      <c r="CJ31" s="286"/>
      <c r="CK31" s="286"/>
      <c r="CL31" s="286"/>
      <c r="CM31" s="283"/>
      <c r="CN31" s="283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3"/>
      <c r="DB31" s="286"/>
      <c r="DC31" s="286"/>
      <c r="DD31" s="286"/>
      <c r="DE31" s="286"/>
      <c r="DF31" s="286"/>
      <c r="DG31" s="286"/>
      <c r="DH31" s="286"/>
      <c r="DI31" s="283"/>
      <c r="DJ31" s="283"/>
      <c r="DK31" s="286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3"/>
      <c r="DW31" s="286"/>
      <c r="DX31" s="286"/>
      <c r="DY31" s="286"/>
      <c r="DZ31" s="283"/>
      <c r="EA31" s="286"/>
      <c r="EB31" s="286"/>
      <c r="EC31" s="286"/>
      <c r="ED31" s="286"/>
      <c r="EE31" s="283"/>
      <c r="EF31" s="283"/>
      <c r="EG31" s="283"/>
      <c r="EH31" s="286"/>
      <c r="EI31" s="286"/>
      <c r="EJ31" s="283"/>
      <c r="EK31" s="286"/>
      <c r="EL31" s="286"/>
      <c r="EM31" s="286"/>
      <c r="EN31" s="283"/>
      <c r="EO31" s="283"/>
      <c r="EP31" s="283"/>
      <c r="EQ31" s="286"/>
      <c r="ER31" s="286"/>
      <c r="ES31" s="286"/>
      <c r="ET31" s="286"/>
      <c r="EU31" s="283"/>
      <c r="EV31" s="283"/>
      <c r="EW31" s="286"/>
      <c r="EX31" s="286"/>
      <c r="EY31" s="286"/>
      <c r="EZ31" s="283"/>
      <c r="FA31" s="283"/>
      <c r="FB31" s="283"/>
      <c r="FC31" s="283"/>
      <c r="FD31" s="283"/>
      <c r="FE31" s="283"/>
      <c r="FF31" s="283"/>
      <c r="FG31" s="283"/>
      <c r="FH31" s="283"/>
      <c r="FI31" s="283"/>
      <c r="FJ31" s="283"/>
      <c r="FK31" s="283"/>
      <c r="FL31" s="283"/>
      <c r="FM31" s="283"/>
      <c r="FN31" s="283"/>
      <c r="FO31" s="283"/>
      <c r="FP31" s="286"/>
      <c r="FQ31" s="286"/>
      <c r="FR31" s="286"/>
      <c r="FS31" s="283"/>
      <c r="FT31" s="283"/>
      <c r="FU31" s="283"/>
      <c r="FV31" s="283"/>
      <c r="FW31" s="283"/>
    </row>
    <row r="32" spans="1:179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6"/>
      <c r="AM32" s="286"/>
      <c r="AN32" s="283"/>
      <c r="AO32" s="286"/>
      <c r="AP32" s="286"/>
      <c r="AQ32" s="283"/>
      <c r="AR32" s="286"/>
      <c r="AS32" s="283"/>
      <c r="AT32" s="286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6"/>
      <c r="BI32" s="286"/>
      <c r="BJ32" s="286"/>
      <c r="BK32" s="286"/>
      <c r="BL32" s="286"/>
      <c r="BM32" s="286"/>
      <c r="BN32" s="286"/>
      <c r="BO32" s="286"/>
      <c r="BP32" s="286"/>
      <c r="BQ32" s="283"/>
      <c r="BR32" s="283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3"/>
      <c r="CE32" s="286"/>
      <c r="CF32" s="286"/>
      <c r="CG32" s="286"/>
      <c r="CH32" s="286"/>
      <c r="CI32" s="286"/>
      <c r="CJ32" s="286"/>
      <c r="CK32" s="286"/>
      <c r="CL32" s="286"/>
      <c r="CM32" s="283"/>
      <c r="CN32" s="283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3"/>
      <c r="DB32" s="286"/>
      <c r="DC32" s="286"/>
      <c r="DD32" s="286"/>
      <c r="DE32" s="286"/>
      <c r="DF32" s="286"/>
      <c r="DG32" s="286"/>
      <c r="DH32" s="286"/>
      <c r="DI32" s="283"/>
      <c r="DJ32" s="283"/>
      <c r="DK32" s="286"/>
      <c r="DL32" s="286"/>
      <c r="DM32" s="286"/>
      <c r="DN32" s="286"/>
      <c r="DO32" s="286"/>
      <c r="DP32" s="286"/>
      <c r="DQ32" s="286"/>
      <c r="DR32" s="286"/>
      <c r="DS32" s="286"/>
      <c r="DT32" s="286"/>
      <c r="DU32" s="286"/>
      <c r="DV32" s="283"/>
      <c r="DW32" s="286"/>
      <c r="DX32" s="286"/>
      <c r="DY32" s="286"/>
      <c r="DZ32" s="283"/>
      <c r="EA32" s="286"/>
      <c r="EB32" s="286"/>
      <c r="EC32" s="286"/>
      <c r="ED32" s="286"/>
      <c r="EE32" s="283"/>
      <c r="EF32" s="283"/>
      <c r="EG32" s="283"/>
      <c r="EH32" s="286"/>
      <c r="EI32" s="286"/>
      <c r="EJ32" s="283"/>
      <c r="EK32" s="286"/>
      <c r="EL32" s="286"/>
      <c r="EM32" s="286"/>
      <c r="EN32" s="283"/>
      <c r="EO32" s="283"/>
      <c r="EP32" s="283"/>
      <c r="EQ32" s="286"/>
      <c r="ER32" s="286"/>
      <c r="ES32" s="286"/>
      <c r="ET32" s="286"/>
      <c r="EU32" s="283"/>
      <c r="EV32" s="283"/>
      <c r="EW32" s="286"/>
      <c r="EX32" s="286"/>
      <c r="EY32" s="286"/>
      <c r="EZ32" s="283"/>
      <c r="FA32" s="283"/>
      <c r="FB32" s="283"/>
      <c r="FC32" s="283"/>
      <c r="FD32" s="283"/>
      <c r="FE32" s="283"/>
      <c r="FF32" s="283"/>
      <c r="FG32" s="283"/>
      <c r="FH32" s="283"/>
      <c r="FI32" s="283"/>
      <c r="FJ32" s="283"/>
      <c r="FK32" s="283"/>
      <c r="FL32" s="283"/>
      <c r="FM32" s="283"/>
      <c r="FN32" s="283"/>
      <c r="FO32" s="283"/>
      <c r="FP32" s="286"/>
      <c r="FQ32" s="286"/>
      <c r="FR32" s="286"/>
      <c r="FS32" s="283"/>
      <c r="FT32" s="283"/>
      <c r="FU32" s="283"/>
      <c r="FV32" s="283"/>
      <c r="FW32" s="283"/>
    </row>
    <row r="33" spans="1:179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6"/>
      <c r="AM33" s="286"/>
      <c r="AN33" s="283"/>
      <c r="AO33" s="286"/>
      <c r="AP33" s="286"/>
      <c r="AQ33" s="283"/>
      <c r="AR33" s="286"/>
      <c r="AS33" s="283"/>
      <c r="AT33" s="286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6"/>
      <c r="BI33" s="286"/>
      <c r="BJ33" s="286"/>
      <c r="BK33" s="286"/>
      <c r="BL33" s="286"/>
      <c r="BM33" s="286"/>
      <c r="BN33" s="286"/>
      <c r="BO33" s="286"/>
      <c r="BP33" s="286"/>
      <c r="BQ33" s="283"/>
      <c r="BR33" s="283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3"/>
      <c r="CE33" s="286"/>
      <c r="CF33" s="286"/>
      <c r="CG33" s="286"/>
      <c r="CH33" s="286"/>
      <c r="CI33" s="286"/>
      <c r="CJ33" s="286"/>
      <c r="CK33" s="286"/>
      <c r="CL33" s="286"/>
      <c r="CM33" s="283"/>
      <c r="CN33" s="283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3"/>
      <c r="DB33" s="286"/>
      <c r="DC33" s="286"/>
      <c r="DD33" s="286"/>
      <c r="DE33" s="286"/>
      <c r="DF33" s="286"/>
      <c r="DG33" s="286"/>
      <c r="DH33" s="286"/>
      <c r="DI33" s="283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3"/>
      <c r="DW33" s="286"/>
      <c r="DX33" s="286"/>
      <c r="DY33" s="286"/>
      <c r="DZ33" s="283"/>
      <c r="EA33" s="286"/>
      <c r="EB33" s="286"/>
      <c r="EC33" s="286"/>
      <c r="ED33" s="286"/>
      <c r="EE33" s="283"/>
      <c r="EF33" s="283"/>
      <c r="EG33" s="283"/>
      <c r="EH33" s="286"/>
      <c r="EI33" s="286"/>
      <c r="EJ33" s="283"/>
      <c r="EK33" s="286"/>
      <c r="EL33" s="286"/>
      <c r="EM33" s="286"/>
      <c r="EN33" s="283"/>
      <c r="EO33" s="283"/>
      <c r="EP33" s="283"/>
      <c r="EQ33" s="286"/>
      <c r="ER33" s="286"/>
      <c r="ES33" s="286"/>
      <c r="ET33" s="286"/>
      <c r="EU33" s="283"/>
      <c r="EV33" s="283"/>
      <c r="EW33" s="286"/>
      <c r="EX33" s="286"/>
      <c r="EY33" s="286"/>
      <c r="EZ33" s="283"/>
      <c r="FA33" s="283"/>
      <c r="FB33" s="283"/>
      <c r="FC33" s="283"/>
      <c r="FD33" s="283"/>
      <c r="FE33" s="283"/>
      <c r="FF33" s="283"/>
      <c r="FG33" s="283"/>
      <c r="FH33" s="283"/>
      <c r="FI33" s="283"/>
      <c r="FJ33" s="283"/>
      <c r="FK33" s="283"/>
      <c r="FL33" s="283"/>
      <c r="FM33" s="283"/>
      <c r="FN33" s="283"/>
      <c r="FO33" s="283"/>
      <c r="FP33" s="286"/>
      <c r="FQ33" s="286"/>
      <c r="FR33" s="286"/>
      <c r="FS33" s="283"/>
      <c r="FT33" s="283"/>
      <c r="FU33" s="283"/>
      <c r="FV33" s="283"/>
      <c r="FW33" s="283"/>
    </row>
    <row r="34" spans="1:179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6"/>
      <c r="AM34" s="286"/>
      <c r="AN34" s="283"/>
      <c r="AO34" s="286"/>
      <c r="AP34" s="286"/>
      <c r="AQ34" s="283"/>
      <c r="AR34" s="286"/>
      <c r="AS34" s="283"/>
      <c r="AT34" s="286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6"/>
      <c r="BI34" s="286"/>
      <c r="BJ34" s="286"/>
      <c r="BK34" s="286"/>
      <c r="BL34" s="286"/>
      <c r="BM34" s="286"/>
      <c r="BN34" s="286"/>
      <c r="BO34" s="286"/>
      <c r="BP34" s="286"/>
      <c r="BQ34" s="283"/>
      <c r="BR34" s="283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3"/>
      <c r="CE34" s="286"/>
      <c r="CF34" s="286"/>
      <c r="CG34" s="286"/>
      <c r="CH34" s="286"/>
      <c r="CI34" s="286"/>
      <c r="CJ34" s="286"/>
      <c r="CK34" s="286"/>
      <c r="CL34" s="286"/>
      <c r="CM34" s="283"/>
      <c r="CN34" s="283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3"/>
      <c r="DB34" s="286"/>
      <c r="DC34" s="286"/>
      <c r="DD34" s="286"/>
      <c r="DE34" s="286"/>
      <c r="DF34" s="286"/>
      <c r="DG34" s="286"/>
      <c r="DH34" s="286"/>
      <c r="DI34" s="283"/>
      <c r="DJ34" s="283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3"/>
      <c r="DW34" s="286"/>
      <c r="DX34" s="286"/>
      <c r="DY34" s="286"/>
      <c r="DZ34" s="283"/>
      <c r="EA34" s="286"/>
      <c r="EB34" s="286"/>
      <c r="EC34" s="286"/>
      <c r="ED34" s="286"/>
      <c r="EE34" s="283"/>
      <c r="EF34" s="283"/>
      <c r="EG34" s="283"/>
      <c r="EH34" s="286"/>
      <c r="EI34" s="286"/>
      <c r="EJ34" s="283"/>
      <c r="EK34" s="286"/>
      <c r="EL34" s="286"/>
      <c r="EM34" s="286"/>
      <c r="EN34" s="283"/>
      <c r="EO34" s="283"/>
      <c r="EP34" s="283"/>
      <c r="EQ34" s="286"/>
      <c r="ER34" s="286"/>
      <c r="ES34" s="286"/>
      <c r="ET34" s="286"/>
      <c r="EU34" s="283"/>
      <c r="EV34" s="283"/>
      <c r="EW34" s="286"/>
      <c r="EX34" s="286"/>
      <c r="EY34" s="286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83"/>
      <c r="FL34" s="283"/>
      <c r="FM34" s="283"/>
      <c r="FN34" s="283"/>
      <c r="FO34" s="283"/>
      <c r="FP34" s="286"/>
      <c r="FQ34" s="286"/>
      <c r="FR34" s="286"/>
      <c r="FS34" s="283"/>
      <c r="FT34" s="283"/>
      <c r="FU34" s="283"/>
      <c r="FV34" s="283"/>
      <c r="FW34" s="283"/>
    </row>
    <row r="35" spans="1:179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6"/>
      <c r="AM35" s="286"/>
      <c r="AN35" s="283"/>
      <c r="AO35" s="286"/>
      <c r="AP35" s="286"/>
      <c r="AQ35" s="283"/>
      <c r="AR35" s="286"/>
      <c r="AS35" s="283"/>
      <c r="AT35" s="286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6"/>
      <c r="BI35" s="286"/>
      <c r="BJ35" s="286"/>
      <c r="BK35" s="286"/>
      <c r="BL35" s="286"/>
      <c r="BM35" s="286"/>
      <c r="BN35" s="286"/>
      <c r="BO35" s="286"/>
      <c r="BP35" s="286"/>
      <c r="BQ35" s="283"/>
      <c r="BR35" s="283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3"/>
      <c r="CE35" s="286"/>
      <c r="CF35" s="286"/>
      <c r="CG35" s="286"/>
      <c r="CH35" s="286"/>
      <c r="CI35" s="286"/>
      <c r="CJ35" s="286"/>
      <c r="CK35" s="286"/>
      <c r="CL35" s="286"/>
      <c r="CM35" s="283"/>
      <c r="CN35" s="283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3"/>
      <c r="DB35" s="286"/>
      <c r="DC35" s="286"/>
      <c r="DD35" s="286"/>
      <c r="DE35" s="286"/>
      <c r="DF35" s="286"/>
      <c r="DG35" s="286"/>
      <c r="DH35" s="286"/>
      <c r="DI35" s="283"/>
      <c r="DJ35" s="283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3"/>
      <c r="DW35" s="286"/>
      <c r="DX35" s="286"/>
      <c r="DY35" s="286"/>
      <c r="DZ35" s="283"/>
      <c r="EA35" s="286"/>
      <c r="EB35" s="286"/>
      <c r="EC35" s="286"/>
      <c r="ED35" s="286"/>
      <c r="EE35" s="283"/>
      <c r="EF35" s="283"/>
      <c r="EG35" s="283"/>
      <c r="EH35" s="286"/>
      <c r="EI35" s="286"/>
      <c r="EJ35" s="283"/>
      <c r="EK35" s="286"/>
      <c r="EL35" s="286"/>
      <c r="EM35" s="286"/>
      <c r="EN35" s="283"/>
      <c r="EO35" s="283"/>
      <c r="EP35" s="283"/>
      <c r="EQ35" s="286"/>
      <c r="ER35" s="286"/>
      <c r="ES35" s="286"/>
      <c r="ET35" s="286"/>
      <c r="EU35" s="283"/>
      <c r="EV35" s="283"/>
      <c r="EW35" s="286"/>
      <c r="EX35" s="286"/>
      <c r="EY35" s="286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6"/>
      <c r="FQ35" s="286"/>
      <c r="FR35" s="286"/>
      <c r="FS35" s="283"/>
      <c r="FT35" s="283"/>
      <c r="FU35" s="283"/>
      <c r="FV35" s="283"/>
      <c r="FW35" s="283"/>
    </row>
    <row r="36" spans="1:179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6"/>
      <c r="AM36" s="286"/>
      <c r="AN36" s="283"/>
      <c r="AO36" s="286"/>
      <c r="AP36" s="286"/>
      <c r="AQ36" s="283"/>
      <c r="AR36" s="286"/>
      <c r="AS36" s="283"/>
      <c r="AT36" s="286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6"/>
      <c r="BI36" s="286"/>
      <c r="BJ36" s="286"/>
      <c r="BK36" s="286"/>
      <c r="BL36" s="286"/>
      <c r="BM36" s="286"/>
      <c r="BN36" s="286"/>
      <c r="BO36" s="286"/>
      <c r="BP36" s="286"/>
      <c r="BQ36" s="283"/>
      <c r="BR36" s="283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3"/>
      <c r="CE36" s="286"/>
      <c r="CF36" s="286"/>
      <c r="CG36" s="286"/>
      <c r="CH36" s="286"/>
      <c r="CI36" s="286"/>
      <c r="CJ36" s="286"/>
      <c r="CK36" s="286"/>
      <c r="CL36" s="286"/>
      <c r="CM36" s="283"/>
      <c r="CN36" s="283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3"/>
      <c r="DB36" s="286"/>
      <c r="DC36" s="286"/>
      <c r="DD36" s="286"/>
      <c r="DE36" s="286"/>
      <c r="DF36" s="286"/>
      <c r="DG36" s="286"/>
      <c r="DH36" s="286"/>
      <c r="DI36" s="283"/>
      <c r="DJ36" s="283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3"/>
      <c r="DW36" s="286"/>
      <c r="DX36" s="286"/>
      <c r="DY36" s="286"/>
      <c r="DZ36" s="283"/>
      <c r="EA36" s="286"/>
      <c r="EB36" s="286"/>
      <c r="EC36" s="286"/>
      <c r="ED36" s="286"/>
      <c r="EE36" s="283"/>
      <c r="EF36" s="283"/>
      <c r="EG36" s="283"/>
      <c r="EH36" s="286"/>
      <c r="EI36" s="286"/>
      <c r="EJ36" s="283"/>
      <c r="EK36" s="286"/>
      <c r="EL36" s="286"/>
      <c r="EM36" s="286"/>
      <c r="EN36" s="283"/>
      <c r="EO36" s="283"/>
      <c r="EP36" s="283"/>
      <c r="EQ36" s="286"/>
      <c r="ER36" s="286"/>
      <c r="ES36" s="286"/>
      <c r="ET36" s="286"/>
      <c r="EU36" s="283"/>
      <c r="EV36" s="283"/>
      <c r="EW36" s="286"/>
      <c r="EX36" s="286"/>
      <c r="EY36" s="286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  <c r="FL36" s="283"/>
      <c r="FM36" s="283"/>
      <c r="FN36" s="283"/>
      <c r="FO36" s="283"/>
      <c r="FP36" s="286"/>
      <c r="FQ36" s="286"/>
      <c r="FR36" s="286"/>
      <c r="FS36" s="283"/>
      <c r="FT36" s="283"/>
      <c r="FU36" s="283"/>
      <c r="FV36" s="283"/>
      <c r="FW36" s="283"/>
    </row>
    <row r="37" spans="1:179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6"/>
      <c r="AM37" s="286"/>
      <c r="AN37" s="283"/>
      <c r="AO37" s="286"/>
      <c r="AP37" s="286"/>
      <c r="AQ37" s="283"/>
      <c r="AR37" s="286"/>
      <c r="AS37" s="283"/>
      <c r="AT37" s="286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6"/>
      <c r="BI37" s="286"/>
      <c r="BJ37" s="286"/>
      <c r="BK37" s="286"/>
      <c r="BL37" s="286"/>
      <c r="BM37" s="286"/>
      <c r="BN37" s="286"/>
      <c r="BO37" s="286"/>
      <c r="BP37" s="286"/>
      <c r="BQ37" s="283"/>
      <c r="BR37" s="283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3"/>
      <c r="CE37" s="286"/>
      <c r="CF37" s="286"/>
      <c r="CG37" s="286"/>
      <c r="CH37" s="286"/>
      <c r="CI37" s="286"/>
      <c r="CJ37" s="286"/>
      <c r="CK37" s="286"/>
      <c r="CL37" s="286"/>
      <c r="CM37" s="283"/>
      <c r="CN37" s="283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3"/>
      <c r="DB37" s="286"/>
      <c r="DC37" s="286"/>
      <c r="DD37" s="286"/>
      <c r="DE37" s="286"/>
      <c r="DF37" s="286"/>
      <c r="DG37" s="286"/>
      <c r="DH37" s="286"/>
      <c r="DI37" s="283"/>
      <c r="DJ37" s="283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3"/>
      <c r="DW37" s="286"/>
      <c r="DX37" s="286"/>
      <c r="DY37" s="286"/>
      <c r="DZ37" s="283"/>
      <c r="EA37" s="286"/>
      <c r="EB37" s="286"/>
      <c r="EC37" s="286"/>
      <c r="ED37" s="286"/>
      <c r="EE37" s="283"/>
      <c r="EF37" s="283"/>
      <c r="EG37" s="283"/>
      <c r="EH37" s="286"/>
      <c r="EI37" s="286"/>
      <c r="EJ37" s="283"/>
      <c r="EK37" s="286"/>
      <c r="EL37" s="286"/>
      <c r="EM37" s="286"/>
      <c r="EN37" s="283"/>
      <c r="EO37" s="283"/>
      <c r="EP37" s="283"/>
      <c r="EQ37" s="286"/>
      <c r="ER37" s="286"/>
      <c r="ES37" s="286"/>
      <c r="ET37" s="286"/>
      <c r="EU37" s="283"/>
      <c r="EV37" s="283"/>
      <c r="EW37" s="286"/>
      <c r="EX37" s="286"/>
      <c r="EY37" s="286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  <c r="FL37" s="283"/>
      <c r="FM37" s="283"/>
      <c r="FN37" s="283"/>
      <c r="FO37" s="283"/>
      <c r="FP37" s="286"/>
      <c r="FQ37" s="286"/>
      <c r="FR37" s="286"/>
      <c r="FS37" s="283"/>
      <c r="FT37" s="283"/>
      <c r="FU37" s="283"/>
      <c r="FV37" s="283"/>
      <c r="FW37" s="283"/>
    </row>
    <row r="38" spans="1:179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6"/>
      <c r="AM38" s="286"/>
      <c r="AN38" s="283"/>
      <c r="AO38" s="286"/>
      <c r="AP38" s="286"/>
      <c r="AQ38" s="283"/>
      <c r="AR38" s="286"/>
      <c r="AS38" s="283"/>
      <c r="AT38" s="286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6"/>
      <c r="BI38" s="286"/>
      <c r="BJ38" s="286"/>
      <c r="BK38" s="286"/>
      <c r="BL38" s="286"/>
      <c r="BM38" s="286"/>
      <c r="BN38" s="286"/>
      <c r="BO38" s="286"/>
      <c r="BP38" s="286"/>
      <c r="BQ38" s="283"/>
      <c r="BR38" s="283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3"/>
      <c r="CE38" s="286"/>
      <c r="CF38" s="286"/>
      <c r="CG38" s="286"/>
      <c r="CH38" s="286"/>
      <c r="CI38" s="286"/>
      <c r="CJ38" s="286"/>
      <c r="CK38" s="286"/>
      <c r="CL38" s="286"/>
      <c r="CM38" s="283"/>
      <c r="CN38" s="283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3"/>
      <c r="DB38" s="286"/>
      <c r="DC38" s="286"/>
      <c r="DD38" s="286"/>
      <c r="DE38" s="286"/>
      <c r="DF38" s="286"/>
      <c r="DG38" s="286"/>
      <c r="DH38" s="286"/>
      <c r="DI38" s="283"/>
      <c r="DJ38" s="283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3"/>
      <c r="DW38" s="286"/>
      <c r="DX38" s="286"/>
      <c r="DY38" s="286"/>
      <c r="DZ38" s="283"/>
      <c r="EA38" s="286"/>
      <c r="EB38" s="286"/>
      <c r="EC38" s="286"/>
      <c r="ED38" s="286"/>
      <c r="EE38" s="283"/>
      <c r="EF38" s="283"/>
      <c r="EG38" s="283"/>
      <c r="EH38" s="286"/>
      <c r="EI38" s="286"/>
      <c r="EJ38" s="283"/>
      <c r="EK38" s="286"/>
      <c r="EL38" s="286"/>
      <c r="EM38" s="286"/>
      <c r="EN38" s="283"/>
      <c r="EO38" s="283"/>
      <c r="EP38" s="283"/>
      <c r="EQ38" s="286"/>
      <c r="ER38" s="286"/>
      <c r="ES38" s="286"/>
      <c r="ET38" s="286"/>
      <c r="EU38" s="283"/>
      <c r="EV38" s="283"/>
      <c r="EW38" s="286"/>
      <c r="EX38" s="286"/>
      <c r="EY38" s="286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6"/>
      <c r="FQ38" s="286"/>
      <c r="FR38" s="286"/>
      <c r="FS38" s="283"/>
      <c r="FT38" s="283"/>
      <c r="FU38" s="283"/>
      <c r="FV38" s="283"/>
      <c r="FW38" s="283"/>
    </row>
    <row r="39" spans="1:179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6"/>
      <c r="AM39" s="286"/>
      <c r="AN39" s="283"/>
      <c r="AO39" s="286"/>
      <c r="AP39" s="286"/>
      <c r="AQ39" s="283"/>
      <c r="AR39" s="286"/>
      <c r="AS39" s="283"/>
      <c r="AT39" s="286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6"/>
      <c r="BI39" s="286"/>
      <c r="BJ39" s="286"/>
      <c r="BK39" s="286"/>
      <c r="BL39" s="286"/>
      <c r="BM39" s="286"/>
      <c r="BN39" s="286"/>
      <c r="BO39" s="286"/>
      <c r="BP39" s="286"/>
      <c r="BQ39" s="283"/>
      <c r="BR39" s="283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3"/>
      <c r="CE39" s="286"/>
      <c r="CF39" s="286"/>
      <c r="CG39" s="286"/>
      <c r="CH39" s="286"/>
      <c r="CI39" s="286"/>
      <c r="CJ39" s="286"/>
      <c r="CK39" s="286"/>
      <c r="CL39" s="286"/>
      <c r="CM39" s="283"/>
      <c r="CN39" s="283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3"/>
      <c r="DB39" s="286"/>
      <c r="DC39" s="286"/>
      <c r="DD39" s="286"/>
      <c r="DE39" s="286"/>
      <c r="DF39" s="286"/>
      <c r="DG39" s="286"/>
      <c r="DH39" s="286"/>
      <c r="DI39" s="283"/>
      <c r="DJ39" s="283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3"/>
      <c r="DW39" s="286"/>
      <c r="DX39" s="286"/>
      <c r="DY39" s="286"/>
      <c r="DZ39" s="283"/>
      <c r="EA39" s="286"/>
      <c r="EB39" s="286"/>
      <c r="EC39" s="286"/>
      <c r="ED39" s="286"/>
      <c r="EE39" s="283"/>
      <c r="EF39" s="283"/>
      <c r="EG39" s="283"/>
      <c r="EH39" s="286"/>
      <c r="EI39" s="286"/>
      <c r="EJ39" s="283"/>
      <c r="EK39" s="286"/>
      <c r="EL39" s="286"/>
      <c r="EM39" s="286"/>
      <c r="EN39" s="283"/>
      <c r="EO39" s="283"/>
      <c r="EP39" s="283"/>
      <c r="EQ39" s="286"/>
      <c r="ER39" s="286"/>
      <c r="ES39" s="286"/>
      <c r="ET39" s="286"/>
      <c r="EU39" s="283"/>
      <c r="EV39" s="283"/>
      <c r="EW39" s="286"/>
      <c r="EX39" s="286"/>
      <c r="EY39" s="286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6"/>
      <c r="FQ39" s="286"/>
      <c r="FR39" s="286"/>
      <c r="FS39" s="283"/>
      <c r="FT39" s="283"/>
      <c r="FU39" s="283"/>
      <c r="FV39" s="283"/>
      <c r="FW39" s="283"/>
    </row>
    <row r="40" spans="1:179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6"/>
      <c r="AM40" s="286"/>
      <c r="AN40" s="283"/>
      <c r="AO40" s="286"/>
      <c r="AP40" s="286"/>
      <c r="AQ40" s="283"/>
      <c r="AR40" s="286"/>
      <c r="AS40" s="283"/>
      <c r="AT40" s="286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6"/>
      <c r="BI40" s="286"/>
      <c r="BJ40" s="286"/>
      <c r="BK40" s="286"/>
      <c r="BL40" s="286"/>
      <c r="BM40" s="286"/>
      <c r="BN40" s="286"/>
      <c r="BO40" s="286"/>
      <c r="BP40" s="286"/>
      <c r="BQ40" s="283"/>
      <c r="BR40" s="283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3"/>
      <c r="CE40" s="286"/>
      <c r="CF40" s="286"/>
      <c r="CG40" s="286"/>
      <c r="CH40" s="286"/>
      <c r="CI40" s="286"/>
      <c r="CJ40" s="286"/>
      <c r="CK40" s="286"/>
      <c r="CL40" s="286"/>
      <c r="CM40" s="283"/>
      <c r="CN40" s="283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3"/>
      <c r="DB40" s="286"/>
      <c r="DC40" s="286"/>
      <c r="DD40" s="286"/>
      <c r="DE40" s="286"/>
      <c r="DF40" s="286"/>
      <c r="DG40" s="286"/>
      <c r="DH40" s="286"/>
      <c r="DI40" s="283"/>
      <c r="DJ40" s="283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3"/>
      <c r="DW40" s="286"/>
      <c r="DX40" s="286"/>
      <c r="DY40" s="286"/>
      <c r="DZ40" s="283"/>
      <c r="EA40" s="286"/>
      <c r="EB40" s="286"/>
      <c r="EC40" s="286"/>
      <c r="ED40" s="286"/>
      <c r="EE40" s="283"/>
      <c r="EF40" s="283"/>
      <c r="EG40" s="283"/>
      <c r="EH40" s="286"/>
      <c r="EI40" s="286"/>
      <c r="EJ40" s="283"/>
      <c r="EK40" s="286"/>
      <c r="EL40" s="286"/>
      <c r="EM40" s="286"/>
      <c r="EN40" s="283"/>
      <c r="EO40" s="283"/>
      <c r="EP40" s="283"/>
      <c r="EQ40" s="286"/>
      <c r="ER40" s="286"/>
      <c r="ES40" s="286"/>
      <c r="ET40" s="286"/>
      <c r="EU40" s="283"/>
      <c r="EV40" s="283"/>
      <c r="EW40" s="286"/>
      <c r="EX40" s="286"/>
      <c r="EY40" s="286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6"/>
      <c r="FQ40" s="286"/>
      <c r="FR40" s="286"/>
      <c r="FS40" s="283"/>
      <c r="FT40" s="283"/>
      <c r="FU40" s="283"/>
      <c r="FV40" s="283"/>
      <c r="FW40" s="283"/>
    </row>
    <row r="41" spans="1:179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6"/>
      <c r="AM41" s="286"/>
      <c r="AN41" s="283"/>
      <c r="AO41" s="286"/>
      <c r="AP41" s="286"/>
      <c r="AQ41" s="283"/>
      <c r="AR41" s="286"/>
      <c r="AS41" s="283"/>
      <c r="AT41" s="286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6"/>
      <c r="BI41" s="286"/>
      <c r="BJ41" s="286"/>
      <c r="BK41" s="286"/>
      <c r="BL41" s="286"/>
      <c r="BM41" s="286"/>
      <c r="BN41" s="286"/>
      <c r="BO41" s="286"/>
      <c r="BP41" s="286"/>
      <c r="BQ41" s="283"/>
      <c r="BR41" s="283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3"/>
      <c r="CE41" s="286"/>
      <c r="CF41" s="286"/>
      <c r="CG41" s="286"/>
      <c r="CH41" s="286"/>
      <c r="CI41" s="286"/>
      <c r="CJ41" s="286"/>
      <c r="CK41" s="286"/>
      <c r="CL41" s="286"/>
      <c r="CM41" s="283"/>
      <c r="CN41" s="283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3"/>
      <c r="DB41" s="286"/>
      <c r="DC41" s="286"/>
      <c r="DD41" s="286"/>
      <c r="DE41" s="286"/>
      <c r="DF41" s="286"/>
      <c r="DG41" s="286"/>
      <c r="DH41" s="286"/>
      <c r="DI41" s="283"/>
      <c r="DJ41" s="283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3"/>
      <c r="DW41" s="286"/>
      <c r="DX41" s="286"/>
      <c r="DY41" s="286"/>
      <c r="DZ41" s="283"/>
      <c r="EA41" s="286"/>
      <c r="EB41" s="286"/>
      <c r="EC41" s="286"/>
      <c r="ED41" s="286"/>
      <c r="EE41" s="283"/>
      <c r="EF41" s="283"/>
      <c r="EG41" s="283"/>
      <c r="EH41" s="286"/>
      <c r="EI41" s="286"/>
      <c r="EJ41" s="283"/>
      <c r="EK41" s="286"/>
      <c r="EL41" s="286"/>
      <c r="EM41" s="286"/>
      <c r="EN41" s="283"/>
      <c r="EO41" s="283"/>
      <c r="EP41" s="283"/>
      <c r="EQ41" s="286"/>
      <c r="ER41" s="286"/>
      <c r="ES41" s="286"/>
      <c r="ET41" s="286"/>
      <c r="EU41" s="283"/>
      <c r="EV41" s="283"/>
      <c r="EW41" s="286"/>
      <c r="EX41" s="286"/>
      <c r="EY41" s="286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6"/>
      <c r="FQ41" s="286"/>
      <c r="FR41" s="286"/>
      <c r="FS41" s="283"/>
      <c r="FT41" s="283"/>
      <c r="FU41" s="283"/>
      <c r="FV41" s="283"/>
      <c r="FW41" s="283"/>
    </row>
    <row r="42" spans="1:179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6"/>
      <c r="AM42" s="286"/>
      <c r="AN42" s="283"/>
      <c r="AO42" s="286"/>
      <c r="AP42" s="286"/>
      <c r="AQ42" s="283"/>
      <c r="AR42" s="286"/>
      <c r="AS42" s="283"/>
      <c r="AT42" s="286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6"/>
      <c r="BI42" s="286"/>
      <c r="BJ42" s="286"/>
      <c r="BK42" s="286"/>
      <c r="BL42" s="286"/>
      <c r="BM42" s="286"/>
      <c r="BN42" s="286"/>
      <c r="BO42" s="286"/>
      <c r="BP42" s="286"/>
      <c r="BQ42" s="283"/>
      <c r="BR42" s="283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3"/>
      <c r="CE42" s="286"/>
      <c r="CF42" s="286"/>
      <c r="CG42" s="286"/>
      <c r="CH42" s="286"/>
      <c r="CI42" s="286"/>
      <c r="CJ42" s="286"/>
      <c r="CK42" s="286"/>
      <c r="CL42" s="286"/>
      <c r="CM42" s="283"/>
      <c r="CN42" s="283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3"/>
      <c r="DB42" s="286"/>
      <c r="DC42" s="286"/>
      <c r="DD42" s="286"/>
      <c r="DE42" s="286"/>
      <c r="DF42" s="286"/>
      <c r="DG42" s="286"/>
      <c r="DH42" s="286"/>
      <c r="DI42" s="283"/>
      <c r="DJ42" s="283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3"/>
      <c r="DW42" s="286"/>
      <c r="DX42" s="286"/>
      <c r="DY42" s="286"/>
      <c r="DZ42" s="283"/>
      <c r="EA42" s="286"/>
      <c r="EB42" s="286"/>
      <c r="EC42" s="286"/>
      <c r="ED42" s="286"/>
      <c r="EE42" s="283"/>
      <c r="EF42" s="283"/>
      <c r="EG42" s="283"/>
      <c r="EH42" s="286"/>
      <c r="EI42" s="286"/>
      <c r="EJ42" s="283"/>
      <c r="EK42" s="286"/>
      <c r="EL42" s="286"/>
      <c r="EM42" s="286"/>
      <c r="EN42" s="283"/>
      <c r="EO42" s="283"/>
      <c r="EP42" s="283"/>
      <c r="EQ42" s="286"/>
      <c r="ER42" s="286"/>
      <c r="ES42" s="286"/>
      <c r="ET42" s="286"/>
      <c r="EU42" s="283"/>
      <c r="EV42" s="283"/>
      <c r="EW42" s="286"/>
      <c r="EX42" s="286"/>
      <c r="EY42" s="286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6"/>
      <c r="FQ42" s="286"/>
      <c r="FR42" s="286"/>
      <c r="FS42" s="283"/>
      <c r="FT42" s="283"/>
      <c r="FU42" s="283"/>
      <c r="FV42" s="283"/>
      <c r="FW42" s="283"/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25">
    <sortCondition ref="A8:A25"/>
    <sortCondition ref="B8:B25"/>
    <sortCondition ref="C8:C25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24" man="1"/>
    <brk id="47" min="1" max="24" man="1"/>
    <brk id="69" min="1" max="24" man="1"/>
    <brk id="91" min="1" max="24" man="1"/>
    <brk id="113" min="1" max="24" man="1"/>
    <brk id="135" min="1" max="24" man="1"/>
    <brk id="157" min="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大分県</v>
      </c>
      <c r="B7" s="293" t="str">
        <f>ごみ処理概要!B7</f>
        <v>44000</v>
      </c>
      <c r="C7" s="294" t="s">
        <v>3</v>
      </c>
      <c r="D7" s="295">
        <f t="shared" ref="D7:D25" si="0">SUM(E7,F7,N7,O7)</f>
        <v>0</v>
      </c>
      <c r="E7" s="295">
        <f t="shared" ref="E7:E25" si="1">X7</f>
        <v>0</v>
      </c>
      <c r="F7" s="295">
        <f t="shared" ref="F7:F25" si="2">SUM(G7:M7)</f>
        <v>0</v>
      </c>
      <c r="G7" s="295">
        <f t="shared" ref="G7:G25" si="3">AF7</f>
        <v>0</v>
      </c>
      <c r="H7" s="295">
        <f t="shared" ref="H7:H25" si="4">AN7</f>
        <v>0</v>
      </c>
      <c r="I7" s="295">
        <f t="shared" ref="I7:I25" si="5">AV7</f>
        <v>0</v>
      </c>
      <c r="J7" s="295">
        <f t="shared" ref="J7:J25" si="6">BD7</f>
        <v>0</v>
      </c>
      <c r="K7" s="295">
        <f t="shared" ref="K7:K25" si="7">BL7</f>
        <v>0</v>
      </c>
      <c r="L7" s="295">
        <f t="shared" ref="L7:L25" si="8">BT7</f>
        <v>0</v>
      </c>
      <c r="M7" s="295">
        <f t="shared" ref="M7:M25" si="9">CB7</f>
        <v>0</v>
      </c>
      <c r="N7" s="295">
        <f t="shared" ref="N7:N25" si="10">CJ7</f>
        <v>0</v>
      </c>
      <c r="O7" s="295">
        <f t="shared" ref="O7:O25" si="11">CR7</f>
        <v>0</v>
      </c>
      <c r="P7" s="295">
        <f t="shared" ref="P7:P25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25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25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25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25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25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25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25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25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25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25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</row>
    <row r="27" spans="1:103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</row>
    <row r="28" spans="1:103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</row>
    <row r="29" spans="1:103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</row>
    <row r="30" spans="1:103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</row>
    <row r="31" spans="1:103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</row>
    <row r="32" spans="1:103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</row>
    <row r="33" spans="1:10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</row>
    <row r="34" spans="1:10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</row>
    <row r="35" spans="1:10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</row>
    <row r="36" spans="1:10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</row>
    <row r="37" spans="1:10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</row>
    <row r="38" spans="1:10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</row>
    <row r="39" spans="1:10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</row>
    <row r="40" spans="1:10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</row>
    <row r="41" spans="1:10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</row>
    <row r="42" spans="1:10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25">
    <sortCondition ref="A8:A25"/>
    <sortCondition ref="B8:B25"/>
    <sortCondition ref="C8:C25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24" man="1"/>
    <brk id="31" min="1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44000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44201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44202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44203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44204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44205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44206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44207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44208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44209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44210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44211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44212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44213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44214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44322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44341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44461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44462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>
        <f t="shared" ca="1" si="0"/>
        <v>0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>
        <f t="shared" ca="1" si="0"/>
        <v>0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>
        <f t="shared" ca="1" si="0"/>
        <v>0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>
        <f t="shared" ca="1" si="0"/>
        <v>0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>
        <f t="shared" ca="1" si="0"/>
        <v>0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>
        <f t="shared" ca="1" si="0"/>
        <v>0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>
        <f t="shared" ca="1" si="0"/>
        <v>0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>
        <f t="shared" ca="1" si="0"/>
        <v>0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2024-03-26T01:38:58Z</dcterms:modified>
</cp:coreProperties>
</file>