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2020F79C-1E6F-4801-9E9E-01607A7706FA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U8" i="5"/>
  <c r="CU9" i="5"/>
  <c r="CR9" i="5" s="1"/>
  <c r="O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R21" i="5" s="1"/>
  <c r="O21" i="5" s="1"/>
  <c r="CU22" i="5"/>
  <c r="CU23" i="5"/>
  <c r="CU24" i="5"/>
  <c r="CU25" i="5"/>
  <c r="CU26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J22" i="5" s="1"/>
  <c r="N22" i="5" s="1"/>
  <c r="CN23" i="5"/>
  <c r="CN24" i="5"/>
  <c r="CN25" i="5"/>
  <c r="CN2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W10" i="5"/>
  <c r="BW11" i="5"/>
  <c r="BW12" i="5"/>
  <c r="BT12" i="5" s="1"/>
  <c r="L12" i="5" s="1"/>
  <c r="BW13" i="5"/>
  <c r="BW14" i="5"/>
  <c r="BW15" i="5"/>
  <c r="BW16" i="5"/>
  <c r="BW17" i="5"/>
  <c r="BW18" i="5"/>
  <c r="BW19" i="5"/>
  <c r="BW20" i="5"/>
  <c r="BW21" i="5"/>
  <c r="BW22" i="5"/>
  <c r="BW23" i="5"/>
  <c r="BW24" i="5"/>
  <c r="BT24" i="5" s="1"/>
  <c r="L24" i="5" s="1"/>
  <c r="BW25" i="5"/>
  <c r="BW2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U8" i="5"/>
  <c r="BU9" i="5"/>
  <c r="BU10" i="5"/>
  <c r="BT10" i="5" s="1"/>
  <c r="L10" i="5" s="1"/>
  <c r="BU11" i="5"/>
  <c r="BU12" i="5"/>
  <c r="BU13" i="5"/>
  <c r="BU14" i="5"/>
  <c r="BU15" i="5"/>
  <c r="BU16" i="5"/>
  <c r="BT16" i="5" s="1"/>
  <c r="L16" i="5" s="1"/>
  <c r="BU17" i="5"/>
  <c r="BU18" i="5"/>
  <c r="BU19" i="5"/>
  <c r="BU20" i="5"/>
  <c r="BU21" i="5"/>
  <c r="BU22" i="5"/>
  <c r="BT22" i="5" s="1"/>
  <c r="L22" i="5" s="1"/>
  <c r="BU23" i="5"/>
  <c r="BU24" i="5"/>
  <c r="BU25" i="5"/>
  <c r="BU26" i="5"/>
  <c r="BT18" i="5"/>
  <c r="L18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L22" i="5" s="1"/>
  <c r="K22" i="5" s="1"/>
  <c r="BN23" i="5"/>
  <c r="BN24" i="5"/>
  <c r="BN25" i="5"/>
  <c r="BN26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D20" i="5" s="1"/>
  <c r="J20" i="5" s="1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D11" i="5" s="1"/>
  <c r="J11" i="5" s="1"/>
  <c r="BG12" i="5"/>
  <c r="BG13" i="5"/>
  <c r="BG14" i="5"/>
  <c r="BG15" i="5"/>
  <c r="BG16" i="5"/>
  <c r="BG17" i="5"/>
  <c r="BD17" i="5" s="1"/>
  <c r="J17" i="5" s="1"/>
  <c r="BG18" i="5"/>
  <c r="BG19" i="5"/>
  <c r="BG20" i="5"/>
  <c r="BG21" i="5"/>
  <c r="BG22" i="5"/>
  <c r="BG23" i="5"/>
  <c r="BD23" i="5" s="1"/>
  <c r="J23" i="5" s="1"/>
  <c r="BG24" i="5"/>
  <c r="BG25" i="5"/>
  <c r="BG26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D22" i="5" s="1"/>
  <c r="J22" i="5" s="1"/>
  <c r="BF23" i="5"/>
  <c r="BF24" i="5"/>
  <c r="BF25" i="5"/>
  <c r="BF26" i="5"/>
  <c r="BE8" i="5"/>
  <c r="BE9" i="5"/>
  <c r="BD9" i="5" s="1"/>
  <c r="J9" i="5" s="1"/>
  <c r="BE10" i="5"/>
  <c r="BE11" i="5"/>
  <c r="BE12" i="5"/>
  <c r="BE13" i="5"/>
  <c r="BE14" i="5"/>
  <c r="BE15" i="5"/>
  <c r="BD15" i="5" s="1"/>
  <c r="J15" i="5" s="1"/>
  <c r="BE16" i="5"/>
  <c r="BE17" i="5"/>
  <c r="BE18" i="5"/>
  <c r="BE19" i="5"/>
  <c r="BE20" i="5"/>
  <c r="BE21" i="5"/>
  <c r="BD21" i="5" s="1"/>
  <c r="J21" i="5" s="1"/>
  <c r="BE22" i="5"/>
  <c r="BE23" i="5"/>
  <c r="BE24" i="5"/>
  <c r="BE25" i="5"/>
  <c r="BE26" i="5"/>
  <c r="BD8" i="5"/>
  <c r="J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O8" i="5"/>
  <c r="AO9" i="5"/>
  <c r="AO10" i="5"/>
  <c r="AN10" i="5" s="1"/>
  <c r="H10" i="5" s="1"/>
  <c r="AO11" i="5"/>
  <c r="AO12" i="5"/>
  <c r="AO13" i="5"/>
  <c r="AO14" i="5"/>
  <c r="AO15" i="5"/>
  <c r="AO16" i="5"/>
  <c r="AO17" i="5"/>
  <c r="AO18" i="5"/>
  <c r="AO19" i="5"/>
  <c r="AO20" i="5"/>
  <c r="AO21" i="5"/>
  <c r="AO22" i="5"/>
  <c r="AN22" i="5" s="1"/>
  <c r="H22" i="5" s="1"/>
  <c r="AO23" i="5"/>
  <c r="AO24" i="5"/>
  <c r="AO25" i="5"/>
  <c r="AO26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F8" i="5" s="1"/>
  <c r="G8" i="5" s="1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F26" i="5" s="1"/>
  <c r="G26" i="5" s="1"/>
  <c r="AG8" i="5"/>
  <c r="AG9" i="5"/>
  <c r="AG10" i="5"/>
  <c r="AG11" i="5"/>
  <c r="AG12" i="5"/>
  <c r="AG13" i="5"/>
  <c r="AF13" i="5" s="1"/>
  <c r="G13" i="5" s="1"/>
  <c r="AG14" i="5"/>
  <c r="AG15" i="5"/>
  <c r="AG16" i="5"/>
  <c r="AG17" i="5"/>
  <c r="AG18" i="5"/>
  <c r="AG19" i="5"/>
  <c r="AF19" i="5" s="1"/>
  <c r="G19" i="5" s="1"/>
  <c r="AG20" i="5"/>
  <c r="AF20" i="5" s="1"/>
  <c r="G20" i="5" s="1"/>
  <c r="AG21" i="5"/>
  <c r="AG22" i="5"/>
  <c r="AG23" i="5"/>
  <c r="AG24" i="5"/>
  <c r="AG25" i="5"/>
  <c r="AF25" i="5" s="1"/>
  <c r="G25" i="5" s="1"/>
  <c r="AG2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Q8" i="5"/>
  <c r="Q9" i="5"/>
  <c r="Q10" i="5"/>
  <c r="P10" i="5" s="1"/>
  <c r="Q11" i="5"/>
  <c r="Q12" i="5"/>
  <c r="Q13" i="5"/>
  <c r="Q14" i="5"/>
  <c r="Q15" i="5"/>
  <c r="Q16" i="5"/>
  <c r="Q17" i="5"/>
  <c r="Q18" i="5"/>
  <c r="Q19" i="5"/>
  <c r="Q20" i="5"/>
  <c r="Q21" i="5"/>
  <c r="Q22" i="5"/>
  <c r="P22" i="5" s="1"/>
  <c r="Q23" i="5"/>
  <c r="Q24" i="5"/>
  <c r="Q25" i="5"/>
  <c r="Q26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EF8" i="9"/>
  <c r="D8" i="9" s="1"/>
  <c r="AV8" i="4" s="1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D26" i="9" s="1"/>
  <c r="AV26" i="4" s="1"/>
  <c r="DJ8" i="9"/>
  <c r="DJ9" i="9"/>
  <c r="DJ10" i="9"/>
  <c r="DJ11" i="9"/>
  <c r="DJ12" i="9"/>
  <c r="DJ13" i="9"/>
  <c r="DJ14" i="9"/>
  <c r="DJ15" i="9"/>
  <c r="DJ16" i="9"/>
  <c r="DJ17" i="9"/>
  <c r="DJ18" i="9"/>
  <c r="DJ19" i="9"/>
  <c r="D19" i="9" s="1"/>
  <c r="AV19" i="4" s="1"/>
  <c r="DJ20" i="9"/>
  <c r="DJ21" i="9"/>
  <c r="DJ22" i="9"/>
  <c r="DJ23" i="9"/>
  <c r="DJ24" i="9"/>
  <c r="DJ25" i="9"/>
  <c r="D25" i="9" s="1"/>
  <c r="AV25" i="4" s="1"/>
  <c r="D25" i="4" s="1"/>
  <c r="DJ26" i="9"/>
  <c r="CN8" i="9"/>
  <c r="CN9" i="9"/>
  <c r="CN10" i="9"/>
  <c r="CN11" i="9"/>
  <c r="CN12" i="9"/>
  <c r="D12" i="9" s="1"/>
  <c r="AV12" i="4" s="1"/>
  <c r="D12" i="4" s="1"/>
  <c r="CN13" i="9"/>
  <c r="CN14" i="9"/>
  <c r="CN15" i="9"/>
  <c r="CN16" i="9"/>
  <c r="CN17" i="9"/>
  <c r="CN18" i="9"/>
  <c r="D18" i="9" s="1"/>
  <c r="AV18" i="4" s="1"/>
  <c r="D18" i="4" s="1"/>
  <c r="CN19" i="9"/>
  <c r="CN20" i="9"/>
  <c r="CN21" i="9"/>
  <c r="CN22" i="9"/>
  <c r="CN23" i="9"/>
  <c r="CN24" i="9"/>
  <c r="D24" i="9" s="1"/>
  <c r="AV24" i="4" s="1"/>
  <c r="D24" i="4" s="1"/>
  <c r="CN25" i="9"/>
  <c r="CN26" i="9"/>
  <c r="BR8" i="9"/>
  <c r="BR9" i="9"/>
  <c r="BR10" i="9"/>
  <c r="BR11" i="9"/>
  <c r="BR12" i="9"/>
  <c r="BR13" i="9"/>
  <c r="BR14" i="9"/>
  <c r="BR15" i="9"/>
  <c r="BR16" i="9"/>
  <c r="BR17" i="9"/>
  <c r="D17" i="9" s="1"/>
  <c r="AV17" i="4" s="1"/>
  <c r="D17" i="4" s="1"/>
  <c r="BR18" i="9"/>
  <c r="BR19" i="9"/>
  <c r="BR20" i="9"/>
  <c r="BR21" i="9"/>
  <c r="BR22" i="9"/>
  <c r="BR23" i="9"/>
  <c r="BR24" i="9"/>
  <c r="BR25" i="9"/>
  <c r="BR26" i="9"/>
  <c r="AV8" i="9"/>
  <c r="AV9" i="9"/>
  <c r="AV10" i="9"/>
  <c r="D10" i="9" s="1"/>
  <c r="AV10" i="4" s="1"/>
  <c r="D10" i="4" s="1"/>
  <c r="AV11" i="9"/>
  <c r="AV12" i="9"/>
  <c r="AV13" i="9"/>
  <c r="AV14" i="9"/>
  <c r="AV15" i="9"/>
  <c r="AV16" i="9"/>
  <c r="D16" i="9" s="1"/>
  <c r="AV16" i="4" s="1"/>
  <c r="D16" i="4" s="1"/>
  <c r="AV17" i="9"/>
  <c r="AV18" i="9"/>
  <c r="AV19" i="9"/>
  <c r="AV20" i="9"/>
  <c r="AV21" i="9"/>
  <c r="AV22" i="9"/>
  <c r="D22" i="9" s="1"/>
  <c r="AV22" i="4" s="1"/>
  <c r="D22" i="4" s="1"/>
  <c r="AV23" i="9"/>
  <c r="AV24" i="9"/>
  <c r="AV25" i="9"/>
  <c r="AV26" i="9"/>
  <c r="Z8" i="9"/>
  <c r="Z9" i="9"/>
  <c r="D9" i="9" s="1"/>
  <c r="AV9" i="4" s="1"/>
  <c r="Z10" i="9"/>
  <c r="Z11" i="9"/>
  <c r="Z12" i="9"/>
  <c r="Z13" i="9"/>
  <c r="Z14" i="9"/>
  <c r="Z15" i="9"/>
  <c r="D15" i="9" s="1"/>
  <c r="AV15" i="4" s="1"/>
  <c r="Z16" i="9"/>
  <c r="Z17" i="9"/>
  <c r="Z18" i="9"/>
  <c r="Z19" i="9"/>
  <c r="Z20" i="9"/>
  <c r="Z21" i="9"/>
  <c r="D21" i="9" s="1"/>
  <c r="AV21" i="4" s="1"/>
  <c r="D21" i="4" s="1"/>
  <c r="Z22" i="9"/>
  <c r="Z23" i="9"/>
  <c r="Z24" i="9"/>
  <c r="Z25" i="9"/>
  <c r="Z26" i="9"/>
  <c r="Y8" i="9"/>
  <c r="BQ8" i="4" s="1"/>
  <c r="Y8" i="4" s="1"/>
  <c r="Y9" i="9"/>
  <c r="BQ9" i="4" s="1"/>
  <c r="Y9" i="4" s="1"/>
  <c r="Y10" i="9"/>
  <c r="Y11" i="9"/>
  <c r="Y12" i="9"/>
  <c r="Y13" i="9"/>
  <c r="BQ13" i="4" s="1"/>
  <c r="Y13" i="4" s="1"/>
  <c r="Y14" i="9"/>
  <c r="BQ14" i="4" s="1"/>
  <c r="Y14" i="4" s="1"/>
  <c r="Y15" i="9"/>
  <c r="BQ15" i="4" s="1"/>
  <c r="Y15" i="4" s="1"/>
  <c r="Y16" i="9"/>
  <c r="Y17" i="9"/>
  <c r="Y18" i="9"/>
  <c r="Y19" i="9"/>
  <c r="Y20" i="9"/>
  <c r="BQ20" i="4" s="1"/>
  <c r="Y20" i="4" s="1"/>
  <c r="Y21" i="9"/>
  <c r="BQ21" i="4" s="1"/>
  <c r="Y22" i="9"/>
  <c r="Y23" i="9"/>
  <c r="Y24" i="9"/>
  <c r="Y25" i="9"/>
  <c r="Y26" i="9"/>
  <c r="BQ26" i="4" s="1"/>
  <c r="Y26" i="4" s="1"/>
  <c r="X8" i="9"/>
  <c r="BP8" i="4" s="1"/>
  <c r="X8" i="4" s="1"/>
  <c r="X9" i="9"/>
  <c r="X10" i="9"/>
  <c r="X11" i="9"/>
  <c r="X12" i="9"/>
  <c r="BP12" i="4" s="1"/>
  <c r="X12" i="4" s="1"/>
  <c r="X13" i="9"/>
  <c r="BP13" i="4" s="1"/>
  <c r="X14" i="9"/>
  <c r="BP14" i="4" s="1"/>
  <c r="X14" i="4" s="1"/>
  <c r="X15" i="9"/>
  <c r="X16" i="9"/>
  <c r="X17" i="9"/>
  <c r="X18" i="9"/>
  <c r="BP18" i="4" s="1"/>
  <c r="X18" i="4" s="1"/>
  <c r="X19" i="9"/>
  <c r="BP19" i="4" s="1"/>
  <c r="X19" i="4" s="1"/>
  <c r="X20" i="9"/>
  <c r="BP20" i="4" s="1"/>
  <c r="X20" i="4" s="1"/>
  <c r="X21" i="9"/>
  <c r="X22" i="9"/>
  <c r="X23" i="9"/>
  <c r="X24" i="9"/>
  <c r="BP24" i="4" s="1"/>
  <c r="X25" i="9"/>
  <c r="BP25" i="4" s="1"/>
  <c r="X26" i="9"/>
  <c r="BP26" i="4" s="1"/>
  <c r="X26" i="4" s="1"/>
  <c r="W8" i="9"/>
  <c r="W9" i="9"/>
  <c r="W10" i="9"/>
  <c r="W11" i="9"/>
  <c r="BO11" i="4" s="1"/>
  <c r="W11" i="4" s="1"/>
  <c r="W12" i="9"/>
  <c r="BO12" i="4" s="1"/>
  <c r="W12" i="4" s="1"/>
  <c r="W13" i="9"/>
  <c r="BO13" i="4" s="1"/>
  <c r="W14" i="9"/>
  <c r="W15" i="9"/>
  <c r="W16" i="9"/>
  <c r="W17" i="9"/>
  <c r="W18" i="9"/>
  <c r="BO18" i="4" s="1"/>
  <c r="W18" i="4" s="1"/>
  <c r="W19" i="9"/>
  <c r="BO19" i="4" s="1"/>
  <c r="W19" i="4" s="1"/>
  <c r="W20" i="9"/>
  <c r="W21" i="9"/>
  <c r="W22" i="9"/>
  <c r="W23" i="9"/>
  <c r="W24" i="9"/>
  <c r="BO24" i="4" s="1"/>
  <c r="W24" i="4" s="1"/>
  <c r="W25" i="9"/>
  <c r="W26" i="9"/>
  <c r="V8" i="9"/>
  <c r="V9" i="9"/>
  <c r="V10" i="9"/>
  <c r="BN10" i="4" s="1"/>
  <c r="V10" i="4" s="1"/>
  <c r="V11" i="9"/>
  <c r="BN11" i="4" s="1"/>
  <c r="V11" i="4" s="1"/>
  <c r="V12" i="9"/>
  <c r="BN12" i="4" s="1"/>
  <c r="V12" i="4" s="1"/>
  <c r="V13" i="9"/>
  <c r="V14" i="9"/>
  <c r="V15" i="9"/>
  <c r="V16" i="9"/>
  <c r="BN16" i="4" s="1"/>
  <c r="V16" i="4" s="1"/>
  <c r="V17" i="9"/>
  <c r="BN17" i="4" s="1"/>
  <c r="V17" i="4" s="1"/>
  <c r="V18" i="9"/>
  <c r="BN18" i="4" s="1"/>
  <c r="V18" i="4" s="1"/>
  <c r="V19" i="9"/>
  <c r="V20" i="9"/>
  <c r="V21" i="9"/>
  <c r="V22" i="9"/>
  <c r="BN22" i="4" s="1"/>
  <c r="V22" i="4" s="1"/>
  <c r="V23" i="9"/>
  <c r="BN23" i="4" s="1"/>
  <c r="V23" i="4" s="1"/>
  <c r="V24" i="9"/>
  <c r="BN24" i="4" s="1"/>
  <c r="V24" i="4" s="1"/>
  <c r="V25" i="9"/>
  <c r="V26" i="9"/>
  <c r="U8" i="9"/>
  <c r="U9" i="9"/>
  <c r="BM9" i="4" s="1"/>
  <c r="U9" i="4" s="1"/>
  <c r="U10" i="9"/>
  <c r="BM10" i="4" s="1"/>
  <c r="U10" i="4" s="1"/>
  <c r="U11" i="9"/>
  <c r="BM11" i="4" s="1"/>
  <c r="U11" i="4" s="1"/>
  <c r="U12" i="9"/>
  <c r="U13" i="9"/>
  <c r="U14" i="9"/>
  <c r="U15" i="9"/>
  <c r="U16" i="9"/>
  <c r="BM16" i="4" s="1"/>
  <c r="U16" i="4" s="1"/>
  <c r="U17" i="9"/>
  <c r="BM17" i="4" s="1"/>
  <c r="U17" i="4" s="1"/>
  <c r="U18" i="9"/>
  <c r="U19" i="9"/>
  <c r="U20" i="9"/>
  <c r="U21" i="9"/>
  <c r="U22" i="9"/>
  <c r="BM22" i="4" s="1"/>
  <c r="U22" i="4" s="1"/>
  <c r="U23" i="9"/>
  <c r="BM23" i="4" s="1"/>
  <c r="U23" i="4" s="1"/>
  <c r="U24" i="9"/>
  <c r="U25" i="9"/>
  <c r="U26" i="9"/>
  <c r="T8" i="9"/>
  <c r="BL8" i="4" s="1"/>
  <c r="T8" i="4" s="1"/>
  <c r="T9" i="9"/>
  <c r="BL9" i="4" s="1"/>
  <c r="T9" i="4" s="1"/>
  <c r="T10" i="9"/>
  <c r="BL10" i="4" s="1"/>
  <c r="T10" i="4" s="1"/>
  <c r="T11" i="9"/>
  <c r="T12" i="9"/>
  <c r="T13" i="9"/>
  <c r="T14" i="9"/>
  <c r="BL14" i="4" s="1"/>
  <c r="T14" i="4" s="1"/>
  <c r="T15" i="9"/>
  <c r="BL15" i="4" s="1"/>
  <c r="T15" i="4" s="1"/>
  <c r="T16" i="9"/>
  <c r="BL16" i="4" s="1"/>
  <c r="T16" i="4" s="1"/>
  <c r="T17" i="9"/>
  <c r="T18" i="9"/>
  <c r="T19" i="9"/>
  <c r="T20" i="9"/>
  <c r="BL20" i="4" s="1"/>
  <c r="T20" i="4" s="1"/>
  <c r="T21" i="9"/>
  <c r="BL21" i="4" s="1"/>
  <c r="T21" i="4" s="1"/>
  <c r="T22" i="9"/>
  <c r="BL22" i="4" s="1"/>
  <c r="T22" i="4" s="1"/>
  <c r="T23" i="9"/>
  <c r="T24" i="9"/>
  <c r="T25" i="9"/>
  <c r="T26" i="9"/>
  <c r="BL26" i="4" s="1"/>
  <c r="T26" i="4" s="1"/>
  <c r="S8" i="9"/>
  <c r="BK8" i="4" s="1"/>
  <c r="S8" i="4" s="1"/>
  <c r="S9" i="9"/>
  <c r="BK9" i="4" s="1"/>
  <c r="S9" i="4" s="1"/>
  <c r="S10" i="9"/>
  <c r="S11" i="9"/>
  <c r="S12" i="9"/>
  <c r="S13" i="9"/>
  <c r="S14" i="9"/>
  <c r="BK14" i="4" s="1"/>
  <c r="S14" i="4" s="1"/>
  <c r="S15" i="9"/>
  <c r="BK15" i="4" s="1"/>
  <c r="S15" i="4" s="1"/>
  <c r="S16" i="9"/>
  <c r="S17" i="9"/>
  <c r="S18" i="9"/>
  <c r="S19" i="9"/>
  <c r="S20" i="9"/>
  <c r="BK20" i="4" s="1"/>
  <c r="S20" i="4" s="1"/>
  <c r="S21" i="9"/>
  <c r="S22" i="9"/>
  <c r="S23" i="9"/>
  <c r="S24" i="9"/>
  <c r="S25" i="9"/>
  <c r="BK25" i="4" s="1"/>
  <c r="S25" i="4" s="1"/>
  <c r="S26" i="9"/>
  <c r="BK26" i="4" s="1"/>
  <c r="S26" i="4" s="1"/>
  <c r="R8" i="9"/>
  <c r="BJ8" i="4" s="1"/>
  <c r="R8" i="4" s="1"/>
  <c r="R9" i="9"/>
  <c r="R10" i="9"/>
  <c r="R11" i="9"/>
  <c r="R12" i="9"/>
  <c r="BJ12" i="4" s="1"/>
  <c r="R12" i="4" s="1"/>
  <c r="R13" i="9"/>
  <c r="BJ13" i="4" s="1"/>
  <c r="R13" i="4" s="1"/>
  <c r="R14" i="9"/>
  <c r="BJ14" i="4" s="1"/>
  <c r="R14" i="4" s="1"/>
  <c r="R15" i="9"/>
  <c r="R16" i="9"/>
  <c r="R17" i="9"/>
  <c r="R18" i="9"/>
  <c r="BJ18" i="4" s="1"/>
  <c r="R18" i="4" s="1"/>
  <c r="R19" i="9"/>
  <c r="BJ19" i="4" s="1"/>
  <c r="R19" i="4" s="1"/>
  <c r="R20" i="9"/>
  <c r="BJ20" i="4" s="1"/>
  <c r="R20" i="4" s="1"/>
  <c r="R21" i="9"/>
  <c r="R22" i="9"/>
  <c r="R23" i="9"/>
  <c r="R24" i="9"/>
  <c r="BJ24" i="4" s="1"/>
  <c r="R24" i="4" s="1"/>
  <c r="R25" i="9"/>
  <c r="BJ25" i="4" s="1"/>
  <c r="R25" i="4" s="1"/>
  <c r="R26" i="9"/>
  <c r="BJ26" i="4" s="1"/>
  <c r="R26" i="4" s="1"/>
  <c r="Q8" i="9"/>
  <c r="Q9" i="9"/>
  <c r="Q10" i="9"/>
  <c r="Q11" i="9"/>
  <c r="Q12" i="9"/>
  <c r="BI12" i="4" s="1"/>
  <c r="Q12" i="4" s="1"/>
  <c r="Q13" i="9"/>
  <c r="BI13" i="4" s="1"/>
  <c r="Q13" i="4" s="1"/>
  <c r="Q14" i="9"/>
  <c r="Q15" i="9"/>
  <c r="Q16" i="9"/>
  <c r="Q17" i="9"/>
  <c r="Q18" i="9"/>
  <c r="BI18" i="4" s="1"/>
  <c r="Q18" i="4" s="1"/>
  <c r="Q19" i="9"/>
  <c r="BI19" i="4" s="1"/>
  <c r="Q19" i="4" s="1"/>
  <c r="Q20" i="9"/>
  <c r="Q21" i="9"/>
  <c r="Q22" i="9"/>
  <c r="Q23" i="9"/>
  <c r="BI23" i="4" s="1"/>
  <c r="Q23" i="4" s="1"/>
  <c r="Q24" i="9"/>
  <c r="BI24" i="4" s="1"/>
  <c r="Q24" i="4" s="1"/>
  <c r="Q25" i="9"/>
  <c r="BI25" i="4" s="1"/>
  <c r="Q25" i="4" s="1"/>
  <c r="Q26" i="9"/>
  <c r="P8" i="9"/>
  <c r="P9" i="9"/>
  <c r="P10" i="9"/>
  <c r="BH10" i="4" s="1"/>
  <c r="P10" i="4" s="1"/>
  <c r="P11" i="9"/>
  <c r="BH11" i="4" s="1"/>
  <c r="P11" i="4" s="1"/>
  <c r="P12" i="9"/>
  <c r="BH12" i="4" s="1"/>
  <c r="P12" i="4" s="1"/>
  <c r="P13" i="9"/>
  <c r="P14" i="9"/>
  <c r="P15" i="9"/>
  <c r="P16" i="9"/>
  <c r="BH16" i="4" s="1"/>
  <c r="P16" i="4" s="1"/>
  <c r="P17" i="9"/>
  <c r="BH17" i="4" s="1"/>
  <c r="P17" i="4" s="1"/>
  <c r="P18" i="9"/>
  <c r="BH18" i="4" s="1"/>
  <c r="P18" i="4" s="1"/>
  <c r="P19" i="9"/>
  <c r="P20" i="9"/>
  <c r="P21" i="9"/>
  <c r="P22" i="9"/>
  <c r="BH22" i="4" s="1"/>
  <c r="P22" i="4" s="1"/>
  <c r="P23" i="9"/>
  <c r="BH23" i="4" s="1"/>
  <c r="P23" i="4" s="1"/>
  <c r="P24" i="9"/>
  <c r="BH24" i="4" s="1"/>
  <c r="P24" i="4" s="1"/>
  <c r="P25" i="9"/>
  <c r="P26" i="9"/>
  <c r="O8" i="9"/>
  <c r="O9" i="9"/>
  <c r="O10" i="9"/>
  <c r="BG10" i="4" s="1"/>
  <c r="O10" i="4" s="1"/>
  <c r="O11" i="9"/>
  <c r="BG11" i="4" s="1"/>
  <c r="O11" i="4" s="1"/>
  <c r="O12" i="9"/>
  <c r="O13" i="9"/>
  <c r="O14" i="9"/>
  <c r="O15" i="9"/>
  <c r="O16" i="9"/>
  <c r="BG16" i="4" s="1"/>
  <c r="O16" i="4" s="1"/>
  <c r="O17" i="9"/>
  <c r="O18" i="9"/>
  <c r="O19" i="9"/>
  <c r="O20" i="9"/>
  <c r="O21" i="9"/>
  <c r="BG21" i="4" s="1"/>
  <c r="O21" i="4" s="1"/>
  <c r="O22" i="9"/>
  <c r="BG22" i="4" s="1"/>
  <c r="O22" i="4" s="1"/>
  <c r="O23" i="9"/>
  <c r="BG23" i="4" s="1"/>
  <c r="O23" i="4" s="1"/>
  <c r="O24" i="9"/>
  <c r="O25" i="9"/>
  <c r="O26" i="9"/>
  <c r="N8" i="9"/>
  <c r="BF8" i="4" s="1"/>
  <c r="N8" i="4" s="1"/>
  <c r="N9" i="9"/>
  <c r="BF9" i="4" s="1"/>
  <c r="N9" i="4" s="1"/>
  <c r="N10" i="9"/>
  <c r="BF10" i="4" s="1"/>
  <c r="N10" i="4" s="1"/>
  <c r="N11" i="9"/>
  <c r="N12" i="9"/>
  <c r="N13" i="9"/>
  <c r="N14" i="9"/>
  <c r="BF14" i="4" s="1"/>
  <c r="N14" i="4" s="1"/>
  <c r="N15" i="9"/>
  <c r="BF15" i="4" s="1"/>
  <c r="N15" i="4" s="1"/>
  <c r="N16" i="9"/>
  <c r="BF16" i="4" s="1"/>
  <c r="N16" i="4" s="1"/>
  <c r="N17" i="9"/>
  <c r="N18" i="9"/>
  <c r="N19" i="9"/>
  <c r="N20" i="9"/>
  <c r="BF20" i="4" s="1"/>
  <c r="N20" i="4" s="1"/>
  <c r="N21" i="9"/>
  <c r="BF21" i="4" s="1"/>
  <c r="N21" i="4" s="1"/>
  <c r="N22" i="9"/>
  <c r="BF22" i="4" s="1"/>
  <c r="N22" i="4" s="1"/>
  <c r="N23" i="9"/>
  <c r="N24" i="9"/>
  <c r="N25" i="9"/>
  <c r="N26" i="9"/>
  <c r="M8" i="9"/>
  <c r="BE8" i="4" s="1"/>
  <c r="M8" i="4" s="1"/>
  <c r="M9" i="9"/>
  <c r="BE9" i="4" s="1"/>
  <c r="M9" i="4" s="1"/>
  <c r="M10" i="9"/>
  <c r="M11" i="9"/>
  <c r="M12" i="9"/>
  <c r="M13" i="9"/>
  <c r="M14" i="9"/>
  <c r="BE14" i="4" s="1"/>
  <c r="M14" i="4" s="1"/>
  <c r="M15" i="9"/>
  <c r="BE15" i="4" s="1"/>
  <c r="M15" i="4" s="1"/>
  <c r="M16" i="9"/>
  <c r="M17" i="9"/>
  <c r="M18" i="9"/>
  <c r="M19" i="9"/>
  <c r="BE19" i="4" s="1"/>
  <c r="M19" i="4" s="1"/>
  <c r="M20" i="9"/>
  <c r="BE20" i="4" s="1"/>
  <c r="M20" i="4" s="1"/>
  <c r="M21" i="9"/>
  <c r="BE21" i="4" s="1"/>
  <c r="M21" i="4" s="1"/>
  <c r="M22" i="9"/>
  <c r="M23" i="9"/>
  <c r="M24" i="9"/>
  <c r="M25" i="9"/>
  <c r="BE25" i="4" s="1"/>
  <c r="M25" i="4" s="1"/>
  <c r="M26" i="9"/>
  <c r="BE26" i="4" s="1"/>
  <c r="L8" i="9"/>
  <c r="BD8" i="4" s="1"/>
  <c r="L8" i="4" s="1"/>
  <c r="L9" i="9"/>
  <c r="L10" i="9"/>
  <c r="L11" i="9"/>
  <c r="L12" i="9"/>
  <c r="BD12" i="4" s="1"/>
  <c r="L12" i="4" s="1"/>
  <c r="L13" i="9"/>
  <c r="BD13" i="4" s="1"/>
  <c r="L13" i="4" s="1"/>
  <c r="L14" i="9"/>
  <c r="BD14" i="4" s="1"/>
  <c r="L14" i="4" s="1"/>
  <c r="L15" i="9"/>
  <c r="L16" i="9"/>
  <c r="L17" i="9"/>
  <c r="L18" i="9"/>
  <c r="BD18" i="4" s="1"/>
  <c r="L18" i="4" s="1"/>
  <c r="L19" i="9"/>
  <c r="BD19" i="4" s="1"/>
  <c r="L19" i="4" s="1"/>
  <c r="L20" i="9"/>
  <c r="BD20" i="4" s="1"/>
  <c r="L20" i="4" s="1"/>
  <c r="L21" i="9"/>
  <c r="L22" i="9"/>
  <c r="L23" i="9"/>
  <c r="L24" i="9"/>
  <c r="L25" i="9"/>
  <c r="BD25" i="4" s="1"/>
  <c r="L25" i="4" s="1"/>
  <c r="L26" i="9"/>
  <c r="BD26" i="4" s="1"/>
  <c r="L26" i="4" s="1"/>
  <c r="K8" i="9"/>
  <c r="K9" i="9"/>
  <c r="K10" i="9"/>
  <c r="K11" i="9"/>
  <c r="K12" i="9"/>
  <c r="BC12" i="4" s="1"/>
  <c r="K12" i="4" s="1"/>
  <c r="K13" i="9"/>
  <c r="K14" i="9"/>
  <c r="K15" i="9"/>
  <c r="K16" i="9"/>
  <c r="K17" i="9"/>
  <c r="BC17" i="4" s="1"/>
  <c r="K17" i="4" s="1"/>
  <c r="K18" i="9"/>
  <c r="BC18" i="4" s="1"/>
  <c r="K18" i="4" s="1"/>
  <c r="K19" i="9"/>
  <c r="BC19" i="4" s="1"/>
  <c r="K19" i="4" s="1"/>
  <c r="K20" i="9"/>
  <c r="K21" i="9"/>
  <c r="K22" i="9"/>
  <c r="K23" i="9"/>
  <c r="BC23" i="4" s="1"/>
  <c r="K23" i="4" s="1"/>
  <c r="K24" i="9"/>
  <c r="BC24" i="4" s="1"/>
  <c r="K24" i="4" s="1"/>
  <c r="K25" i="9"/>
  <c r="BC25" i="4" s="1"/>
  <c r="K25" i="4" s="1"/>
  <c r="K26" i="9"/>
  <c r="J8" i="9"/>
  <c r="J9" i="9"/>
  <c r="J10" i="9"/>
  <c r="BB10" i="4" s="1"/>
  <c r="J10" i="4" s="1"/>
  <c r="J11" i="9"/>
  <c r="BB11" i="4" s="1"/>
  <c r="J11" i="4" s="1"/>
  <c r="J12" i="9"/>
  <c r="BB12" i="4" s="1"/>
  <c r="J13" i="9"/>
  <c r="J14" i="9"/>
  <c r="J15" i="9"/>
  <c r="J16" i="9"/>
  <c r="BB16" i="4" s="1"/>
  <c r="J16" i="4" s="1"/>
  <c r="J17" i="9"/>
  <c r="BB17" i="4" s="1"/>
  <c r="J17" i="4" s="1"/>
  <c r="J18" i="9"/>
  <c r="BB18" i="4" s="1"/>
  <c r="J18" i="4" s="1"/>
  <c r="J19" i="9"/>
  <c r="J20" i="9"/>
  <c r="J21" i="9"/>
  <c r="J22" i="9"/>
  <c r="J23" i="9"/>
  <c r="BB23" i="4" s="1"/>
  <c r="J23" i="4" s="1"/>
  <c r="J24" i="9"/>
  <c r="BB24" i="4" s="1"/>
  <c r="J24" i="4" s="1"/>
  <c r="J25" i="9"/>
  <c r="J26" i="9"/>
  <c r="I8" i="9"/>
  <c r="I9" i="9"/>
  <c r="I10" i="9"/>
  <c r="BA10" i="4" s="1"/>
  <c r="I10" i="4" s="1"/>
  <c r="I11" i="9"/>
  <c r="BA11" i="4" s="1"/>
  <c r="I11" i="4" s="1"/>
  <c r="I12" i="9"/>
  <c r="I13" i="9"/>
  <c r="I14" i="9"/>
  <c r="I15" i="9"/>
  <c r="BA15" i="4" s="1"/>
  <c r="I15" i="4" s="1"/>
  <c r="I16" i="9"/>
  <c r="BA16" i="4" s="1"/>
  <c r="I16" i="4" s="1"/>
  <c r="I17" i="9"/>
  <c r="BA17" i="4" s="1"/>
  <c r="I17" i="4" s="1"/>
  <c r="I18" i="9"/>
  <c r="I19" i="9"/>
  <c r="I20" i="9"/>
  <c r="I21" i="9"/>
  <c r="BA21" i="4" s="1"/>
  <c r="I21" i="4" s="1"/>
  <c r="I22" i="9"/>
  <c r="BA22" i="4" s="1"/>
  <c r="I22" i="4" s="1"/>
  <c r="I23" i="9"/>
  <c r="BA23" i="4" s="1"/>
  <c r="I23" i="4" s="1"/>
  <c r="I24" i="9"/>
  <c r="I25" i="9"/>
  <c r="I26" i="9"/>
  <c r="H8" i="9"/>
  <c r="AZ8" i="4" s="1"/>
  <c r="H8" i="4" s="1"/>
  <c r="H9" i="9"/>
  <c r="AZ9" i="4" s="1"/>
  <c r="H9" i="4" s="1"/>
  <c r="H10" i="9"/>
  <c r="AZ10" i="4" s="1"/>
  <c r="H10" i="4" s="1"/>
  <c r="H11" i="9"/>
  <c r="H12" i="9"/>
  <c r="H13" i="9"/>
  <c r="H14" i="9"/>
  <c r="AZ14" i="4" s="1"/>
  <c r="H14" i="4" s="1"/>
  <c r="H15" i="9"/>
  <c r="AZ15" i="4" s="1"/>
  <c r="H15" i="4" s="1"/>
  <c r="H16" i="9"/>
  <c r="AZ16" i="4" s="1"/>
  <c r="H16" i="4" s="1"/>
  <c r="H17" i="9"/>
  <c r="H18" i="9"/>
  <c r="H19" i="9"/>
  <c r="H20" i="9"/>
  <c r="H21" i="9"/>
  <c r="AZ21" i="4" s="1"/>
  <c r="H21" i="4" s="1"/>
  <c r="H22" i="9"/>
  <c r="AZ22" i="4" s="1"/>
  <c r="H23" i="9"/>
  <c r="H24" i="9"/>
  <c r="H25" i="9"/>
  <c r="H26" i="9"/>
  <c r="G8" i="9"/>
  <c r="AY8" i="4" s="1"/>
  <c r="G8" i="4" s="1"/>
  <c r="G9" i="9"/>
  <c r="G10" i="9"/>
  <c r="G11" i="9"/>
  <c r="G12" i="9"/>
  <c r="G13" i="9"/>
  <c r="AY13" i="4" s="1"/>
  <c r="G13" i="4" s="1"/>
  <c r="G14" i="9"/>
  <c r="AY14" i="4" s="1"/>
  <c r="G14" i="4" s="1"/>
  <c r="G15" i="9"/>
  <c r="AY15" i="4" s="1"/>
  <c r="G15" i="4" s="1"/>
  <c r="G16" i="9"/>
  <c r="G17" i="9"/>
  <c r="G18" i="9"/>
  <c r="G19" i="9"/>
  <c r="AY19" i="4" s="1"/>
  <c r="G19" i="4" s="1"/>
  <c r="G20" i="9"/>
  <c r="AY20" i="4" s="1"/>
  <c r="G20" i="4" s="1"/>
  <c r="G21" i="9"/>
  <c r="AY21" i="4" s="1"/>
  <c r="G21" i="4" s="1"/>
  <c r="G22" i="9"/>
  <c r="G23" i="9"/>
  <c r="G24" i="9"/>
  <c r="G25" i="9"/>
  <c r="AY25" i="4" s="1"/>
  <c r="G25" i="4" s="1"/>
  <c r="G26" i="9"/>
  <c r="AY26" i="4" s="1"/>
  <c r="G26" i="4" s="1"/>
  <c r="F8" i="9"/>
  <c r="AX8" i="4" s="1"/>
  <c r="F8" i="4" s="1"/>
  <c r="F9" i="9"/>
  <c r="F10" i="9"/>
  <c r="F11" i="9"/>
  <c r="F12" i="9"/>
  <c r="AX12" i="4" s="1"/>
  <c r="F12" i="4" s="1"/>
  <c r="F13" i="9"/>
  <c r="AX13" i="4" s="1"/>
  <c r="F13" i="4" s="1"/>
  <c r="F14" i="9"/>
  <c r="AX14" i="4" s="1"/>
  <c r="F14" i="4" s="1"/>
  <c r="F15" i="9"/>
  <c r="F16" i="9"/>
  <c r="F17" i="9"/>
  <c r="F18" i="9"/>
  <c r="F19" i="9"/>
  <c r="AX19" i="4" s="1"/>
  <c r="F19" i="4" s="1"/>
  <c r="F20" i="9"/>
  <c r="AX20" i="4" s="1"/>
  <c r="F20" i="4" s="1"/>
  <c r="F21" i="9"/>
  <c r="F22" i="9"/>
  <c r="F23" i="9"/>
  <c r="F24" i="9"/>
  <c r="F25" i="9"/>
  <c r="AX25" i="4" s="1"/>
  <c r="F25" i="4" s="1"/>
  <c r="F26" i="9"/>
  <c r="AX26" i="4" s="1"/>
  <c r="F26" i="4" s="1"/>
  <c r="E8" i="9"/>
  <c r="E9" i="9"/>
  <c r="E10" i="9"/>
  <c r="E11" i="9"/>
  <c r="AW11" i="4" s="1"/>
  <c r="E12" i="9"/>
  <c r="AW12" i="4" s="1"/>
  <c r="E12" i="4" s="1"/>
  <c r="E13" i="9"/>
  <c r="E14" i="9"/>
  <c r="E15" i="9"/>
  <c r="E16" i="9"/>
  <c r="E17" i="9"/>
  <c r="AW17" i="4" s="1"/>
  <c r="E17" i="4" s="1"/>
  <c r="E18" i="9"/>
  <c r="AW18" i="4" s="1"/>
  <c r="E19" i="9"/>
  <c r="AW19" i="4" s="1"/>
  <c r="E19" i="4" s="1"/>
  <c r="E20" i="9"/>
  <c r="E21" i="9"/>
  <c r="E22" i="9"/>
  <c r="E23" i="9"/>
  <c r="AW23" i="4" s="1"/>
  <c r="E23" i="4" s="1"/>
  <c r="E24" i="9"/>
  <c r="AW24" i="4" s="1"/>
  <c r="E24" i="4" s="1"/>
  <c r="E25" i="9"/>
  <c r="AW25" i="4" s="1"/>
  <c r="E25" i="4" s="1"/>
  <c r="E26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Q10" i="4"/>
  <c r="Y10" i="4" s="1"/>
  <c r="BQ11" i="4"/>
  <c r="Y11" i="4" s="1"/>
  <c r="BQ12" i="4"/>
  <c r="Y12" i="4" s="1"/>
  <c r="BQ16" i="4"/>
  <c r="BQ17" i="4"/>
  <c r="Y17" i="4" s="1"/>
  <c r="BQ18" i="4"/>
  <c r="Y18" i="4" s="1"/>
  <c r="BQ19" i="4"/>
  <c r="Y19" i="4" s="1"/>
  <c r="BQ22" i="4"/>
  <c r="BQ23" i="4"/>
  <c r="Y23" i="4" s="1"/>
  <c r="BQ24" i="4"/>
  <c r="Y24" i="4" s="1"/>
  <c r="BQ25" i="4"/>
  <c r="Y25" i="4" s="1"/>
  <c r="BP9" i="4"/>
  <c r="BP10" i="4"/>
  <c r="BP11" i="4"/>
  <c r="X11" i="4" s="1"/>
  <c r="BP15" i="4"/>
  <c r="BP16" i="4"/>
  <c r="BP17" i="4"/>
  <c r="BP21" i="4"/>
  <c r="X21" i="4" s="1"/>
  <c r="BP22" i="4"/>
  <c r="X22" i="4" s="1"/>
  <c r="BP23" i="4"/>
  <c r="BO8" i="4"/>
  <c r="W8" i="4" s="1"/>
  <c r="BO9" i="4"/>
  <c r="W9" i="4" s="1"/>
  <c r="BO10" i="4"/>
  <c r="W10" i="4" s="1"/>
  <c r="BO14" i="4"/>
  <c r="W14" i="4" s="1"/>
  <c r="BO15" i="4"/>
  <c r="W15" i="4" s="1"/>
  <c r="BO16" i="4"/>
  <c r="W16" i="4" s="1"/>
  <c r="BO17" i="4"/>
  <c r="BO20" i="4"/>
  <c r="BO21" i="4"/>
  <c r="W21" i="4" s="1"/>
  <c r="BO22" i="4"/>
  <c r="W22" i="4" s="1"/>
  <c r="BO23" i="4"/>
  <c r="W23" i="4" s="1"/>
  <c r="BO25" i="4"/>
  <c r="W25" i="4" s="1"/>
  <c r="BO26" i="4"/>
  <c r="BN8" i="4"/>
  <c r="BN9" i="4"/>
  <c r="BN13" i="4"/>
  <c r="V13" i="4" s="1"/>
  <c r="BN14" i="4"/>
  <c r="BN15" i="4"/>
  <c r="BN19" i="4"/>
  <c r="BN20" i="4"/>
  <c r="V20" i="4" s="1"/>
  <c r="BN21" i="4"/>
  <c r="BN25" i="4"/>
  <c r="BN26" i="4"/>
  <c r="BM8" i="4"/>
  <c r="BM12" i="4"/>
  <c r="BM13" i="4"/>
  <c r="U13" i="4" s="1"/>
  <c r="BM14" i="4"/>
  <c r="U14" i="4" s="1"/>
  <c r="BM15" i="4"/>
  <c r="U15" i="4" s="1"/>
  <c r="BM18" i="4"/>
  <c r="BM19" i="4"/>
  <c r="BM20" i="4"/>
  <c r="BM21" i="4"/>
  <c r="U21" i="4" s="1"/>
  <c r="BM24" i="4"/>
  <c r="BM25" i="4"/>
  <c r="BM26" i="4"/>
  <c r="BL11" i="4"/>
  <c r="T11" i="4" s="1"/>
  <c r="BL12" i="4"/>
  <c r="BL13" i="4"/>
  <c r="BL17" i="4"/>
  <c r="BL18" i="4"/>
  <c r="T18" i="4" s="1"/>
  <c r="BL19" i="4"/>
  <c r="BL23" i="4"/>
  <c r="T23" i="4" s="1"/>
  <c r="BL24" i="4"/>
  <c r="T24" i="4" s="1"/>
  <c r="BL25" i="4"/>
  <c r="BK10" i="4"/>
  <c r="BK11" i="4"/>
  <c r="S11" i="4" s="1"/>
  <c r="BK12" i="4"/>
  <c r="S12" i="4" s="1"/>
  <c r="BK13" i="4"/>
  <c r="S13" i="4" s="1"/>
  <c r="BK16" i="4"/>
  <c r="BK17" i="4"/>
  <c r="BK18" i="4"/>
  <c r="BK19" i="4"/>
  <c r="S19" i="4" s="1"/>
  <c r="BK21" i="4"/>
  <c r="S21" i="4" s="1"/>
  <c r="BK22" i="4"/>
  <c r="BK23" i="4"/>
  <c r="BK24" i="4"/>
  <c r="BJ9" i="4"/>
  <c r="R9" i="4" s="1"/>
  <c r="BJ10" i="4"/>
  <c r="BJ11" i="4"/>
  <c r="BJ15" i="4"/>
  <c r="R15" i="4" s="1"/>
  <c r="BJ16" i="4"/>
  <c r="R16" i="4" s="1"/>
  <c r="BJ17" i="4"/>
  <c r="BJ21" i="4"/>
  <c r="R21" i="4" s="1"/>
  <c r="BJ22" i="4"/>
  <c r="BJ23" i="4"/>
  <c r="R23" i="4" s="1"/>
  <c r="BI8" i="4"/>
  <c r="BI9" i="4"/>
  <c r="Q9" i="4" s="1"/>
  <c r="BI10" i="4"/>
  <c r="BI11" i="4"/>
  <c r="Q11" i="4" s="1"/>
  <c r="BI14" i="4"/>
  <c r="BI15" i="4"/>
  <c r="BI16" i="4"/>
  <c r="Q16" i="4" s="1"/>
  <c r="BI17" i="4"/>
  <c r="Q17" i="4" s="1"/>
  <c r="BI20" i="4"/>
  <c r="BI21" i="4"/>
  <c r="BI22" i="4"/>
  <c r="BI26" i="4"/>
  <c r="Q26" i="4" s="1"/>
  <c r="BH8" i="4"/>
  <c r="BH9" i="4"/>
  <c r="BH13" i="4"/>
  <c r="BH14" i="4"/>
  <c r="BH15" i="4"/>
  <c r="BH19" i="4"/>
  <c r="P19" i="4" s="1"/>
  <c r="BH20" i="4"/>
  <c r="BH21" i="4"/>
  <c r="P21" i="4" s="1"/>
  <c r="BH25" i="4"/>
  <c r="BH26" i="4"/>
  <c r="BG8" i="4"/>
  <c r="O8" i="4" s="1"/>
  <c r="BG9" i="4"/>
  <c r="O9" i="4" s="1"/>
  <c r="BG12" i="4"/>
  <c r="BG13" i="4"/>
  <c r="BG14" i="4"/>
  <c r="BG15" i="4"/>
  <c r="O15" i="4" s="1"/>
  <c r="BG17" i="4"/>
  <c r="O17" i="4" s="1"/>
  <c r="BG18" i="4"/>
  <c r="BG19" i="4"/>
  <c r="BG20" i="4"/>
  <c r="BG24" i="4"/>
  <c r="O24" i="4" s="1"/>
  <c r="BG25" i="4"/>
  <c r="BG26" i="4"/>
  <c r="BF11" i="4"/>
  <c r="BF12" i="4"/>
  <c r="N12" i="4" s="1"/>
  <c r="BF13" i="4"/>
  <c r="BF17" i="4"/>
  <c r="BF18" i="4"/>
  <c r="BF19" i="4"/>
  <c r="N19" i="4" s="1"/>
  <c r="BF23" i="4"/>
  <c r="BF24" i="4"/>
  <c r="N24" i="4" s="1"/>
  <c r="BF25" i="4"/>
  <c r="BF26" i="4"/>
  <c r="N26" i="4" s="1"/>
  <c r="BE10" i="4"/>
  <c r="BE11" i="4"/>
  <c r="BE12" i="4"/>
  <c r="BE13" i="4"/>
  <c r="M13" i="4" s="1"/>
  <c r="BE16" i="4"/>
  <c r="BE17" i="4"/>
  <c r="BE18" i="4"/>
  <c r="BE22" i="4"/>
  <c r="M22" i="4" s="1"/>
  <c r="BE23" i="4"/>
  <c r="BE24" i="4"/>
  <c r="BD9" i="4"/>
  <c r="BD10" i="4"/>
  <c r="BD11" i="4"/>
  <c r="BD15" i="4"/>
  <c r="L15" i="4" s="1"/>
  <c r="BD16" i="4"/>
  <c r="L16" i="4" s="1"/>
  <c r="BD17" i="4"/>
  <c r="BD21" i="4"/>
  <c r="BD22" i="4"/>
  <c r="BD23" i="4"/>
  <c r="L23" i="4" s="1"/>
  <c r="BD24" i="4"/>
  <c r="L24" i="4" s="1"/>
  <c r="BC8" i="4"/>
  <c r="BC9" i="4"/>
  <c r="BC10" i="4"/>
  <c r="BC11" i="4"/>
  <c r="K11" i="4" s="1"/>
  <c r="BC13" i="4"/>
  <c r="K13" i="4" s="1"/>
  <c r="BC14" i="4"/>
  <c r="BC15" i="4"/>
  <c r="BC16" i="4"/>
  <c r="BC20" i="4"/>
  <c r="BC21" i="4"/>
  <c r="BC22" i="4"/>
  <c r="BC26" i="4"/>
  <c r="BB8" i="4"/>
  <c r="J8" i="4" s="1"/>
  <c r="BB9" i="4"/>
  <c r="BB13" i="4"/>
  <c r="BB14" i="4"/>
  <c r="BB15" i="4"/>
  <c r="BB19" i="4"/>
  <c r="BB20" i="4"/>
  <c r="BB21" i="4"/>
  <c r="BB22" i="4"/>
  <c r="J22" i="4" s="1"/>
  <c r="BB25" i="4"/>
  <c r="BB26" i="4"/>
  <c r="BA8" i="4"/>
  <c r="BA9" i="4"/>
  <c r="I9" i="4" s="1"/>
  <c r="BA12" i="4"/>
  <c r="BA13" i="4"/>
  <c r="BA14" i="4"/>
  <c r="BA18" i="4"/>
  <c r="I18" i="4" s="1"/>
  <c r="BA19" i="4"/>
  <c r="BA20" i="4"/>
  <c r="BA24" i="4"/>
  <c r="BA25" i="4"/>
  <c r="I25" i="4" s="1"/>
  <c r="BA26" i="4"/>
  <c r="AZ11" i="4"/>
  <c r="AZ12" i="4"/>
  <c r="AZ13" i="4"/>
  <c r="AZ17" i="4"/>
  <c r="AZ18" i="4"/>
  <c r="H18" i="4" s="1"/>
  <c r="AZ19" i="4"/>
  <c r="H19" i="4" s="1"/>
  <c r="AZ20" i="4"/>
  <c r="H20" i="4" s="1"/>
  <c r="AZ23" i="4"/>
  <c r="AZ24" i="4"/>
  <c r="AZ25" i="4"/>
  <c r="AZ26" i="4"/>
  <c r="H26" i="4" s="1"/>
  <c r="AY9" i="4"/>
  <c r="G9" i="4" s="1"/>
  <c r="AY10" i="4"/>
  <c r="AY11" i="4"/>
  <c r="AY12" i="4"/>
  <c r="AY16" i="4"/>
  <c r="G16" i="4" s="1"/>
  <c r="AY17" i="4"/>
  <c r="AY18" i="4"/>
  <c r="AY22" i="4"/>
  <c r="AY23" i="4"/>
  <c r="G23" i="4" s="1"/>
  <c r="AY24" i="4"/>
  <c r="AX9" i="4"/>
  <c r="AX10" i="4"/>
  <c r="AX11" i="4"/>
  <c r="F11" i="4" s="1"/>
  <c r="AX15" i="4"/>
  <c r="AX16" i="4"/>
  <c r="AX17" i="4"/>
  <c r="AX18" i="4"/>
  <c r="F18" i="4" s="1"/>
  <c r="AX21" i="4"/>
  <c r="AX22" i="4"/>
  <c r="AX23" i="4"/>
  <c r="AX24" i="4"/>
  <c r="AW8" i="4"/>
  <c r="AW9" i="4"/>
  <c r="AW10" i="4"/>
  <c r="AW13" i="4"/>
  <c r="E13" i="4" s="1"/>
  <c r="AW14" i="4"/>
  <c r="E14" i="4" s="1"/>
  <c r="AW15" i="4"/>
  <c r="AW16" i="4"/>
  <c r="AW20" i="4"/>
  <c r="AW21" i="4"/>
  <c r="E21" i="4" s="1"/>
  <c r="AW22" i="4"/>
  <c r="AW26" i="4"/>
  <c r="E26" i="4" s="1"/>
  <c r="Z8" i="4"/>
  <c r="Z9" i="4"/>
  <c r="O9" i="3" s="1"/>
  <c r="Z10" i="4"/>
  <c r="Z11" i="4"/>
  <c r="Z12" i="4"/>
  <c r="O12" i="3" s="1"/>
  <c r="Z13" i="4"/>
  <c r="Z14" i="4"/>
  <c r="Z15" i="4"/>
  <c r="O15" i="3" s="1"/>
  <c r="Z16" i="4"/>
  <c r="Z17" i="4"/>
  <c r="Z18" i="4"/>
  <c r="O18" i="3" s="1"/>
  <c r="Z19" i="4"/>
  <c r="Z20" i="4"/>
  <c r="Z21" i="4"/>
  <c r="O21" i="3" s="1"/>
  <c r="Z22" i="4"/>
  <c r="Z23" i="4"/>
  <c r="Z24" i="4"/>
  <c r="Z25" i="4"/>
  <c r="O25" i="3" s="1"/>
  <c r="Z26" i="4"/>
  <c r="Y16" i="4"/>
  <c r="Y21" i="4"/>
  <c r="Y22" i="4"/>
  <c r="X9" i="4"/>
  <c r="X10" i="4"/>
  <c r="X13" i="4"/>
  <c r="X15" i="4"/>
  <c r="X16" i="4"/>
  <c r="X17" i="4"/>
  <c r="X23" i="4"/>
  <c r="X24" i="4"/>
  <c r="X25" i="4"/>
  <c r="W13" i="4"/>
  <c r="W17" i="4"/>
  <c r="W20" i="4"/>
  <c r="W26" i="4"/>
  <c r="V8" i="4"/>
  <c r="V9" i="4"/>
  <c r="V14" i="4"/>
  <c r="V15" i="4"/>
  <c r="V19" i="4"/>
  <c r="V21" i="4"/>
  <c r="V25" i="4"/>
  <c r="V26" i="4"/>
  <c r="U8" i="4"/>
  <c r="U12" i="4"/>
  <c r="U18" i="4"/>
  <c r="U19" i="4"/>
  <c r="U20" i="4"/>
  <c r="U24" i="4"/>
  <c r="U25" i="4"/>
  <c r="U26" i="4"/>
  <c r="T12" i="4"/>
  <c r="T13" i="4"/>
  <c r="T17" i="4"/>
  <c r="T19" i="4"/>
  <c r="T25" i="4"/>
  <c r="S10" i="4"/>
  <c r="S16" i="4"/>
  <c r="S17" i="4"/>
  <c r="S18" i="4"/>
  <c r="S22" i="4"/>
  <c r="S23" i="4"/>
  <c r="S24" i="4"/>
  <c r="R10" i="4"/>
  <c r="R11" i="4"/>
  <c r="R17" i="4"/>
  <c r="R22" i="4"/>
  <c r="Q8" i="4"/>
  <c r="Q10" i="4"/>
  <c r="Q14" i="4"/>
  <c r="Q15" i="4"/>
  <c r="Q20" i="4"/>
  <c r="Q21" i="4"/>
  <c r="Q22" i="4"/>
  <c r="P8" i="4"/>
  <c r="P9" i="4"/>
  <c r="P13" i="4"/>
  <c r="P14" i="4"/>
  <c r="P15" i="4"/>
  <c r="P20" i="4"/>
  <c r="P25" i="4"/>
  <c r="P26" i="4"/>
  <c r="O12" i="4"/>
  <c r="O13" i="4"/>
  <c r="O14" i="4"/>
  <c r="O18" i="4"/>
  <c r="O19" i="4"/>
  <c r="O20" i="4"/>
  <c r="O25" i="4"/>
  <c r="O26" i="4"/>
  <c r="N11" i="4"/>
  <c r="N13" i="4"/>
  <c r="N17" i="4"/>
  <c r="N18" i="4"/>
  <c r="N23" i="4"/>
  <c r="N25" i="4"/>
  <c r="M10" i="4"/>
  <c r="M11" i="4"/>
  <c r="M12" i="4"/>
  <c r="M16" i="4"/>
  <c r="M17" i="4"/>
  <c r="M18" i="4"/>
  <c r="M23" i="4"/>
  <c r="M24" i="4"/>
  <c r="M26" i="4"/>
  <c r="L9" i="4"/>
  <c r="L10" i="4"/>
  <c r="L11" i="4"/>
  <c r="L17" i="4"/>
  <c r="L21" i="4"/>
  <c r="L22" i="4"/>
  <c r="K8" i="4"/>
  <c r="K9" i="4"/>
  <c r="K10" i="4"/>
  <c r="K14" i="4"/>
  <c r="K15" i="4"/>
  <c r="K16" i="4"/>
  <c r="K20" i="4"/>
  <c r="K21" i="4"/>
  <c r="K22" i="4"/>
  <c r="K26" i="4"/>
  <c r="J9" i="4"/>
  <c r="J12" i="4"/>
  <c r="J13" i="4"/>
  <c r="J14" i="4"/>
  <c r="J15" i="4"/>
  <c r="J19" i="4"/>
  <c r="J20" i="4"/>
  <c r="J21" i="4"/>
  <c r="J25" i="4"/>
  <c r="J26" i="4"/>
  <c r="I8" i="4"/>
  <c r="I12" i="4"/>
  <c r="I13" i="4"/>
  <c r="I14" i="4"/>
  <c r="I19" i="4"/>
  <c r="I20" i="4"/>
  <c r="I24" i="4"/>
  <c r="I26" i="4"/>
  <c r="H11" i="4"/>
  <c r="H12" i="4"/>
  <c r="H13" i="4"/>
  <c r="H17" i="4"/>
  <c r="H22" i="4"/>
  <c r="H23" i="4"/>
  <c r="H24" i="4"/>
  <c r="H25" i="4"/>
  <c r="G10" i="4"/>
  <c r="G11" i="4"/>
  <c r="G12" i="4"/>
  <c r="G17" i="4"/>
  <c r="G18" i="4"/>
  <c r="G22" i="4"/>
  <c r="G24" i="4"/>
  <c r="F9" i="4"/>
  <c r="F10" i="4"/>
  <c r="F15" i="4"/>
  <c r="F16" i="4"/>
  <c r="F17" i="4"/>
  <c r="F21" i="4"/>
  <c r="F22" i="4"/>
  <c r="F23" i="4"/>
  <c r="F24" i="4"/>
  <c r="E8" i="4"/>
  <c r="E9" i="4"/>
  <c r="E10" i="4"/>
  <c r="E11" i="4"/>
  <c r="E15" i="4"/>
  <c r="E16" i="4"/>
  <c r="E18" i="4"/>
  <c r="E20" i="4"/>
  <c r="E22" i="4"/>
  <c r="D8" i="4"/>
  <c r="D9" i="4"/>
  <c r="D15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AC9" i="3"/>
  <c r="Z9" i="3" s="1"/>
  <c r="AC10" i="3"/>
  <c r="AC11" i="3"/>
  <c r="Z11" i="3" s="1"/>
  <c r="AC12" i="3"/>
  <c r="Z12" i="3" s="1"/>
  <c r="AC13" i="3"/>
  <c r="AC14" i="3"/>
  <c r="AC15" i="3"/>
  <c r="Z15" i="3" s="1"/>
  <c r="AC16" i="3"/>
  <c r="AC17" i="3"/>
  <c r="Z17" i="3" s="1"/>
  <c r="AC18" i="3"/>
  <c r="Z18" i="3" s="1"/>
  <c r="AC19" i="3"/>
  <c r="AC20" i="3"/>
  <c r="AC21" i="3"/>
  <c r="Z21" i="3" s="1"/>
  <c r="AC22" i="3"/>
  <c r="AC23" i="3"/>
  <c r="Z23" i="3" s="1"/>
  <c r="AC24" i="3"/>
  <c r="Z24" i="3" s="1"/>
  <c r="AC25" i="3"/>
  <c r="AC26" i="3"/>
  <c r="Z8" i="3"/>
  <c r="Z10" i="3"/>
  <c r="Z14" i="3"/>
  <c r="Z16" i="3"/>
  <c r="Z20" i="3"/>
  <c r="Z22" i="3"/>
  <c r="Z26" i="3"/>
  <c r="R8" i="3"/>
  <c r="P8" i="3" s="1"/>
  <c r="R9" i="3"/>
  <c r="P9" i="3" s="1"/>
  <c r="R10" i="3"/>
  <c r="R11" i="3"/>
  <c r="P11" i="3" s="1"/>
  <c r="R12" i="3"/>
  <c r="P12" i="3" s="1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P20" i="3" s="1"/>
  <c r="R21" i="3"/>
  <c r="P21" i="3" s="1"/>
  <c r="R22" i="3"/>
  <c r="R23" i="3"/>
  <c r="P23" i="3" s="1"/>
  <c r="R24" i="3"/>
  <c r="P24" i="3" s="1"/>
  <c r="R25" i="3"/>
  <c r="P25" i="3" s="1"/>
  <c r="R26" i="3"/>
  <c r="P26" i="3" s="1"/>
  <c r="P10" i="3"/>
  <c r="P14" i="3"/>
  <c r="P16" i="3"/>
  <c r="P18" i="3"/>
  <c r="P22" i="3"/>
  <c r="O8" i="3"/>
  <c r="O10" i="3"/>
  <c r="O11" i="3"/>
  <c r="O14" i="3"/>
  <c r="O16" i="3"/>
  <c r="O17" i="3"/>
  <c r="O20" i="3"/>
  <c r="O22" i="3"/>
  <c r="O23" i="3"/>
  <c r="O24" i="3"/>
  <c r="O26" i="3"/>
  <c r="N8" i="3"/>
  <c r="N9" i="3"/>
  <c r="R9" i="1" s="1"/>
  <c r="N10" i="3"/>
  <c r="R10" i="1" s="1"/>
  <c r="N11" i="3"/>
  <c r="N12" i="3"/>
  <c r="N13" i="3"/>
  <c r="N14" i="3"/>
  <c r="N15" i="3"/>
  <c r="R15" i="1" s="1"/>
  <c r="N16" i="3"/>
  <c r="R16" i="1" s="1"/>
  <c r="N17" i="3"/>
  <c r="N18" i="3"/>
  <c r="N19" i="3"/>
  <c r="N20" i="3"/>
  <c r="N21" i="3"/>
  <c r="R21" i="1" s="1"/>
  <c r="N22" i="3"/>
  <c r="R22" i="1" s="1"/>
  <c r="N23" i="3"/>
  <c r="N24" i="3"/>
  <c r="N25" i="3"/>
  <c r="N26" i="3"/>
  <c r="F8" i="3"/>
  <c r="F9" i="3"/>
  <c r="D9" i="3" s="1"/>
  <c r="F10" i="3"/>
  <c r="F11" i="3"/>
  <c r="F12" i="3"/>
  <c r="F13" i="3"/>
  <c r="F14" i="3"/>
  <c r="F15" i="3"/>
  <c r="D15" i="3" s="1"/>
  <c r="F16" i="3"/>
  <c r="F17" i="3"/>
  <c r="F18" i="3"/>
  <c r="D18" i="3" s="1"/>
  <c r="F19" i="3"/>
  <c r="F20" i="3"/>
  <c r="F21" i="3"/>
  <c r="D21" i="3" s="1"/>
  <c r="F22" i="3"/>
  <c r="F23" i="3"/>
  <c r="F24" i="3"/>
  <c r="F25" i="3"/>
  <c r="F26" i="3"/>
  <c r="E8" i="3"/>
  <c r="D8" i="3" s="1"/>
  <c r="E9" i="3"/>
  <c r="E10" i="3"/>
  <c r="E11" i="3"/>
  <c r="E12" i="3"/>
  <c r="E13" i="3"/>
  <c r="E14" i="3"/>
  <c r="D14" i="3" s="1"/>
  <c r="E15" i="3"/>
  <c r="E16" i="3"/>
  <c r="E17" i="3"/>
  <c r="E18" i="3"/>
  <c r="E19" i="3"/>
  <c r="Q19" i="1" s="1"/>
  <c r="E20" i="3"/>
  <c r="D20" i="3" s="1"/>
  <c r="E21" i="3"/>
  <c r="E22" i="3"/>
  <c r="E23" i="3"/>
  <c r="E24" i="3"/>
  <c r="E25" i="3"/>
  <c r="D25" i="3" s="1"/>
  <c r="E26" i="3"/>
  <c r="D26" i="3" s="1"/>
  <c r="D1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A8" i="8"/>
  <c r="EA9" i="8"/>
  <c r="EA10" i="8"/>
  <c r="EA11" i="8"/>
  <c r="EA12" i="8"/>
  <c r="DZ12" i="8" s="1"/>
  <c r="EA13" i="8"/>
  <c r="DZ13" i="8" s="1"/>
  <c r="EA14" i="8"/>
  <c r="DZ14" i="8" s="1"/>
  <c r="EA15" i="8"/>
  <c r="DZ15" i="8" s="1"/>
  <c r="EA16" i="8"/>
  <c r="EA17" i="8"/>
  <c r="EA18" i="8"/>
  <c r="EA19" i="8"/>
  <c r="DZ19" i="8" s="1"/>
  <c r="EA20" i="8"/>
  <c r="EA21" i="8"/>
  <c r="EA22" i="8"/>
  <c r="DZ22" i="8" s="1"/>
  <c r="EA23" i="8"/>
  <c r="EA24" i="8"/>
  <c r="EA25" i="8"/>
  <c r="DZ25" i="8" s="1"/>
  <c r="EA26" i="8"/>
  <c r="DZ26" i="8" s="1"/>
  <c r="DZ16" i="8"/>
  <c r="DZ18" i="8"/>
  <c r="DZ2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N10" i="8"/>
  <c r="DN11" i="8"/>
  <c r="DF11" i="8" s="1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G8" i="8"/>
  <c r="DG9" i="8"/>
  <c r="DF9" i="8" s="1"/>
  <c r="DG10" i="8"/>
  <c r="DG11" i="8"/>
  <c r="DG12" i="8"/>
  <c r="DG13" i="8"/>
  <c r="DG14" i="8"/>
  <c r="DF14" i="8" s="1"/>
  <c r="DG15" i="8"/>
  <c r="DF15" i="8" s="1"/>
  <c r="DG16" i="8"/>
  <c r="DF16" i="8" s="1"/>
  <c r="DG17" i="8"/>
  <c r="DG18" i="8"/>
  <c r="DF18" i="8" s="1"/>
  <c r="DG19" i="8"/>
  <c r="DG20" i="8"/>
  <c r="DF20" i="8" s="1"/>
  <c r="DG21" i="8"/>
  <c r="DF21" i="8" s="1"/>
  <c r="DG22" i="8"/>
  <c r="DF22" i="8" s="1"/>
  <c r="DG23" i="8"/>
  <c r="DG24" i="8"/>
  <c r="DF24" i="8" s="1"/>
  <c r="DG25" i="8"/>
  <c r="DG26" i="8"/>
  <c r="DF26" i="8" s="1"/>
  <c r="DF8" i="8"/>
  <c r="DF10" i="8"/>
  <c r="DF12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R8" i="8"/>
  <c r="CR9" i="8"/>
  <c r="CR10" i="8"/>
  <c r="CR11" i="8"/>
  <c r="CR12" i="8"/>
  <c r="CR13" i="8"/>
  <c r="CR14" i="8"/>
  <c r="CR15" i="8"/>
  <c r="CQ15" i="8" s="1"/>
  <c r="CR16" i="8"/>
  <c r="CR17" i="8"/>
  <c r="CR18" i="8"/>
  <c r="CR19" i="8"/>
  <c r="CR20" i="8"/>
  <c r="CR21" i="8"/>
  <c r="CQ21" i="8" s="1"/>
  <c r="CR22" i="8"/>
  <c r="CR23" i="8"/>
  <c r="CQ23" i="8" s="1"/>
  <c r="CR24" i="8"/>
  <c r="CR25" i="8"/>
  <c r="CQ25" i="8" s="1"/>
  <c r="CR26" i="8"/>
  <c r="CQ11" i="8"/>
  <c r="CQ13" i="8"/>
  <c r="CQ17" i="8"/>
  <c r="CJ8" i="8"/>
  <c r="CB8" i="8" s="1"/>
  <c r="CJ9" i="8"/>
  <c r="CJ10" i="8"/>
  <c r="CB10" i="8" s="1"/>
  <c r="CJ11" i="8"/>
  <c r="CJ12" i="8"/>
  <c r="CB12" i="8" s="1"/>
  <c r="CJ13" i="8"/>
  <c r="CJ14" i="8"/>
  <c r="CJ15" i="8"/>
  <c r="CJ16" i="8"/>
  <c r="CB16" i="8" s="1"/>
  <c r="CJ17" i="8"/>
  <c r="CJ18" i="8"/>
  <c r="CJ19" i="8"/>
  <c r="CJ20" i="8"/>
  <c r="CJ21" i="8"/>
  <c r="CJ22" i="8"/>
  <c r="CB22" i="8" s="1"/>
  <c r="CJ23" i="8"/>
  <c r="CJ24" i="8"/>
  <c r="CJ25" i="8"/>
  <c r="CJ26" i="8"/>
  <c r="CC8" i="8"/>
  <c r="CC9" i="8"/>
  <c r="CB9" i="8" s="1"/>
  <c r="CC10" i="8"/>
  <c r="CC11" i="8"/>
  <c r="CB11" i="8" s="1"/>
  <c r="CC12" i="8"/>
  <c r="CC13" i="8"/>
  <c r="CC14" i="8"/>
  <c r="CC15" i="8"/>
  <c r="CB15" i="8" s="1"/>
  <c r="CC16" i="8"/>
  <c r="CC17" i="8"/>
  <c r="CB17" i="8" s="1"/>
  <c r="CC18" i="8"/>
  <c r="CC19" i="8"/>
  <c r="CC20" i="8"/>
  <c r="CC21" i="8"/>
  <c r="CB21" i="8" s="1"/>
  <c r="CC22" i="8"/>
  <c r="CC23" i="8"/>
  <c r="CB23" i="8" s="1"/>
  <c r="CC24" i="8"/>
  <c r="CC25" i="8"/>
  <c r="CC26" i="8"/>
  <c r="CB18" i="8"/>
  <c r="CB24" i="8"/>
  <c r="BU8" i="8"/>
  <c r="BU9" i="8"/>
  <c r="BU10" i="8"/>
  <c r="BU11" i="8"/>
  <c r="BU12" i="8"/>
  <c r="BU13" i="8"/>
  <c r="BU14" i="8"/>
  <c r="BM14" i="8" s="1"/>
  <c r="BU15" i="8"/>
  <c r="BU16" i="8"/>
  <c r="BU17" i="8"/>
  <c r="BU18" i="8"/>
  <c r="BU19" i="8"/>
  <c r="BU20" i="8"/>
  <c r="BU21" i="8"/>
  <c r="BU22" i="8"/>
  <c r="BU23" i="8"/>
  <c r="BU24" i="8"/>
  <c r="BU25" i="8"/>
  <c r="BU26" i="8"/>
  <c r="BM26" i="8" s="1"/>
  <c r="BN8" i="8"/>
  <c r="BN9" i="8"/>
  <c r="BN10" i="8"/>
  <c r="BN11" i="8"/>
  <c r="BN12" i="8"/>
  <c r="BN13" i="8"/>
  <c r="BM13" i="8" s="1"/>
  <c r="BN14" i="8"/>
  <c r="BN15" i="8"/>
  <c r="BM15" i="8" s="1"/>
  <c r="BN16" i="8"/>
  <c r="BN17" i="8"/>
  <c r="BN18" i="8"/>
  <c r="BN19" i="8"/>
  <c r="BN20" i="8"/>
  <c r="BN21" i="8"/>
  <c r="BM21" i="8" s="1"/>
  <c r="BN22" i="8"/>
  <c r="BN23" i="8"/>
  <c r="BM23" i="8" s="1"/>
  <c r="BN24" i="8"/>
  <c r="BN25" i="8"/>
  <c r="BM25" i="8" s="1"/>
  <c r="BN26" i="8"/>
  <c r="BM11" i="8"/>
  <c r="BM17" i="8"/>
  <c r="BF8" i="8"/>
  <c r="AX8" i="8" s="1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AX26" i="8" s="1"/>
  <c r="AY8" i="8"/>
  <c r="AY9" i="8"/>
  <c r="AX9" i="8" s="1"/>
  <c r="AY10" i="8"/>
  <c r="AY11" i="8"/>
  <c r="AX11" i="8" s="1"/>
  <c r="AY12" i="8"/>
  <c r="AX12" i="8" s="1"/>
  <c r="AY13" i="8"/>
  <c r="AY14" i="8"/>
  <c r="AY15" i="8"/>
  <c r="AY16" i="8"/>
  <c r="AY17" i="8"/>
  <c r="AX17" i="8" s="1"/>
  <c r="AY18" i="8"/>
  <c r="AX18" i="8" s="1"/>
  <c r="AY19" i="8"/>
  <c r="AY20" i="8"/>
  <c r="AY21" i="8"/>
  <c r="AX21" i="8" s="1"/>
  <c r="AY22" i="8"/>
  <c r="AY23" i="8"/>
  <c r="AX23" i="8" s="1"/>
  <c r="AY24" i="8"/>
  <c r="AX24" i="8" s="1"/>
  <c r="AY25" i="8"/>
  <c r="AY26" i="8"/>
  <c r="AX14" i="8"/>
  <c r="AX15" i="8"/>
  <c r="AX20" i="8"/>
  <c r="AQ8" i="8"/>
  <c r="AQ9" i="8"/>
  <c r="AQ10" i="8"/>
  <c r="AQ11" i="8"/>
  <c r="AI11" i="8" s="1"/>
  <c r="AQ12" i="8"/>
  <c r="AQ13" i="8"/>
  <c r="AQ14" i="8"/>
  <c r="AQ15" i="8"/>
  <c r="AI15" i="8" s="1"/>
  <c r="AQ16" i="8"/>
  <c r="AQ17" i="8"/>
  <c r="AI17" i="8" s="1"/>
  <c r="AQ18" i="8"/>
  <c r="AQ19" i="8"/>
  <c r="AQ20" i="8"/>
  <c r="AQ21" i="8"/>
  <c r="AI21" i="8" s="1"/>
  <c r="AQ22" i="8"/>
  <c r="AQ23" i="8"/>
  <c r="AI23" i="8" s="1"/>
  <c r="AQ24" i="8"/>
  <c r="AQ25" i="8"/>
  <c r="AQ26" i="8"/>
  <c r="AJ8" i="8"/>
  <c r="AI8" i="8" s="1"/>
  <c r="AJ9" i="8"/>
  <c r="AJ10" i="8"/>
  <c r="AJ11" i="8"/>
  <c r="AJ12" i="8"/>
  <c r="AJ13" i="8"/>
  <c r="AJ14" i="8"/>
  <c r="AI14" i="8" s="1"/>
  <c r="AJ15" i="8"/>
  <c r="AJ16" i="8"/>
  <c r="AJ17" i="8"/>
  <c r="AJ18" i="8"/>
  <c r="AI18" i="8" s="1"/>
  <c r="AJ19" i="8"/>
  <c r="AI19" i="8" s="1"/>
  <c r="AJ20" i="8"/>
  <c r="AI20" i="8" s="1"/>
  <c r="AJ21" i="8"/>
  <c r="AJ22" i="8"/>
  <c r="AJ23" i="8"/>
  <c r="AJ24" i="8"/>
  <c r="AI24" i="8" s="1"/>
  <c r="AJ25" i="8"/>
  <c r="AJ26" i="8"/>
  <c r="AI26" i="8" s="1"/>
  <c r="AI12" i="8"/>
  <c r="AB8" i="8"/>
  <c r="AB9" i="8"/>
  <c r="AB10" i="8"/>
  <c r="AB11" i="8"/>
  <c r="AB12" i="8"/>
  <c r="AB13" i="8"/>
  <c r="AB14" i="8"/>
  <c r="AB15" i="8"/>
  <c r="AB16" i="8"/>
  <c r="AB17" i="8"/>
  <c r="T17" i="8" s="1"/>
  <c r="AB18" i="8"/>
  <c r="AB19" i="8"/>
  <c r="AB20" i="8"/>
  <c r="AB21" i="8"/>
  <c r="AB22" i="8"/>
  <c r="T22" i="8" s="1"/>
  <c r="AB23" i="8"/>
  <c r="AB24" i="8"/>
  <c r="AB25" i="8"/>
  <c r="AB26" i="8"/>
  <c r="U8" i="8"/>
  <c r="U9" i="8"/>
  <c r="T9" i="8" s="1"/>
  <c r="U10" i="8"/>
  <c r="U11" i="8"/>
  <c r="U12" i="8"/>
  <c r="U13" i="8"/>
  <c r="U14" i="8"/>
  <c r="T14" i="8" s="1"/>
  <c r="U15" i="8"/>
  <c r="T15" i="8" s="1"/>
  <c r="U16" i="8"/>
  <c r="U17" i="8"/>
  <c r="U18" i="8"/>
  <c r="T18" i="8" s="1"/>
  <c r="U19" i="8"/>
  <c r="U20" i="8"/>
  <c r="T20" i="8" s="1"/>
  <c r="U21" i="8"/>
  <c r="T21" i="8" s="1"/>
  <c r="U22" i="8"/>
  <c r="U23" i="8"/>
  <c r="U24" i="8"/>
  <c r="U25" i="8"/>
  <c r="U26" i="8"/>
  <c r="T26" i="8" s="1"/>
  <c r="T8" i="8"/>
  <c r="T23" i="8"/>
  <c r="T24" i="8"/>
  <c r="M8" i="8"/>
  <c r="E8" i="8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F8" i="8"/>
  <c r="F9" i="8"/>
  <c r="F10" i="8"/>
  <c r="E10" i="8" s="1"/>
  <c r="F11" i="8"/>
  <c r="E11" i="8" s="1"/>
  <c r="F12" i="8"/>
  <c r="F13" i="8"/>
  <c r="F14" i="8"/>
  <c r="F15" i="8"/>
  <c r="F16" i="8"/>
  <c r="F17" i="8"/>
  <c r="F18" i="8"/>
  <c r="F19" i="8"/>
  <c r="E19" i="8" s="1"/>
  <c r="F20" i="8"/>
  <c r="F21" i="8"/>
  <c r="E21" i="8" s="1"/>
  <c r="F22" i="8"/>
  <c r="E22" i="8" s="1"/>
  <c r="F23" i="8"/>
  <c r="E23" i="8" s="1"/>
  <c r="F24" i="8"/>
  <c r="F25" i="8"/>
  <c r="E25" i="8" s="1"/>
  <c r="F26" i="8"/>
  <c r="E9" i="8"/>
  <c r="E14" i="8"/>
  <c r="E15" i="8"/>
  <c r="E1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A20" i="10" s="1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A13" i="10" s="1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B8" i="10"/>
  <c r="DB9" i="10"/>
  <c r="DB10" i="10"/>
  <c r="DB11" i="10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A23" i="10" s="1"/>
  <c r="DB24" i="10"/>
  <c r="DB25" i="10"/>
  <c r="DB26" i="10"/>
  <c r="CZ9" i="10"/>
  <c r="CS9" i="10" s="1"/>
  <c r="CY26" i="10"/>
  <c r="CX13" i="10"/>
  <c r="CX19" i="10"/>
  <c r="CV17" i="10"/>
  <c r="CU14" i="10"/>
  <c r="CN14" i="10" s="1"/>
  <c r="CU2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G9" i="10"/>
  <c r="CG10" i="10"/>
  <c r="CG11" i="10"/>
  <c r="CG12" i="10"/>
  <c r="CF12" i="10" s="1"/>
  <c r="CG13" i="10"/>
  <c r="CG14" i="10"/>
  <c r="CG15" i="10"/>
  <c r="CG16" i="10"/>
  <c r="CG17" i="10"/>
  <c r="CG18" i="10"/>
  <c r="CF18" i="10" s="1"/>
  <c r="CG19" i="10"/>
  <c r="CG20" i="10"/>
  <c r="CG21" i="10"/>
  <c r="CG22" i="10"/>
  <c r="CG23" i="10"/>
  <c r="CG24" i="10"/>
  <c r="CF24" i="10" s="1"/>
  <c r="CG25" i="10"/>
  <c r="CG26" i="10"/>
  <c r="BX10" i="10"/>
  <c r="BW15" i="10"/>
  <c r="BW21" i="10"/>
  <c r="BT18" i="10"/>
  <c r="BT23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D8" i="10"/>
  <c r="BD9" i="10"/>
  <c r="BC9" i="10" s="1"/>
  <c r="BD10" i="10"/>
  <c r="BD11" i="10"/>
  <c r="BD12" i="10"/>
  <c r="BD13" i="10"/>
  <c r="BD14" i="10"/>
  <c r="BD15" i="10"/>
  <c r="BC15" i="10" s="1"/>
  <c r="I15" i="1" s="1"/>
  <c r="BD16" i="10"/>
  <c r="BD17" i="10"/>
  <c r="BD18" i="10"/>
  <c r="BC18" i="10" s="1"/>
  <c r="BD19" i="10"/>
  <c r="BD20" i="10"/>
  <c r="BD21" i="10"/>
  <c r="BC21" i="10" s="1"/>
  <c r="I21" i="1" s="1"/>
  <c r="BD22" i="10"/>
  <c r="BD23" i="10"/>
  <c r="BD24" i="10"/>
  <c r="BD25" i="10"/>
  <c r="BD26" i="10"/>
  <c r="BC11" i="10"/>
  <c r="I11" i="1" s="1"/>
  <c r="BC12" i="10"/>
  <c r="I12" i="1" s="1"/>
  <c r="BC13" i="10"/>
  <c r="I13" i="1" s="1"/>
  <c r="BC24" i="10"/>
  <c r="I24" i="1" s="1"/>
  <c r="BC25" i="10"/>
  <c r="I25" i="1" s="1"/>
  <c r="AY8" i="10"/>
  <c r="CZ8" i="10" s="1"/>
  <c r="CS8" i="10" s="1"/>
  <c r="AY9" i="10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AQ8" i="10"/>
  <c r="CX8" i="10" s="1"/>
  <c r="AQ9" i="10"/>
  <c r="CX9" i="10" s="1"/>
  <c r="CQ9" i="10" s="1"/>
  <c r="AQ10" i="10"/>
  <c r="AQ11" i="10"/>
  <c r="CX11" i="10" s="1"/>
  <c r="CQ11" i="10" s="1"/>
  <c r="AQ12" i="10"/>
  <c r="CX12" i="10" s="1"/>
  <c r="CQ12" i="10" s="1"/>
  <c r="AQ13" i="10"/>
  <c r="AQ14" i="10"/>
  <c r="CX14" i="10" s="1"/>
  <c r="AQ15" i="10"/>
  <c r="CX15" i="10" s="1"/>
  <c r="CQ15" i="10" s="1"/>
  <c r="AQ16" i="10"/>
  <c r="AQ17" i="10"/>
  <c r="CX17" i="10" s="1"/>
  <c r="CQ17" i="10" s="1"/>
  <c r="AQ18" i="10"/>
  <c r="CX18" i="10" s="1"/>
  <c r="CQ18" i="10" s="1"/>
  <c r="AQ19" i="10"/>
  <c r="AQ20" i="10"/>
  <c r="CX20" i="10" s="1"/>
  <c r="AQ21" i="10"/>
  <c r="CX21" i="10" s="1"/>
  <c r="CQ21" i="10" s="1"/>
  <c r="AQ22" i="10"/>
  <c r="AQ23" i="10"/>
  <c r="CX23" i="10" s="1"/>
  <c r="CQ23" i="10" s="1"/>
  <c r="AQ24" i="10"/>
  <c r="CX24" i="10" s="1"/>
  <c r="CQ24" i="10" s="1"/>
  <c r="AQ25" i="10"/>
  <c r="CX25" i="10" s="1"/>
  <c r="AQ26" i="10"/>
  <c r="CX2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AI18" i="10"/>
  <c r="CV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AI24" i="10"/>
  <c r="CV24" i="10" s="1"/>
  <c r="AI25" i="10"/>
  <c r="CV25" i="10" s="1"/>
  <c r="CO25" i="10" s="1"/>
  <c r="AI26" i="10"/>
  <c r="CV26" i="10" s="1"/>
  <c r="CO26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AE14" i="10"/>
  <c r="AE15" i="10"/>
  <c r="CU15" i="10" s="1"/>
  <c r="AE16" i="10"/>
  <c r="CU16" i="10" s="1"/>
  <c r="AE17" i="10"/>
  <c r="CU17" i="10" s="1"/>
  <c r="AE18" i="10"/>
  <c r="CU18" i="10" s="1"/>
  <c r="AE19" i="10"/>
  <c r="AE20" i="10"/>
  <c r="CU20" i="10" s="1"/>
  <c r="AE21" i="10"/>
  <c r="CU21" i="10" s="1"/>
  <c r="CN21" i="10" s="1"/>
  <c r="AE22" i="10"/>
  <c r="AE23" i="10"/>
  <c r="CU23" i="10" s="1"/>
  <c r="AE24" i="10"/>
  <c r="CU24" i="10" s="1"/>
  <c r="AE25" i="10"/>
  <c r="AE26" i="10"/>
  <c r="CU26" i="10" s="1"/>
  <c r="AD23" i="10"/>
  <c r="Z8" i="10"/>
  <c r="CE8" i="10" s="1"/>
  <c r="Z9" i="10"/>
  <c r="CE9" i="10" s="1"/>
  <c r="BX9" i="10" s="1"/>
  <c r="Z10" i="10"/>
  <c r="CE10" i="10" s="1"/>
  <c r="Z11" i="10"/>
  <c r="CE11" i="10" s="1"/>
  <c r="Z12" i="10"/>
  <c r="CE12" i="10" s="1"/>
  <c r="BX12" i="10" s="1"/>
  <c r="Z13" i="10"/>
  <c r="CE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Z26" i="10"/>
  <c r="CE26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V13" i="10"/>
  <c r="CD13" i="10" s="1"/>
  <c r="V14" i="10"/>
  <c r="CD14" i="10" s="1"/>
  <c r="BW14" i="10" s="1"/>
  <c r="V15" i="10"/>
  <c r="CD15" i="10" s="1"/>
  <c r="V16" i="10"/>
  <c r="CD16" i="10" s="1"/>
  <c r="V17" i="10"/>
  <c r="CD17" i="10" s="1"/>
  <c r="BW17" i="10" s="1"/>
  <c r="V18" i="10"/>
  <c r="CD18" i="10" s="1"/>
  <c r="V19" i="10"/>
  <c r="CD19" i="10" s="1"/>
  <c r="V20" i="10"/>
  <c r="CD20" i="10" s="1"/>
  <c r="BW20" i="10" s="1"/>
  <c r="V21" i="10"/>
  <c r="CD21" i="10" s="1"/>
  <c r="V22" i="10"/>
  <c r="CD22" i="10" s="1"/>
  <c r="V23" i="10"/>
  <c r="CD23" i="10" s="1"/>
  <c r="BW23" i="10" s="1"/>
  <c r="V24" i="10"/>
  <c r="CD24" i="10" s="1"/>
  <c r="V25" i="10"/>
  <c r="CD25" i="10" s="1"/>
  <c r="V26" i="10"/>
  <c r="CD26" i="10" s="1"/>
  <c r="BW26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R16" i="10"/>
  <c r="R17" i="10"/>
  <c r="CC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R24" i="10"/>
  <c r="CC24" i="10" s="1"/>
  <c r="R25" i="10"/>
  <c r="CC25" i="10" s="1"/>
  <c r="BV25" i="10" s="1"/>
  <c r="R26" i="10"/>
  <c r="CC26" i="10" s="1"/>
  <c r="BV26" i="10" s="1"/>
  <c r="N8" i="10"/>
  <c r="CB8" i="10" s="1"/>
  <c r="N9" i="10"/>
  <c r="CB9" i="10" s="1"/>
  <c r="BU9" i="10" s="1"/>
  <c r="N10" i="10"/>
  <c r="CB10" i="10" s="1"/>
  <c r="N11" i="10"/>
  <c r="CB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BU21" i="10" s="1"/>
  <c r="N22" i="10"/>
  <c r="CB22" i="10" s="1"/>
  <c r="N23" i="10"/>
  <c r="CB23" i="10" s="1"/>
  <c r="N24" i="10"/>
  <c r="CB24" i="10" s="1"/>
  <c r="BU24" i="10" s="1"/>
  <c r="N25" i="10"/>
  <c r="CB25" i="10" s="1"/>
  <c r="BU25" i="10" s="1"/>
  <c r="N26" i="10"/>
  <c r="CB26" i="10" s="1"/>
  <c r="J8" i="10"/>
  <c r="CA8" i="10" s="1"/>
  <c r="BT8" i="10" s="1"/>
  <c r="J9" i="10"/>
  <c r="CA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J16" i="10"/>
  <c r="CA16" i="10" s="1"/>
  <c r="J17" i="10"/>
  <c r="CA17" i="10" s="1"/>
  <c r="BT17" i="10" s="1"/>
  <c r="J18" i="10"/>
  <c r="CA18" i="10" s="1"/>
  <c r="J19" i="10"/>
  <c r="CA19" i="10" s="1"/>
  <c r="J20" i="10"/>
  <c r="CA20" i="10" s="1"/>
  <c r="BT20" i="10" s="1"/>
  <c r="J21" i="10"/>
  <c r="CA21" i="10" s="1"/>
  <c r="J22" i="10"/>
  <c r="CA22" i="10" s="1"/>
  <c r="J23" i="10"/>
  <c r="CA23" i="10" s="1"/>
  <c r="J24" i="10"/>
  <c r="CA24" i="10" s="1"/>
  <c r="BT24" i="10" s="1"/>
  <c r="J25" i="10"/>
  <c r="CA25" i="10" s="1"/>
  <c r="J26" i="10"/>
  <c r="CA26" i="10" s="1"/>
  <c r="BT26" i="10" s="1"/>
  <c r="F8" i="10"/>
  <c r="BZ8" i="10" s="1"/>
  <c r="F9" i="10"/>
  <c r="BZ9" i="10" s="1"/>
  <c r="F10" i="10"/>
  <c r="BZ10" i="10" s="1"/>
  <c r="F11" i="10"/>
  <c r="BZ11" i="10" s="1"/>
  <c r="F12" i="10"/>
  <c r="F13" i="10"/>
  <c r="BZ13" i="10" s="1"/>
  <c r="F14" i="10"/>
  <c r="BZ14" i="10" s="1"/>
  <c r="F15" i="10"/>
  <c r="BZ15" i="10" s="1"/>
  <c r="F16" i="10"/>
  <c r="BZ16" i="10" s="1"/>
  <c r="F17" i="10"/>
  <c r="BZ17" i="10" s="1"/>
  <c r="BS17" i="10" s="1"/>
  <c r="F18" i="10"/>
  <c r="F19" i="10"/>
  <c r="BZ19" i="10" s="1"/>
  <c r="F20" i="10"/>
  <c r="BZ20" i="10" s="1"/>
  <c r="F21" i="10"/>
  <c r="BZ21" i="10" s="1"/>
  <c r="F22" i="10"/>
  <c r="BZ22" i="10" s="1"/>
  <c r="BS22" i="10" s="1"/>
  <c r="F23" i="10"/>
  <c r="BZ23" i="10" s="1"/>
  <c r="BS23" i="10" s="1"/>
  <c r="F24" i="10"/>
  <c r="F25" i="10"/>
  <c r="BZ25" i="10" s="1"/>
  <c r="F26" i="10"/>
  <c r="BZ26" i="10" s="1"/>
  <c r="E17" i="10"/>
  <c r="AQ9" i="1"/>
  <c r="AP8" i="1"/>
  <c r="AP9" i="1"/>
  <c r="AP10" i="1"/>
  <c r="AP11" i="1"/>
  <c r="AP14" i="1"/>
  <c r="AP15" i="1"/>
  <c r="AP16" i="1"/>
  <c r="AP17" i="1"/>
  <c r="AP18" i="1"/>
  <c r="AP20" i="1"/>
  <c r="AP21" i="1"/>
  <c r="AP22" i="1"/>
  <c r="AP23" i="1"/>
  <c r="AP2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N8" i="1"/>
  <c r="AN9" i="1"/>
  <c r="AN10" i="1"/>
  <c r="AN11" i="1"/>
  <c r="AN12" i="1"/>
  <c r="AN13" i="1"/>
  <c r="AN14" i="1"/>
  <c r="AN15" i="1"/>
  <c r="AN16" i="1"/>
  <c r="AQ16" i="1" s="1"/>
  <c r="AN17" i="1"/>
  <c r="AN18" i="1"/>
  <c r="AN19" i="1"/>
  <c r="AN20" i="1"/>
  <c r="AN21" i="1"/>
  <c r="AQ21" i="1" s="1"/>
  <c r="AN22" i="1"/>
  <c r="AQ22" i="1" s="1"/>
  <c r="AN23" i="1"/>
  <c r="AN24" i="1"/>
  <c r="AN25" i="1"/>
  <c r="AN26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T8" i="1"/>
  <c r="S8" i="1" s="1"/>
  <c r="T9" i="1"/>
  <c r="T10" i="1"/>
  <c r="T11" i="1"/>
  <c r="T12" i="1"/>
  <c r="T13" i="1"/>
  <c r="T14" i="1"/>
  <c r="S14" i="1" s="1"/>
  <c r="T15" i="1"/>
  <c r="T16" i="1"/>
  <c r="T17" i="1"/>
  <c r="T18" i="1"/>
  <c r="T19" i="1"/>
  <c r="T20" i="1"/>
  <c r="S20" i="1" s="1"/>
  <c r="T21" i="1"/>
  <c r="T22" i="1"/>
  <c r="T23" i="1"/>
  <c r="T24" i="1"/>
  <c r="T25" i="1"/>
  <c r="T26" i="1"/>
  <c r="S26" i="1" s="1"/>
  <c r="S17" i="1"/>
  <c r="R8" i="1"/>
  <c r="R11" i="1"/>
  <c r="R12" i="1"/>
  <c r="R13" i="1"/>
  <c r="R14" i="1"/>
  <c r="R17" i="1"/>
  <c r="R18" i="1"/>
  <c r="R19" i="1"/>
  <c r="R20" i="1"/>
  <c r="R23" i="1"/>
  <c r="R24" i="1"/>
  <c r="R25" i="1"/>
  <c r="R26" i="1"/>
  <c r="Q9" i="1"/>
  <c r="Q10" i="1"/>
  <c r="Q11" i="1"/>
  <c r="Q12" i="1"/>
  <c r="Q15" i="1"/>
  <c r="Q16" i="1"/>
  <c r="Q17" i="1"/>
  <c r="Q18" i="1"/>
  <c r="Q21" i="1"/>
  <c r="Q22" i="1"/>
  <c r="Q23" i="1"/>
  <c r="Q2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9" i="1"/>
  <c r="I1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Q15" i="1" l="1"/>
  <c r="S23" i="1"/>
  <c r="AB23" i="1"/>
  <c r="AC23" i="1" s="1"/>
  <c r="CO17" i="10"/>
  <c r="AB17" i="1"/>
  <c r="AC17" i="1" s="1"/>
  <c r="D14" i="8"/>
  <c r="CR18" i="5"/>
  <c r="O18" i="5" s="1"/>
  <c r="DA10" i="10"/>
  <c r="Q20" i="1"/>
  <c r="AB20" i="1" s="1"/>
  <c r="S12" i="1"/>
  <c r="S19" i="1"/>
  <c r="AB19" i="1" s="1"/>
  <c r="AM19" i="1" s="1"/>
  <c r="S9" i="1"/>
  <c r="AB9" i="1" s="1"/>
  <c r="S10" i="1"/>
  <c r="AK15" i="1"/>
  <c r="BT25" i="10"/>
  <c r="BT19" i="10"/>
  <c r="BT13" i="10"/>
  <c r="BU26" i="10"/>
  <c r="BU20" i="10"/>
  <c r="BU14" i="10"/>
  <c r="BU8" i="10"/>
  <c r="BV21" i="10"/>
  <c r="BV15" i="10"/>
  <c r="BV9" i="10"/>
  <c r="BW22" i="10"/>
  <c r="BW16" i="10"/>
  <c r="BW10" i="10"/>
  <c r="BX23" i="10"/>
  <c r="BX17" i="10"/>
  <c r="BX11" i="10"/>
  <c r="CF26" i="10"/>
  <c r="CF20" i="10"/>
  <c r="CF14" i="10"/>
  <c r="CF8" i="10"/>
  <c r="CQ19" i="10"/>
  <c r="D20" i="9"/>
  <c r="AV20" i="4" s="1"/>
  <c r="D20" i="4" s="1"/>
  <c r="AM20" i="1" s="1"/>
  <c r="AP24" i="1"/>
  <c r="CR12" i="5"/>
  <c r="O12" i="5" s="1"/>
  <c r="CC16" i="10"/>
  <c r="BV16" i="10" s="1"/>
  <c r="E16" i="10"/>
  <c r="AD14" i="10"/>
  <c r="Q26" i="1"/>
  <c r="AB26" i="1" s="1"/>
  <c r="Q14" i="1"/>
  <c r="Q8" i="1"/>
  <c r="S24" i="1"/>
  <c r="AB24" i="1" s="1"/>
  <c r="S18" i="1"/>
  <c r="AB18" i="1" s="1"/>
  <c r="AM18" i="1" s="1"/>
  <c r="S25" i="1"/>
  <c r="AB25" i="1" s="1"/>
  <c r="AL25" i="1" s="1"/>
  <c r="S13" i="1"/>
  <c r="AB13" i="1" s="1"/>
  <c r="S21" i="1"/>
  <c r="S15" i="1"/>
  <c r="S22" i="1"/>
  <c r="S16" i="1"/>
  <c r="AB16" i="1" s="1"/>
  <c r="AK26" i="1"/>
  <c r="AK14" i="1"/>
  <c r="Q25" i="1"/>
  <c r="Q13" i="1"/>
  <c r="S11" i="1"/>
  <c r="AB11" i="1" s="1"/>
  <c r="AK19" i="1"/>
  <c r="BC23" i="10"/>
  <c r="I23" i="1" s="1"/>
  <c r="BC17" i="10"/>
  <c r="I17" i="1" s="1"/>
  <c r="CF25" i="10"/>
  <c r="CF19" i="10"/>
  <c r="CF13" i="10"/>
  <c r="CF22" i="10"/>
  <c r="CF16" i="10"/>
  <c r="CF10" i="10"/>
  <c r="CF23" i="10"/>
  <c r="CF17" i="10"/>
  <c r="CF11" i="10"/>
  <c r="CQ13" i="10"/>
  <c r="CB26" i="8"/>
  <c r="D26" i="8" s="1"/>
  <c r="CB20" i="8"/>
  <c r="CB14" i="8"/>
  <c r="CR24" i="5"/>
  <c r="O24" i="5" s="1"/>
  <c r="AQ10" i="1"/>
  <c r="AB12" i="1"/>
  <c r="AM12" i="1" s="1"/>
  <c r="AK24" i="1"/>
  <c r="AL24" i="1" s="1"/>
  <c r="AK18" i="1"/>
  <c r="AK12" i="1"/>
  <c r="AK25" i="1"/>
  <c r="AK13" i="1"/>
  <c r="AK20" i="1"/>
  <c r="AK8" i="1"/>
  <c r="AK21" i="1"/>
  <c r="AK9" i="1"/>
  <c r="AP12" i="1"/>
  <c r="BC22" i="10"/>
  <c r="I22" i="1" s="1"/>
  <c r="BC16" i="10"/>
  <c r="I16" i="1" s="1"/>
  <c r="BC10" i="10"/>
  <c r="I10" i="1" s="1"/>
  <c r="CR26" i="10"/>
  <c r="D15" i="8"/>
  <c r="Z25" i="3"/>
  <c r="AP25" i="1"/>
  <c r="AQ25" i="1" s="1"/>
  <c r="Z19" i="3"/>
  <c r="AP19" i="1"/>
  <c r="AQ19" i="1" s="1"/>
  <c r="Z13" i="3"/>
  <c r="AP13" i="1"/>
  <c r="DA8" i="10"/>
  <c r="DA16" i="10"/>
  <c r="E17" i="8"/>
  <c r="DZ20" i="8"/>
  <c r="DZ8" i="8"/>
  <c r="D19" i="4"/>
  <c r="O19" i="3"/>
  <c r="D19" i="3" s="1"/>
  <c r="O13" i="3"/>
  <c r="D13" i="3" s="1"/>
  <c r="AB22" i="1"/>
  <c r="AQ24" i="1"/>
  <c r="AQ18" i="1"/>
  <c r="AQ12" i="1"/>
  <c r="AQ13" i="1"/>
  <c r="AQ26" i="1"/>
  <c r="AQ20" i="1"/>
  <c r="AQ14" i="1"/>
  <c r="AQ8" i="1"/>
  <c r="E15" i="10"/>
  <c r="BT22" i="10"/>
  <c r="BT16" i="10"/>
  <c r="BT10" i="10"/>
  <c r="BU23" i="10"/>
  <c r="BU17" i="10"/>
  <c r="BU11" i="10"/>
  <c r="BV24" i="10"/>
  <c r="BV18" i="10"/>
  <c r="BV12" i="10"/>
  <c r="BW25" i="10"/>
  <c r="BW19" i="10"/>
  <c r="BW13" i="10"/>
  <c r="BX26" i="10"/>
  <c r="BX20" i="10"/>
  <c r="BX14" i="10"/>
  <c r="BX8" i="10"/>
  <c r="CO24" i="10"/>
  <c r="CO18" i="10"/>
  <c r="CO12" i="10"/>
  <c r="CP25" i="10"/>
  <c r="CP19" i="10"/>
  <c r="CP13" i="10"/>
  <c r="CQ26" i="10"/>
  <c r="CQ20" i="10"/>
  <c r="CQ14" i="10"/>
  <c r="CQ8" i="10"/>
  <c r="CR21" i="10"/>
  <c r="CR15" i="10"/>
  <c r="BC19" i="10"/>
  <c r="I19" i="1" s="1"/>
  <c r="DA25" i="10"/>
  <c r="DA19" i="10"/>
  <c r="DA26" i="10"/>
  <c r="DA14" i="10"/>
  <c r="DA22" i="10"/>
  <c r="DA11" i="10"/>
  <c r="DA12" i="10"/>
  <c r="AI25" i="8"/>
  <c r="AI13" i="8"/>
  <c r="AQ23" i="1"/>
  <c r="AQ17" i="1"/>
  <c r="AQ11" i="1"/>
  <c r="BT21" i="10"/>
  <c r="BT15" i="10"/>
  <c r="BT9" i="10"/>
  <c r="BU22" i="10"/>
  <c r="BU16" i="10"/>
  <c r="BU10" i="10"/>
  <c r="BV23" i="10"/>
  <c r="BV17" i="10"/>
  <c r="BV11" i="10"/>
  <c r="BW24" i="10"/>
  <c r="BW18" i="10"/>
  <c r="BW12" i="10"/>
  <c r="BX25" i="10"/>
  <c r="BX19" i="10"/>
  <c r="BX13" i="10"/>
  <c r="AD24" i="10"/>
  <c r="CO23" i="10"/>
  <c r="CP18" i="10"/>
  <c r="CP12" i="10"/>
  <c r="CQ25" i="10"/>
  <c r="CR20" i="10"/>
  <c r="CR14" i="10"/>
  <c r="CR8" i="10"/>
  <c r="CF21" i="10"/>
  <c r="CF15" i="10"/>
  <c r="CF9" i="10"/>
  <c r="DA24" i="10"/>
  <c r="DA18" i="10"/>
  <c r="T16" i="8"/>
  <c r="T10" i="8"/>
  <c r="D10" i="8" s="1"/>
  <c r="D17" i="3"/>
  <c r="D23" i="3"/>
  <c r="D23" i="9"/>
  <c r="AV23" i="4" s="1"/>
  <c r="D23" i="4" s="1"/>
  <c r="D11" i="9"/>
  <c r="AV11" i="4" s="1"/>
  <c r="D11" i="4" s="1"/>
  <c r="D13" i="9"/>
  <c r="AV13" i="4" s="1"/>
  <c r="D13" i="4" s="1"/>
  <c r="D14" i="9"/>
  <c r="AV14" i="4" s="1"/>
  <c r="D14" i="4" s="1"/>
  <c r="AV12" i="5"/>
  <c r="I12" i="5" s="1"/>
  <c r="BD26" i="5"/>
  <c r="J26" i="5" s="1"/>
  <c r="BD14" i="5"/>
  <c r="J14" i="5" s="1"/>
  <c r="AF24" i="5"/>
  <c r="G24" i="5" s="1"/>
  <c r="AF18" i="5"/>
  <c r="G18" i="5" s="1"/>
  <c r="AF12" i="5"/>
  <c r="G12" i="5" s="1"/>
  <c r="AN21" i="5"/>
  <c r="H21" i="5" s="1"/>
  <c r="F21" i="5" s="1"/>
  <c r="D21" i="5" s="1"/>
  <c r="AN15" i="5"/>
  <c r="H15" i="5" s="1"/>
  <c r="AN9" i="5"/>
  <c r="H9" i="5" s="1"/>
  <c r="CB8" i="5"/>
  <c r="M8" i="5" s="1"/>
  <c r="CR23" i="5"/>
  <c r="O23" i="5" s="1"/>
  <c r="CR17" i="5"/>
  <c r="O17" i="5" s="1"/>
  <c r="CR11" i="5"/>
  <c r="O11" i="5" s="1"/>
  <c r="E26" i="8"/>
  <c r="E20" i="8"/>
  <c r="AX22" i="8"/>
  <c r="AX16" i="8"/>
  <c r="AX10" i="8"/>
  <c r="BM20" i="8"/>
  <c r="BM8" i="8"/>
  <c r="CQ26" i="8"/>
  <c r="CQ20" i="8"/>
  <c r="CQ14" i="8"/>
  <c r="CQ8" i="8"/>
  <c r="P26" i="5"/>
  <c r="P20" i="5"/>
  <c r="P14" i="5"/>
  <c r="P8" i="5"/>
  <c r="P16" i="5"/>
  <c r="BL16" i="5"/>
  <c r="K16" i="5" s="1"/>
  <c r="BT23" i="5"/>
  <c r="L23" i="5" s="1"/>
  <c r="F23" i="5" s="1"/>
  <c r="BT17" i="5"/>
  <c r="L17" i="5" s="1"/>
  <c r="BT11" i="5"/>
  <c r="L11" i="5" s="1"/>
  <c r="E18" i="8"/>
  <c r="E12" i="8"/>
  <c r="E13" i="8"/>
  <c r="T11" i="8"/>
  <c r="D11" i="8" s="1"/>
  <c r="AI9" i="8"/>
  <c r="BM24" i="8"/>
  <c r="BM18" i="8"/>
  <c r="BM12" i="8"/>
  <c r="BM19" i="8"/>
  <c r="CQ24" i="8"/>
  <c r="CQ18" i="8"/>
  <c r="CQ12" i="8"/>
  <c r="CQ19" i="8"/>
  <c r="DF23" i="8"/>
  <c r="DF17" i="8"/>
  <c r="DZ21" i="8"/>
  <c r="DZ9" i="8"/>
  <c r="D24" i="3"/>
  <c r="X25" i="5"/>
  <c r="E25" i="5" s="1"/>
  <c r="X19" i="5"/>
  <c r="E19" i="5" s="1"/>
  <c r="X13" i="5"/>
  <c r="E13" i="5" s="1"/>
  <c r="X26" i="5"/>
  <c r="E26" i="5" s="1"/>
  <c r="X20" i="5"/>
  <c r="E20" i="5" s="1"/>
  <c r="X14" i="5"/>
  <c r="E14" i="5" s="1"/>
  <c r="X8" i="5"/>
  <c r="E8" i="5" s="1"/>
  <c r="X21" i="5"/>
  <c r="E21" i="5" s="1"/>
  <c r="X15" i="5"/>
  <c r="E15" i="5" s="1"/>
  <c r="X9" i="5"/>
  <c r="E9" i="5" s="1"/>
  <c r="X24" i="5"/>
  <c r="E24" i="5" s="1"/>
  <c r="X18" i="5"/>
  <c r="E18" i="5" s="1"/>
  <c r="X12" i="5"/>
  <c r="E12" i="5" s="1"/>
  <c r="BL23" i="5"/>
  <c r="K23" i="5" s="1"/>
  <c r="BL17" i="5"/>
  <c r="K17" i="5" s="1"/>
  <c r="BL11" i="5"/>
  <c r="K11" i="5" s="1"/>
  <c r="BL24" i="5"/>
  <c r="K24" i="5" s="1"/>
  <c r="BL18" i="5"/>
  <c r="K18" i="5" s="1"/>
  <c r="BL12" i="5"/>
  <c r="K12" i="5" s="1"/>
  <c r="BL25" i="5"/>
  <c r="K25" i="5" s="1"/>
  <c r="BL19" i="5"/>
  <c r="K19" i="5" s="1"/>
  <c r="BL13" i="5"/>
  <c r="K13" i="5" s="1"/>
  <c r="BL10" i="5"/>
  <c r="K10" i="5" s="1"/>
  <c r="P23" i="5"/>
  <c r="P17" i="5"/>
  <c r="P11" i="5"/>
  <c r="P24" i="5"/>
  <c r="P18" i="5"/>
  <c r="P12" i="5"/>
  <c r="P25" i="5"/>
  <c r="P19" i="5"/>
  <c r="P13" i="5"/>
  <c r="BD25" i="5"/>
  <c r="J25" i="5" s="1"/>
  <c r="BD19" i="5"/>
  <c r="J19" i="5" s="1"/>
  <c r="BD13" i="5"/>
  <c r="J13" i="5" s="1"/>
  <c r="AF21" i="5"/>
  <c r="G21" i="5" s="1"/>
  <c r="AF15" i="5"/>
  <c r="G15" i="5" s="1"/>
  <c r="AF9" i="5"/>
  <c r="G9" i="5" s="1"/>
  <c r="AF22" i="5"/>
  <c r="G22" i="5" s="1"/>
  <c r="F22" i="5" s="1"/>
  <c r="AF16" i="5"/>
  <c r="G16" i="5" s="1"/>
  <c r="AF10" i="5"/>
  <c r="G10" i="5" s="1"/>
  <c r="AF23" i="5"/>
  <c r="G23" i="5" s="1"/>
  <c r="AF17" i="5"/>
  <c r="G17" i="5" s="1"/>
  <c r="AF11" i="5"/>
  <c r="G11" i="5" s="1"/>
  <c r="AF14" i="5"/>
  <c r="G14" i="5" s="1"/>
  <c r="F14" i="5" s="1"/>
  <c r="D14" i="5" s="1"/>
  <c r="BD24" i="5"/>
  <c r="J24" i="5" s="1"/>
  <c r="BD18" i="5"/>
  <c r="J18" i="5" s="1"/>
  <c r="BD12" i="5"/>
  <c r="J12" i="5" s="1"/>
  <c r="BT25" i="5"/>
  <c r="L25" i="5" s="1"/>
  <c r="BT19" i="5"/>
  <c r="L19" i="5" s="1"/>
  <c r="BT13" i="5"/>
  <c r="L13" i="5" s="1"/>
  <c r="BT26" i="5"/>
  <c r="L26" i="5" s="1"/>
  <c r="BT20" i="5"/>
  <c r="L20" i="5" s="1"/>
  <c r="BT14" i="5"/>
  <c r="L14" i="5" s="1"/>
  <c r="BT8" i="5"/>
  <c r="L8" i="5" s="1"/>
  <c r="BT21" i="5"/>
  <c r="L21" i="5" s="1"/>
  <c r="BT15" i="5"/>
  <c r="L15" i="5" s="1"/>
  <c r="BT9" i="5"/>
  <c r="L9" i="5" s="1"/>
  <c r="CB21" i="5"/>
  <c r="M21" i="5" s="1"/>
  <c r="CB15" i="5"/>
  <c r="M15" i="5" s="1"/>
  <c r="CB9" i="5"/>
  <c r="M9" i="5" s="1"/>
  <c r="CB22" i="5"/>
  <c r="M22" i="5" s="1"/>
  <c r="CB16" i="5"/>
  <c r="M16" i="5" s="1"/>
  <c r="CB10" i="5"/>
  <c r="M10" i="5" s="1"/>
  <c r="CB23" i="5"/>
  <c r="M23" i="5" s="1"/>
  <c r="CB17" i="5"/>
  <c r="M17" i="5" s="1"/>
  <c r="CB11" i="5"/>
  <c r="M11" i="5" s="1"/>
  <c r="CB26" i="5"/>
  <c r="M26" i="5" s="1"/>
  <c r="CB20" i="5"/>
  <c r="M20" i="5" s="1"/>
  <c r="CB14" i="5"/>
  <c r="M14" i="5" s="1"/>
  <c r="CJ23" i="5"/>
  <c r="N23" i="5" s="1"/>
  <c r="CJ17" i="5"/>
  <c r="N17" i="5" s="1"/>
  <c r="CJ11" i="5"/>
  <c r="N11" i="5" s="1"/>
  <c r="CJ24" i="5"/>
  <c r="N24" i="5" s="1"/>
  <c r="CJ18" i="5"/>
  <c r="N18" i="5" s="1"/>
  <c r="CJ12" i="5"/>
  <c r="N12" i="5" s="1"/>
  <c r="CJ25" i="5"/>
  <c r="N25" i="5" s="1"/>
  <c r="CJ19" i="5"/>
  <c r="N19" i="5" s="1"/>
  <c r="CJ13" i="5"/>
  <c r="N13" i="5" s="1"/>
  <c r="CJ16" i="5"/>
  <c r="N16" i="5" s="1"/>
  <c r="CJ10" i="5"/>
  <c r="N10" i="5" s="1"/>
  <c r="P21" i="5"/>
  <c r="P15" i="5"/>
  <c r="P9" i="5"/>
  <c r="AN23" i="5"/>
  <c r="H23" i="5" s="1"/>
  <c r="AN17" i="5"/>
  <c r="H17" i="5" s="1"/>
  <c r="AN11" i="5"/>
  <c r="H11" i="5" s="1"/>
  <c r="AN24" i="5"/>
  <c r="H24" i="5" s="1"/>
  <c r="AN18" i="5"/>
  <c r="H18" i="5" s="1"/>
  <c r="F18" i="5" s="1"/>
  <c r="D18" i="5" s="1"/>
  <c r="AN12" i="5"/>
  <c r="H12" i="5" s="1"/>
  <c r="AN25" i="5"/>
  <c r="H25" i="5" s="1"/>
  <c r="AN19" i="5"/>
  <c r="H19" i="5" s="1"/>
  <c r="AN13" i="5"/>
  <c r="H13" i="5" s="1"/>
  <c r="AN16" i="5"/>
  <c r="H16" i="5" s="1"/>
  <c r="AV25" i="5"/>
  <c r="I25" i="5" s="1"/>
  <c r="AV19" i="5"/>
  <c r="I19" i="5" s="1"/>
  <c r="AV13" i="5"/>
  <c r="I13" i="5" s="1"/>
  <c r="AV26" i="5"/>
  <c r="I26" i="5" s="1"/>
  <c r="AV20" i="5"/>
  <c r="I20" i="5" s="1"/>
  <c r="AV14" i="5"/>
  <c r="I14" i="5" s="1"/>
  <c r="AV8" i="5"/>
  <c r="I8" i="5" s="1"/>
  <c r="AV21" i="5"/>
  <c r="I21" i="5" s="1"/>
  <c r="AV15" i="5"/>
  <c r="I15" i="5" s="1"/>
  <c r="AV9" i="5"/>
  <c r="I9" i="5" s="1"/>
  <c r="AV24" i="5"/>
  <c r="I24" i="5" s="1"/>
  <c r="AV18" i="5"/>
  <c r="I18" i="5" s="1"/>
  <c r="AM23" i="1"/>
  <c r="AB10" i="1"/>
  <c r="AM24" i="1"/>
  <c r="AC24" i="1"/>
  <c r="AC18" i="1"/>
  <c r="AC20" i="1"/>
  <c r="AM22" i="1"/>
  <c r="CT26" i="10"/>
  <c r="CM26" i="10" s="1"/>
  <c r="CN26" i="10"/>
  <c r="AB14" i="1"/>
  <c r="AK23" i="1"/>
  <c r="AL23" i="1" s="1"/>
  <c r="M20" i="1"/>
  <c r="E22" i="10"/>
  <c r="E10" i="10"/>
  <c r="BY22" i="10"/>
  <c r="BY16" i="10"/>
  <c r="BY10" i="10"/>
  <c r="BR10" i="10" s="1"/>
  <c r="M10" i="1" s="1"/>
  <c r="AD12" i="10"/>
  <c r="CN16" i="10"/>
  <c r="CN10" i="10"/>
  <c r="BS10" i="10"/>
  <c r="D8" i="8"/>
  <c r="D21" i="8"/>
  <c r="D18" i="8"/>
  <c r="BY20" i="10"/>
  <c r="BR20" i="10" s="1"/>
  <c r="BS20" i="10"/>
  <c r="CT20" i="10"/>
  <c r="CM20" i="10" s="1"/>
  <c r="CN20" i="10"/>
  <c r="M23" i="1"/>
  <c r="AK16" i="1"/>
  <c r="AK11" i="1"/>
  <c r="O26" i="1"/>
  <c r="O20" i="1"/>
  <c r="E21" i="10"/>
  <c r="E9" i="10"/>
  <c r="BY21" i="10"/>
  <c r="BS21" i="10"/>
  <c r="BY15" i="10"/>
  <c r="BR15" i="10" s="1"/>
  <c r="M15" i="1" s="1"/>
  <c r="BS15" i="10"/>
  <c r="BY9" i="10"/>
  <c r="BS9" i="10"/>
  <c r="AD11" i="10"/>
  <c r="CT15" i="10"/>
  <c r="CT9" i="10"/>
  <c r="AB21" i="1"/>
  <c r="BY14" i="10"/>
  <c r="BR14" i="10" s="1"/>
  <c r="M14" i="1" s="1"/>
  <c r="BS14" i="10"/>
  <c r="CT8" i="10"/>
  <c r="CM8" i="10" s="1"/>
  <c r="O8" i="1" s="1"/>
  <c r="CN8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AD25" i="10"/>
  <c r="CU25" i="10"/>
  <c r="CU19" i="10"/>
  <c r="AD19" i="10"/>
  <c r="CU13" i="10"/>
  <c r="AD13" i="10"/>
  <c r="H13" i="1" s="1"/>
  <c r="K13" i="1" s="1"/>
  <c r="L13" i="1" s="1"/>
  <c r="AD22" i="10"/>
  <c r="CX22" i="10"/>
  <c r="CQ22" i="10" s="1"/>
  <c r="AD16" i="10"/>
  <c r="CX16" i="10"/>
  <c r="CQ16" i="10" s="1"/>
  <c r="AD10" i="10"/>
  <c r="CX10" i="10"/>
  <c r="CQ10" i="10" s="1"/>
  <c r="BY23" i="10"/>
  <c r="BR23" i="10" s="1"/>
  <c r="AB15" i="1"/>
  <c r="BY8" i="10"/>
  <c r="BS8" i="10"/>
  <c r="AK10" i="1"/>
  <c r="BZ24" i="10"/>
  <c r="E24" i="10"/>
  <c r="D24" i="10" s="1"/>
  <c r="BZ18" i="10"/>
  <c r="E18" i="10"/>
  <c r="BZ12" i="10"/>
  <c r="E12" i="10"/>
  <c r="AD18" i="10"/>
  <c r="H18" i="1" s="1"/>
  <c r="K18" i="1" s="1"/>
  <c r="L18" i="1" s="1"/>
  <c r="CN24" i="10"/>
  <c r="CT24" i="10"/>
  <c r="CM24" i="10" s="1"/>
  <c r="O24" i="1" s="1"/>
  <c r="CN18" i="10"/>
  <c r="CT18" i="10"/>
  <c r="CM18" i="10" s="1"/>
  <c r="O18" i="1" s="1"/>
  <c r="CN12" i="10"/>
  <c r="CT12" i="10"/>
  <c r="CM12" i="10" s="1"/>
  <c r="O12" i="1" s="1"/>
  <c r="BS16" i="10"/>
  <c r="BY26" i="10"/>
  <c r="BR26" i="10" s="1"/>
  <c r="M26" i="1" s="1"/>
  <c r="BS26" i="10"/>
  <c r="AB8" i="1"/>
  <c r="AK22" i="1"/>
  <c r="AK17" i="1"/>
  <c r="E23" i="10"/>
  <c r="E11" i="10"/>
  <c r="D11" i="10" s="1"/>
  <c r="BY17" i="10"/>
  <c r="BR17" i="10" s="1"/>
  <c r="M17" i="1" s="1"/>
  <c r="BY11" i="10"/>
  <c r="BR11" i="10" s="1"/>
  <c r="M11" i="1" s="1"/>
  <c r="AD17" i="10"/>
  <c r="H17" i="1" s="1"/>
  <c r="K17" i="1" s="1"/>
  <c r="L17" i="1" s="1"/>
  <c r="CT23" i="10"/>
  <c r="CM23" i="10" s="1"/>
  <c r="O23" i="1" s="1"/>
  <c r="CN23" i="10"/>
  <c r="CT17" i="10"/>
  <c r="CM17" i="10" s="1"/>
  <c r="O17" i="1" s="1"/>
  <c r="CN17" i="10"/>
  <c r="CT11" i="10"/>
  <c r="CM11" i="10" s="1"/>
  <c r="O11" i="1" s="1"/>
  <c r="CN11" i="10"/>
  <c r="BC26" i="10"/>
  <c r="I26" i="1" s="1"/>
  <c r="BC20" i="10"/>
  <c r="I20" i="1" s="1"/>
  <c r="BC14" i="10"/>
  <c r="I14" i="1" s="1"/>
  <c r="BC8" i="10"/>
  <c r="I8" i="1" s="1"/>
  <c r="BS11" i="10"/>
  <c r="E26" i="10"/>
  <c r="E20" i="10"/>
  <c r="E14" i="10"/>
  <c r="E8" i="10"/>
  <c r="AD21" i="10"/>
  <c r="H21" i="1" s="1"/>
  <c r="K21" i="1" s="1"/>
  <c r="L21" i="1" s="1"/>
  <c r="AD15" i="10"/>
  <c r="AD9" i="10"/>
  <c r="CT21" i="10"/>
  <c r="T12" i="8"/>
  <c r="D12" i="8" s="1"/>
  <c r="AI22" i="8"/>
  <c r="AI16" i="8"/>
  <c r="AI10" i="8"/>
  <c r="D22" i="3"/>
  <c r="D16" i="3"/>
  <c r="D10" i="3"/>
  <c r="E25" i="10"/>
  <c r="D25" i="10" s="1"/>
  <c r="E19" i="10"/>
  <c r="D19" i="10" s="1"/>
  <c r="E13" i="10"/>
  <c r="AD26" i="10"/>
  <c r="H26" i="1" s="1"/>
  <c r="K26" i="1" s="1"/>
  <c r="L26" i="1" s="1"/>
  <c r="AD20" i="10"/>
  <c r="H20" i="1" s="1"/>
  <c r="AD8" i="10"/>
  <c r="CN22" i="10"/>
  <c r="DA21" i="10"/>
  <c r="DA15" i="10"/>
  <c r="DA9" i="10"/>
  <c r="E24" i="8"/>
  <c r="BM9" i="8"/>
  <c r="DZ10" i="8"/>
  <c r="CN15" i="10"/>
  <c r="CN9" i="10"/>
  <c r="CT14" i="10"/>
  <c r="CM14" i="10" s="1"/>
  <c r="O14" i="1" s="1"/>
  <c r="CQ9" i="8"/>
  <c r="T25" i="8"/>
  <c r="T19" i="8"/>
  <c r="D19" i="8" s="1"/>
  <c r="T13" i="8"/>
  <c r="AX25" i="8"/>
  <c r="AX19" i="8"/>
  <c r="AX13" i="8"/>
  <c r="BM22" i="8"/>
  <c r="BM16" i="8"/>
  <c r="BM10" i="8"/>
  <c r="CB25" i="8"/>
  <c r="CB19" i="8"/>
  <c r="CB13" i="8"/>
  <c r="CQ22" i="8"/>
  <c r="CQ16" i="8"/>
  <c r="CQ10" i="8"/>
  <c r="DF25" i="8"/>
  <c r="DF19" i="8"/>
  <c r="DF13" i="8"/>
  <c r="DZ23" i="8"/>
  <c r="D23" i="8" s="1"/>
  <c r="DZ17" i="8"/>
  <c r="D17" i="8" s="1"/>
  <c r="DZ11" i="8"/>
  <c r="D12" i="3"/>
  <c r="X22" i="5"/>
  <c r="E22" i="5" s="1"/>
  <c r="X16" i="5"/>
  <c r="E16" i="5" s="1"/>
  <c r="X10" i="5"/>
  <c r="E10" i="5" s="1"/>
  <c r="F11" i="5"/>
  <c r="AV23" i="5"/>
  <c r="I23" i="5" s="1"/>
  <c r="AV17" i="5"/>
  <c r="I17" i="5" s="1"/>
  <c r="AV11" i="5"/>
  <c r="I11" i="5" s="1"/>
  <c r="BL26" i="5"/>
  <c r="K26" i="5" s="1"/>
  <c r="BL20" i="5"/>
  <c r="K20" i="5" s="1"/>
  <c r="BL14" i="5"/>
  <c r="K14" i="5" s="1"/>
  <c r="BL8" i="5"/>
  <c r="K8" i="5" s="1"/>
  <c r="CJ21" i="5"/>
  <c r="N21" i="5" s="1"/>
  <c r="CJ15" i="5"/>
  <c r="N15" i="5" s="1"/>
  <c r="CJ9" i="5"/>
  <c r="N9" i="5" s="1"/>
  <c r="AV22" i="5"/>
  <c r="I22" i="5" s="1"/>
  <c r="AV16" i="5"/>
  <c r="I16" i="5" s="1"/>
  <c r="F16" i="5" s="1"/>
  <c r="AV10" i="5"/>
  <c r="I10" i="5" s="1"/>
  <c r="CJ26" i="5"/>
  <c r="N26" i="5" s="1"/>
  <c r="CJ20" i="5"/>
  <c r="N20" i="5" s="1"/>
  <c r="CJ14" i="5"/>
  <c r="N14" i="5" s="1"/>
  <c r="CJ8" i="5"/>
  <c r="N8" i="5" s="1"/>
  <c r="F26" i="5"/>
  <c r="D26" i="5" s="1"/>
  <c r="CB25" i="5"/>
  <c r="M25" i="5" s="1"/>
  <c r="CB19" i="5"/>
  <c r="M19" i="5" s="1"/>
  <c r="CB13" i="5"/>
  <c r="M13" i="5" s="1"/>
  <c r="X23" i="5"/>
  <c r="E23" i="5" s="1"/>
  <c r="X17" i="5"/>
  <c r="E17" i="5" s="1"/>
  <c r="X11" i="5"/>
  <c r="E11" i="5" s="1"/>
  <c r="D11" i="5" s="1"/>
  <c r="AN26" i="5"/>
  <c r="H26" i="5" s="1"/>
  <c r="AN20" i="5"/>
  <c r="H20" i="5" s="1"/>
  <c r="AN14" i="5"/>
  <c r="H14" i="5" s="1"/>
  <c r="AN8" i="5"/>
  <c r="H8" i="5" s="1"/>
  <c r="BL21" i="5"/>
  <c r="K21" i="5" s="1"/>
  <c r="BL15" i="5"/>
  <c r="K15" i="5" s="1"/>
  <c r="F15" i="5" s="1"/>
  <c r="D15" i="5" s="1"/>
  <c r="BL9" i="5"/>
  <c r="K9" i="5" s="1"/>
  <c r="F9" i="5" s="1"/>
  <c r="D9" i="5" s="1"/>
  <c r="CB24" i="5"/>
  <c r="M24" i="5" s="1"/>
  <c r="CB18" i="5"/>
  <c r="M18" i="5" s="1"/>
  <c r="CB12" i="5"/>
  <c r="M12" i="5" s="1"/>
  <c r="CM7" i="4"/>
  <c r="AA228" i="13"/>
  <c r="AA88" i="13"/>
  <c r="AA82" i="13"/>
  <c r="AA181" i="13"/>
  <c r="AA246" i="13"/>
  <c r="AA183" i="13"/>
  <c r="AA227" i="13"/>
  <c r="AA122" i="13"/>
  <c r="AA143" i="13"/>
  <c r="AA192" i="13"/>
  <c r="AA101" i="13"/>
  <c r="AA80" i="13"/>
  <c r="AA237" i="13"/>
  <c r="AA215" i="13"/>
  <c r="AA125" i="13"/>
  <c r="AA198" i="13"/>
  <c r="AA208" i="13"/>
  <c r="AA159" i="13"/>
  <c r="AA207" i="13"/>
  <c r="AA229" i="13"/>
  <c r="AA166" i="13"/>
  <c r="AA158" i="13"/>
  <c r="AA240" i="13"/>
  <c r="AA170" i="13"/>
  <c r="AA225" i="13"/>
  <c r="AA104" i="13"/>
  <c r="AA239" i="13"/>
  <c r="AA219" i="13"/>
  <c r="AA123" i="13"/>
  <c r="AA112" i="13"/>
  <c r="AA210" i="13"/>
  <c r="AA248" i="13"/>
  <c r="AA129" i="13"/>
  <c r="AA124" i="13"/>
  <c r="AA251" i="13"/>
  <c r="AA178" i="13"/>
  <c r="AA127" i="13"/>
  <c r="AA131" i="13"/>
  <c r="AA205" i="13"/>
  <c r="AA216" i="13"/>
  <c r="AA141" i="13"/>
  <c r="AA161" i="13"/>
  <c r="AA236" i="13"/>
  <c r="AA135" i="13"/>
  <c r="AA200" i="13"/>
  <c r="AA91" i="13"/>
  <c r="AA114" i="13"/>
  <c r="AA87" i="13"/>
  <c r="AA150" i="13"/>
  <c r="AA186" i="13"/>
  <c r="AA149" i="13"/>
  <c r="AA152" i="13"/>
  <c r="AA194" i="13"/>
  <c r="AA247" i="13"/>
  <c r="AA220" i="13"/>
  <c r="AA173" i="13"/>
  <c r="AA110" i="13"/>
  <c r="AA199" i="13"/>
  <c r="AA253" i="13"/>
  <c r="AA145" i="13"/>
  <c r="AA162" i="13"/>
  <c r="AA102" i="13"/>
  <c r="AA103" i="13"/>
  <c r="AA154" i="13"/>
  <c r="AA175" i="13"/>
  <c r="AA244" i="13"/>
  <c r="AA190" i="13"/>
  <c r="AA139" i="13"/>
  <c r="AA144" i="13"/>
  <c r="AA221" i="13"/>
  <c r="AA108" i="13"/>
  <c r="AA86" i="13"/>
  <c r="AA249" i="13"/>
  <c r="AA223" i="13"/>
  <c r="AA184" i="13"/>
  <c r="AA120" i="13"/>
  <c r="AA187" i="13"/>
  <c r="AA197" i="13"/>
  <c r="AA241" i="13"/>
  <c r="AA218" i="13"/>
  <c r="AA214" i="13"/>
  <c r="AA85" i="13"/>
  <c r="AA134" i="13"/>
  <c r="AA168" i="13"/>
  <c r="AA132" i="13"/>
  <c r="AA196" i="13"/>
  <c r="AA96" i="13"/>
  <c r="AA116" i="13"/>
  <c r="AA243" i="13"/>
  <c r="AA121" i="13"/>
  <c r="AA151" i="13"/>
  <c r="AA226" i="13"/>
  <c r="AA83" i="13"/>
  <c r="AA130" i="13"/>
  <c r="AA182" i="13"/>
  <c r="AA136" i="13"/>
  <c r="AA111" i="13"/>
  <c r="AA204" i="13"/>
  <c r="AA174" i="13"/>
  <c r="AA242" i="13"/>
  <c r="AA176" i="13"/>
  <c r="AA115" i="13"/>
  <c r="AA185" i="13"/>
  <c r="AA233" i="13"/>
  <c r="AA137" i="13"/>
  <c r="AA156" i="13"/>
  <c r="AA93" i="13"/>
  <c r="AA165" i="13"/>
  <c r="AA138" i="13"/>
  <c r="AA222" i="13"/>
  <c r="AA171" i="13"/>
  <c r="AA89" i="13"/>
  <c r="AA193" i="13"/>
  <c r="AA188" i="13"/>
  <c r="AA105" i="13"/>
  <c r="AA107" i="13"/>
  <c r="AA133" i="13"/>
  <c r="AA153" i="13"/>
  <c r="AA213" i="13"/>
  <c r="AA147" i="13"/>
  <c r="AA201" i="13"/>
  <c r="AA252" i="13"/>
  <c r="AA191" i="13"/>
  <c r="AA189" i="13"/>
  <c r="AA209" i="13"/>
  <c r="AA172" i="13"/>
  <c r="AA250" i="13"/>
  <c r="AA212" i="13"/>
  <c r="AA245" i="13"/>
  <c r="AA238" i="13"/>
  <c r="AA148" i="13"/>
  <c r="AA100" i="13"/>
  <c r="AA235" i="13"/>
  <c r="AA202" i="13"/>
  <c r="AA163" i="13"/>
  <c r="AA234" i="13"/>
  <c r="AA230" i="13"/>
  <c r="AA146" i="13"/>
  <c r="AA106" i="13"/>
  <c r="AA113" i="13"/>
  <c r="AA160" i="13"/>
  <c r="AA177" i="13"/>
  <c r="AA2" i="13"/>
  <c r="AA98" i="13"/>
  <c r="AA142" i="13"/>
  <c r="AA140" i="13"/>
  <c r="AA195" i="13"/>
  <c r="AA180" i="13"/>
  <c r="AA99" i="13"/>
  <c r="AA128" i="13"/>
  <c r="AA119" i="13"/>
  <c r="AA97" i="13"/>
  <c r="AA117" i="13"/>
  <c r="AA169" i="13"/>
  <c r="AA81" i="13"/>
  <c r="AA167" i="13"/>
  <c r="AA231" i="13"/>
  <c r="AA90" i="13"/>
  <c r="AA224" i="13"/>
  <c r="AA94" i="13"/>
  <c r="AA95" i="13"/>
  <c r="AA203" i="13"/>
  <c r="AA126" i="13"/>
  <c r="AA164" i="13"/>
  <c r="AA179" i="13"/>
  <c r="AA217" i="13"/>
  <c r="AA92" i="13"/>
  <c r="AA232" i="13"/>
  <c r="AA211" i="13"/>
  <c r="AA206" i="13"/>
  <c r="AA155" i="13"/>
  <c r="AA157" i="13"/>
  <c r="AA118" i="13"/>
  <c r="AA109" i="13"/>
  <c r="AA84" i="13"/>
  <c r="AL22" i="1" l="1"/>
  <c r="AL20" i="1"/>
  <c r="AM17" i="1"/>
  <c r="AM25" i="1"/>
  <c r="AL26" i="1"/>
  <c r="AC26" i="1"/>
  <c r="AM26" i="1"/>
  <c r="AM11" i="1"/>
  <c r="AC11" i="1"/>
  <c r="AM16" i="1"/>
  <c r="AC16" i="1"/>
  <c r="BR16" i="10"/>
  <c r="M16" i="1" s="1"/>
  <c r="AC22" i="1"/>
  <c r="AC19" i="1"/>
  <c r="F8" i="5"/>
  <c r="D8" i="5" s="1"/>
  <c r="D13" i="8"/>
  <c r="D9" i="8"/>
  <c r="H8" i="1"/>
  <c r="K8" i="1" s="1"/>
  <c r="L8" i="1" s="1"/>
  <c r="D14" i="10"/>
  <c r="BR21" i="10"/>
  <c r="M21" i="1" s="1"/>
  <c r="BR22" i="10"/>
  <c r="M22" i="1" s="1"/>
  <c r="AL19" i="1"/>
  <c r="AL18" i="1"/>
  <c r="D22" i="8"/>
  <c r="F12" i="5"/>
  <c r="D12" i="5" s="1"/>
  <c r="F13" i="5"/>
  <c r="D13" i="5" s="1"/>
  <c r="D24" i="8"/>
  <c r="BR8" i="10"/>
  <c r="M8" i="1" s="1"/>
  <c r="H16" i="1"/>
  <c r="K16" i="1" s="1"/>
  <c r="L16" i="1" s="1"/>
  <c r="D9" i="10"/>
  <c r="AL11" i="1"/>
  <c r="D10" i="10"/>
  <c r="AC12" i="1"/>
  <c r="F24" i="5"/>
  <c r="D24" i="5" s="1"/>
  <c r="F20" i="5"/>
  <c r="D20" i="5" s="1"/>
  <c r="F19" i="5"/>
  <c r="D19" i="5" s="1"/>
  <c r="F17" i="5"/>
  <c r="AL17" i="1"/>
  <c r="BR9" i="10"/>
  <c r="M9" i="1" s="1"/>
  <c r="AL16" i="1"/>
  <c r="D22" i="10"/>
  <c r="AL12" i="1"/>
  <c r="AC25" i="1"/>
  <c r="D20" i="8"/>
  <c r="D16" i="8"/>
  <c r="D22" i="5"/>
  <c r="F25" i="5"/>
  <c r="D25" i="5" s="1"/>
  <c r="F10" i="5"/>
  <c r="H15" i="1"/>
  <c r="K15" i="1" s="1"/>
  <c r="L15" i="1" s="1"/>
  <c r="H12" i="1"/>
  <c r="K12" i="1" s="1"/>
  <c r="L12" i="1" s="1"/>
  <c r="AM13" i="1"/>
  <c r="AL13" i="1"/>
  <c r="AC13" i="1"/>
  <c r="D17" i="5"/>
  <c r="D25" i="8"/>
  <c r="D8" i="10"/>
  <c r="AC9" i="1"/>
  <c r="AM9" i="1"/>
  <c r="AL9" i="1"/>
  <c r="D18" i="10"/>
  <c r="H10" i="1"/>
  <c r="K10" i="1" s="1"/>
  <c r="L10" i="1" s="1"/>
  <c r="CN13" i="10"/>
  <c r="CT13" i="10"/>
  <c r="CM13" i="10" s="1"/>
  <c r="O13" i="1" s="1"/>
  <c r="D21" i="10"/>
  <c r="CT10" i="10"/>
  <c r="CM10" i="10" s="1"/>
  <c r="O10" i="1" s="1"/>
  <c r="AC21" i="1"/>
  <c r="AM21" i="1"/>
  <c r="AL21" i="1"/>
  <c r="D23" i="5"/>
  <c r="D10" i="5"/>
  <c r="BY18" i="10"/>
  <c r="BR18" i="10" s="1"/>
  <c r="M18" i="1" s="1"/>
  <c r="BS18" i="10"/>
  <c r="H19" i="1"/>
  <c r="K19" i="1" s="1"/>
  <c r="L19" i="1" s="1"/>
  <c r="CT22" i="10"/>
  <c r="CM22" i="10" s="1"/>
  <c r="O22" i="1" s="1"/>
  <c r="AC14" i="1"/>
  <c r="AM14" i="1"/>
  <c r="AL14" i="1"/>
  <c r="H24" i="1"/>
  <c r="K24" i="1" s="1"/>
  <c r="L24" i="1" s="1"/>
  <c r="D16" i="5"/>
  <c r="K20" i="1"/>
  <c r="L20" i="1" s="1"/>
  <c r="CM21" i="10"/>
  <c r="O21" i="1" s="1"/>
  <c r="D20" i="10"/>
  <c r="AC15" i="1"/>
  <c r="AM15" i="1"/>
  <c r="AL15" i="1"/>
  <c r="CN19" i="10"/>
  <c r="CT19" i="10"/>
  <c r="CM19" i="10" s="1"/>
  <c r="O19" i="1" s="1"/>
  <c r="CM9" i="10"/>
  <c r="O9" i="1" s="1"/>
  <c r="CT16" i="10"/>
  <c r="CM16" i="10" s="1"/>
  <c r="O16" i="1" s="1"/>
  <c r="D23" i="10"/>
  <c r="H23" i="1"/>
  <c r="K23" i="1" s="1"/>
  <c r="L23" i="1" s="1"/>
  <c r="BY12" i="10"/>
  <c r="BR12" i="10" s="1"/>
  <c r="M12" i="1" s="1"/>
  <c r="BS12" i="10"/>
  <c r="H9" i="1"/>
  <c r="K9" i="1" s="1"/>
  <c r="L9" i="1" s="1"/>
  <c r="D26" i="10"/>
  <c r="AC8" i="1"/>
  <c r="AM8" i="1"/>
  <c r="AL8" i="1"/>
  <c r="BY24" i="10"/>
  <c r="BR24" i="10" s="1"/>
  <c r="M24" i="1" s="1"/>
  <c r="BS24" i="10"/>
  <c r="CN25" i="10"/>
  <c r="CT25" i="10"/>
  <c r="CM25" i="10" s="1"/>
  <c r="O25" i="1" s="1"/>
  <c r="CM15" i="10"/>
  <c r="O15" i="1" s="1"/>
  <c r="D16" i="10"/>
  <c r="D15" i="10"/>
  <c r="AC10" i="1"/>
  <c r="AL10" i="1"/>
  <c r="AM10" i="1"/>
  <c r="D13" i="10"/>
  <c r="D12" i="10"/>
  <c r="H22" i="1"/>
  <c r="K22" i="1" s="1"/>
  <c r="L22" i="1" s="1"/>
  <c r="H25" i="1"/>
  <c r="K25" i="1" s="1"/>
  <c r="L25" i="1" s="1"/>
  <c r="D17" i="10"/>
  <c r="H11" i="1"/>
  <c r="K11" i="1" s="1"/>
  <c r="L11" i="1" s="1"/>
  <c r="H14" i="1"/>
  <c r="K14" i="1" s="1"/>
  <c r="L14" i="1" s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BT7" i="5" l="1"/>
  <c r="L7" i="5" s="1"/>
  <c r="Z7" i="10"/>
  <c r="CE7" i="10" s="1"/>
  <c r="BX7" i="10" s="1"/>
  <c r="F7" i="10"/>
  <c r="M7" i="9"/>
  <c r="BE7" i="4" s="1"/>
  <c r="M7" i="4" s="1"/>
  <c r="N7" i="10"/>
  <c r="CB7" i="10" s="1"/>
  <c r="BU7" i="10" s="1"/>
  <c r="AU7" i="10"/>
  <c r="CY7" i="10" s="1"/>
  <c r="CR7" i="10" s="1"/>
  <c r="M7" i="8"/>
  <c r="EH7" i="8"/>
  <c r="G7" i="9"/>
  <c r="AY7" i="4" s="1"/>
  <c r="G7" i="4" s="1"/>
  <c r="V7" i="10"/>
  <c r="CD7" i="10" s="1"/>
  <c r="BW7" i="10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DZ7" i="8" s="1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70" i="13"/>
  <c r="AA76" i="13"/>
  <c r="AA73" i="13"/>
  <c r="AA69" i="13"/>
  <c r="AA42" i="13"/>
  <c r="AA34" i="13"/>
  <c r="AA44" i="13"/>
  <c r="AA46" i="13"/>
  <c r="AA74" i="13"/>
  <c r="AA55" i="13"/>
  <c r="AA59" i="13"/>
  <c r="AA31" i="13"/>
  <c r="AA28" i="13"/>
  <c r="AA24" i="13"/>
  <c r="AA26" i="13"/>
  <c r="AA72" i="13"/>
  <c r="AA33" i="13"/>
  <c r="AA68" i="13"/>
  <c r="AA58" i="13"/>
  <c r="AA39" i="13"/>
  <c r="AA62" i="13"/>
  <c r="AA36" i="13"/>
  <c r="AA17" i="13"/>
  <c r="AA53" i="13"/>
  <c r="AA56" i="13"/>
  <c r="AA50" i="13"/>
  <c r="AA45" i="13"/>
  <c r="AA40" i="13"/>
  <c r="AA71" i="13"/>
  <c r="AA20" i="13"/>
  <c r="AA47" i="13"/>
  <c r="AA9" i="13"/>
  <c r="AA18" i="13"/>
  <c r="AA66" i="13"/>
  <c r="AA48" i="13"/>
  <c r="AA67" i="13"/>
  <c r="AA54" i="13"/>
  <c r="AA12" i="13"/>
  <c r="AA37" i="13"/>
  <c r="AA41" i="13"/>
  <c r="AA79" i="13"/>
  <c r="AA27" i="13"/>
  <c r="AA38" i="13"/>
  <c r="AA6" i="13"/>
  <c r="AA64" i="13"/>
  <c r="AA16" i="13"/>
  <c r="AA5" i="13"/>
  <c r="AA29" i="13"/>
  <c r="AA15" i="13"/>
  <c r="AA13" i="13"/>
  <c r="AA23" i="13"/>
  <c r="AA51" i="13"/>
  <c r="AA8" i="13"/>
  <c r="AA77" i="13"/>
  <c r="AA35" i="13"/>
  <c r="AA61" i="13"/>
  <c r="AA57" i="13"/>
  <c r="AA11" i="13"/>
  <c r="AA22" i="13"/>
  <c r="AA10" i="13"/>
  <c r="AA43" i="13"/>
  <c r="AA65" i="13"/>
  <c r="AA21" i="13"/>
  <c r="AA25" i="13"/>
  <c r="AA30" i="13"/>
  <c r="AA60" i="13"/>
  <c r="AA14" i="13"/>
  <c r="AA52" i="13"/>
  <c r="AA49" i="13"/>
  <c r="AA63" i="13"/>
  <c r="AA32" i="13"/>
  <c r="AA19" i="13"/>
  <c r="AA75" i="13"/>
  <c r="AA7" i="13"/>
  <c r="AA78" i="13"/>
  <c r="CQ7" i="8" l="1"/>
  <c r="E7" i="10"/>
  <c r="E7" i="8"/>
  <c r="BM7" i="8"/>
  <c r="AX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C10" i="14"/>
  <c r="M34" i="14"/>
  <c r="M31" i="14"/>
  <c r="M37" i="14"/>
  <c r="M12" i="14"/>
  <c r="I25" i="14"/>
  <c r="C18" i="14"/>
  <c r="C12" i="14"/>
  <c r="I17" i="14"/>
  <c r="M22" i="14"/>
  <c r="M25" i="14"/>
  <c r="M8" i="14"/>
  <c r="I33" i="14"/>
  <c r="M20" i="14"/>
  <c r="I37" i="14"/>
  <c r="M24" i="14"/>
  <c r="M32" i="14"/>
  <c r="M21" i="14"/>
  <c r="M7" i="14"/>
  <c r="M33" i="14"/>
  <c r="M13" i="14"/>
  <c r="M30" i="14"/>
  <c r="M35" i="14"/>
  <c r="M29" i="14"/>
  <c r="C24" i="14"/>
  <c r="C16" i="14"/>
  <c r="C20" i="14"/>
  <c r="M14" i="14"/>
  <c r="M23" i="14"/>
  <c r="I29" i="14"/>
  <c r="F5" i="14"/>
  <c r="M17" i="14"/>
  <c r="M15" i="14"/>
  <c r="M18" i="14"/>
  <c r="I13" i="14"/>
  <c r="C38" i="14"/>
  <c r="M38" i="14"/>
  <c r="M27" i="14"/>
  <c r="M19" i="14"/>
  <c r="C39" i="14"/>
  <c r="M36" i="14"/>
  <c r="M28" i="14"/>
  <c r="I21" i="14"/>
  <c r="C14" i="14"/>
  <c r="M26" i="14"/>
  <c r="M16" i="14"/>
  <c r="F40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O37" i="14"/>
  <c r="F21" i="14"/>
  <c r="I8" i="14"/>
  <c r="C22" i="14"/>
  <c r="M9" i="14"/>
  <c r="C40" i="14"/>
  <c r="P11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P5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<sst xmlns="http://schemas.openxmlformats.org/spreadsheetml/2006/main" count="4866" uniqueCount="785">
  <si>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</si>
  <si>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</si>
  <si>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</si>
  <si>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</si>
  <si>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</si>
  <si>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</si>
  <si>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</si>
  <si>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</si>
  <si>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</si>
  <si>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</si>
  <si>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</si>
  <si>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</si>
  <si>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</si>
  <si>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</si>
  <si>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</si>
  <si>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</si>
  <si>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</si>
  <si>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</si>
  <si>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</si>
  <si>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</si>
  <si>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</si>
  <si>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</si>
  <si>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</si>
  <si>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</si>
  <si>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</si>
  <si>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</si>
  <si>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</si>
  <si>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</si>
  <si>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</si>
  <si>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</si>
  <si>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</si>
  <si>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</si>
  <si>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</si>
  <si>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</si>
  <si>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</si>
  <si>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</si>
  <si>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</si>
  <si>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</si>
  <si>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</si>
  <si>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</si>
  <si>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</si>
  <si>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</si>
  <si>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</si>
  <si>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</si>
  <si>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</si>
  <si>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</si>
  <si>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</si>
  <si>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</si>
  <si>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</si>
  <si>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</si>
  <si>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</si>
  <si>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</si>
  <si>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</si>
  <si>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</si>
  <si>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</si>
  <si>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</si>
  <si>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</si>
  <si>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</si>
  <si>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</si>
  <si>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</si>
  <si>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</si>
  <si>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</si>
  <si>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</si>
  <si>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</si>
  <si>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</si>
  <si>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</si>
  <si>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</si>
  <si>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</si>
  <si>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</si>
  <si>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</si>
  <si>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</si>
  <si>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</si>
  <si>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</si>
  <si>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</si>
  <si>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</si>
  <si>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</si>
  <si>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</si>
  <si>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</si>
  <si>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</si>
  <si>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</si>
  <si>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</si>
  <si>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</si>
  <si>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</si>
  <si>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</si>
  <si>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</si>
  <si>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</si>
  <si>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</si>
  <si>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</si>
  <si>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</si>
  <si>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</si>
  <si>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</si>
  <si>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</si>
  <si>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</si>
  <si>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</si>
  <si>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</si>
  <si>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</si>
  <si>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</si>
  <si>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</si>
  <si>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</si>
  <si>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</si>
  <si>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</si>
  <si>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</si>
  <si>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</si>
  <si>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</si>
  <si>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</si>
  <si>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</si>
  <si>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</si>
  <si>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</si>
  <si>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</si>
  <si>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</si>
  <si>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</si>
  <si>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</si>
  <si>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</si>
  <si>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</si>
  <si>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</si>
  <si>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</si>
  <si>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</si>
  <si>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</si>
  <si>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</si>
  <si>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</si>
  <si>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</si>
  <si>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</si>
  <si>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</si>
  <si>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</si>
  <si>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</si>
  <si>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</si>
  <si>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</si>
  <si>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</si>
  <si>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</si>
  <si>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</si>
  <si>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</si>
  <si>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</si>
  <si>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</si>
  <si>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</si>
  <si>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</si>
  <si>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</si>
  <si>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</si>
  <si>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</si>
  <si>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</si>
  <si>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</si>
  <si>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</si>
  <si>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</si>
  <si>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</si>
  <si>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</si>
  <si>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</si>
  <si>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</si>
  <si>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</si>
  <si>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</si>
  <si>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</si>
  <si>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</si>
  <si>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</si>
  <si>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</si>
  <si>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</si>
  <si>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</si>
  <si>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</si>
  <si>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</si>
  <si>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</si>
  <si>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</si>
  <si>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</si>
  <si>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</si>
  <si>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</si>
  <si>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</si>
  <si>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</si>
  <si>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</si>
  <si>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</si>
  <si>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</si>
  <si>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</si>
  <si>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</si>
  <si>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</si>
  <si>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</si>
  <si>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</si>
  <si>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</si>
  <si>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</si>
  <si>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</si>
  <si>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</si>
  <si>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</si>
  <si>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</si>
  <si>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</si>
  <si>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</si>
  <si>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</si>
  <si>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</si>
  <si>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</si>
  <si>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</si>
  <si>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</si>
  <si>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</si>
  <si>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</si>
  <si>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</si>
  <si>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</si>
  <si>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</si>
  <si>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</si>
  <si>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</si>
  <si>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</si>
  <si>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</si>
  <si>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</si>
  <si>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</si>
  <si>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</si>
  <si>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</si>
  <si>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</si>
  <si>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</si>
  <si>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</si>
  <si>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</si>
  <si>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</si>
  <si>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</si>
  <si>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</si>
  <si>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</si>
  <si>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</si>
  <si>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</si>
  <si>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</si>
  <si>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</si>
  <si>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</si>
  <si>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</si>
  <si>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</si>
  <si>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</si>
  <si>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</si>
  <si>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</si>
  <si>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</si>
  <si>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</si>
  <si>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</si>
  <si>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</si>
  <si>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</si>
  <si>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</si>
  <si>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</si>
  <si>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</si>
  <si>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</si>
  <si>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</si>
  <si>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</si>
  <si>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</si>
  <si>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</si>
  <si>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</si>
  <si>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</si>
  <si>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</si>
  <si>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</si>
  <si>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</si>
  <si>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</si>
  <si>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</si>
  <si>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</si>
  <si>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</si>
  <si>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</si>
  <si>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</si>
  <si>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</si>
  <si>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</si>
  <si>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</si>
  <si>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</si>
  <si>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</si>
  <si>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</si>
  <si>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</si>
  <si>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</si>
  <si>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</si>
  <si>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</si>
  <si>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</si>
  <si>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</si>
  <si>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</si>
  <si>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</si>
  <si>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</si>
  <si>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</si>
  <si>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</si>
  <si>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</si>
  <si>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</si>
  <si>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</si>
  <si>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</si>
  <si>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</si>
  <si>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</si>
  <si>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</si>
  <si>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</si>
  <si>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</si>
  <si>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</si>
  <si>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</si>
  <si>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</si>
  <si>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</si>
  <si>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</si>
  <si>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</si>
  <si>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</si>
  <si>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</si>
  <si>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</si>
  <si>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</si>
  <si>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</si>
  <si>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</si>
  <si>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</si>
  <si>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</si>
  <si>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</si>
  <si>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</si>
  <si>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</si>
  <si>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</si>
  <si>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</si>
  <si>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</si>
  <si>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</si>
  <si>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</si>
  <si>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</si>
  <si>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</si>
  <si>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</si>
  <si>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</si>
  <si>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</si>
  <si>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</si>
  <si>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</si>
  <si>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</si>
  <si>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</si>
  <si>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</si>
  <si>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</si>
  <si>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</si>
  <si>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</si>
  <si>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</si>
  <si>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</si>
  <si>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</si>
  <si>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</si>
  <si>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</si>
  <si>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</si>
  <si>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</si>
  <si>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</si>
  <si>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</si>
  <si>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</si>
  <si>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</si>
  <si>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</si>
  <si>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</si>
  <si>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</si>
  <si>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</si>
  <si>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</si>
  <si>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</si>
  <si>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</si>
  <si>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</si>
  <si>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</si>
  <si>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</si>
  <si>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</si>
  <si>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</si>
  <si>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</si>
  <si>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</si>
  <si>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</si>
  <si>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</si>
  <si>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</si>
  <si>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</si>
  <si>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</si>
  <si>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</si>
  <si>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</si>
  <si>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</si>
  <si>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</si>
  <si>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</si>
  <si>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</si>
  <si>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</si>
  <si>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</si>
  <si>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</si>
  <si>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</si>
  <si>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</si>
  <si>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</si>
  <si>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</si>
  <si>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</si>
  <si>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</si>
  <si>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</si>
  <si>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</si>
  <si>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</si>
  <si>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</si>
  <si>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</si>
  <si>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</si>
  <si>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</si>
  <si>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</si>
  <si>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</si>
  <si>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</si>
  <si>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</si>
  <si>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</si>
  <si>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</si>
  <si>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</si>
  <si>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</si>
  <si>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</si>
  <si>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</si>
  <si>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</si>
  <si>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</si>
  <si>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</si>
  <si>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</si>
  <si>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</si>
  <si>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</si>
  <si>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</si>
  <si>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</si>
  <si>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</si>
  <si>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</si>
  <si>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</si>
  <si>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</si>
  <si>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</si>
  <si>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</si>
  <si>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</si>
  <si>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</si>
  <si>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</si>
  <si>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</si>
  <si>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</si>
  <si>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</si>
  <si>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</si>
  <si>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</si>
  <si>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</si>
  <si>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</si>
  <si>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</si>
  <si>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</si>
  <si>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</si>
  <si>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</si>
  <si>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</si>
  <si>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</si>
  <si>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</si>
  <si>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</si>
  <si>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</si>
  <si>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</si>
  <si>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</si>
  <si>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</si>
  <si>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</si>
  <si>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</si>
  <si>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</si>
  <si>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</si>
  <si>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</si>
  <si>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</si>
  <si>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</si>
  <si>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</si>
  <si>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</si>
  <si>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</si>
  <si>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</si>
  <si>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</si>
  <si>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</si>
  <si>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</si>
  <si>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</si>
  <si>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</si>
  <si>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</si>
  <si>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</si>
  <si>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</si>
  <si>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</si>
  <si>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</si>
  <si>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</si>
  <si>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</si>
  <si>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</si>
  <si>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</si>
  <si>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</si>
  <si>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</si>
  <si>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</si>
  <si>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</si>
  <si>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</si>
  <si>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</si>
  <si>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</si>
  <si>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</si>
  <si>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</si>
  <si>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</si>
  <si>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</si>
  <si>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</si>
  <si>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</si>
  <si>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</si>
  <si>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</si>
  <si>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</si>
  <si>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</si>
  <si>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</si>
  <si>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</si>
  <si>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</si>
  <si>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</si>
  <si>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</si>
  <si>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</si>
  <si>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</si>
  <si>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</si>
  <si>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</si>
  <si>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</si>
  <si>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</si>
  <si>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</si>
  <si>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</si>
  <si>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</si>
  <si>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</si>
  <si>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</si>
  <si>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</si>
  <si>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</si>
  <si>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</si>
  <si>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</si>
  <si>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</si>
  <si>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</si>
  <si>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</si>
  <si>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</si>
  <si>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</si>
  <si>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</si>
  <si>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</si>
  <si>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</si>
  <si>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</si>
  <si>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</si>
  <si>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</si>
  <si>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</si>
  <si>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</si>
  <si>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</si>
  <si>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</si>
  <si>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</si>
  <si>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</si>
  <si>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</si>
  <si>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</si>
  <si>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</si>
  <si>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</si>
  <si>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</si>
  <si>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</si>
  <si>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</si>
  <si>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</si>
  <si>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</si>
  <si>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</si>
  <si>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</si>
  <si>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</si>
  <si>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</si>
  <si>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</si>
  <si>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</si>
  <si>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</si>
  <si>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</si>
  <si>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</si>
  <si>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</si>
  <si>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</si>
  <si>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</si>
  <si>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</si>
  <si>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</si>
  <si>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</si>
  <si>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</si>
  <si>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</si>
  <si>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</si>
  <si>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</si>
  <si>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</si>
  <si>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</si>
  <si>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</si>
  <si>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</si>
  <si>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</si>
  <si>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</si>
  <si>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</si>
  <si>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</si>
  <si>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</si>
  <si>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</si>
  <si>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</si>
  <si>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</si>
  <si>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</si>
  <si>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</si>
  <si>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</si>
  <si>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</si>
  <si>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</si>
  <si>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</si>
  <si>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</si>
  <si>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</si>
  <si>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</si>
  <si>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</si>
  <si>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</si>
  <si>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</si>
  <si>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</si>
  <si>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</si>
  <si>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</si>
  <si>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</si>
  <si>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</si>
  <si>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</si>
  <si>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</si>
  <si>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</si>
  <si>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</si>
  <si>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</si>
  <si>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</si>
  <si>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</si>
  <si>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</si>
  <si>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</si>
  <si>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</si>
  <si>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</si>
  <si>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</si>
  <si>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</si>
  <si>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</si>
  <si>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</si>
  <si>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</si>
  <si>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</si>
  <si>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</si>
  <si>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</si>
  <si>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</si>
  <si>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</si>
  <si>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</si>
  <si>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</si>
  <si>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</si>
  <si>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</si>
  <si>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</si>
  <si>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</si>
  <si>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</si>
  <si>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</si>
  <si>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</si>
  <si>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</si>
  <si>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</si>
  <si>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</si>
  <si>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</si>
  <si>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</si>
  <si>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</si>
  <si>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</si>
  <si>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</si>
  <si>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</si>
  <si>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</si>
  <si>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</si>
  <si>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</si>
  <si>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</si>
  <si>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</si>
  <si>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</si>
  <si>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</si>
  <si>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</si>
  <si>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</si>
  <si>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</si>
  <si>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</si>
  <si>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</si>
  <si>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</si>
  <si>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</si>
  <si>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</si>
  <si>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</si>
  <si>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</si>
  <si>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</si>
  <si>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</si>
  <si>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</si>
  <si>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</si>
  <si>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</si>
  <si>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</si>
  <si>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</si>
  <si>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</si>
  <si>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</si>
  <si>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</si>
  <si>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</si>
  <si>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</si>
  <si>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</si>
  <si>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</si>
  <si>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</si>
  <si>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</si>
  <si>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</si>
  <si>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</si>
  <si>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</si>
  <si>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</si>
  <si>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</si>
  <si>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</si>
  <si>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</si>
  <si>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</si>
  <si>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</si>
  <si>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</si>
  <si>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</si>
  <si>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</si>
  <si>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</si>
  <si>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</si>
  <si>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</si>
  <si>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</si>
  <si>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</si>
  <si>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</si>
  <si>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</si>
  <si>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</si>
  <si>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</si>
  <si>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</si>
  <si>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</si>
  <si>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</si>
  <si>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</si>
  <si>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</si>
  <si>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</si>
  <si>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</si>
  <si>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</si>
  <si>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</si>
  <si>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</si>
  <si>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</si>
  <si>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</si>
  <si>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</si>
  <si>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</si>
  <si>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</si>
  <si>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</si>
  <si>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</si>
  <si>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</si>
  <si>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</si>
  <si>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</si>
  <si>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</si>
  <si>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</si>
  <si>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</si>
  <si>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</si>
  <si>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</si>
  <si>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</si>
  <si>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</si>
  <si>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</si>
  <si>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</si>
  <si>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</si>
  <si>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</si>
  <si>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</si>
  <si>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</si>
  <si>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</si>
  <si>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</si>
  <si>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</si>
  <si>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</si>
  <si>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</si>
  <si>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</si>
  <si>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</si>
  <si>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</si>
  <si>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</si>
  <si>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</si>
  <si>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</si>
  <si>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</si>
  <si>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</si>
  <si>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</si>
  <si>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</si>
  <si>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</si>
  <si>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</si>
  <si>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</si>
  <si>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</si>
  <si>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</si>
  <si>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</si>
  <si>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</si>
  <si>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</si>
  <si>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</si>
  <si>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</si>
  <si>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</si>
  <si>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</si>
  <si>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</si>
  <si>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</si>
  <si>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</si>
  <si>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</si>
  <si>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</si>
  <si>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</si>
  <si>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</si>
  <si>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</si>
  <si>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</si>
  <si>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</si>
  <si>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</si>
  <si>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</si>
  <si>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</si>
  <si>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</si>
  <si>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</si>
  <si>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</si>
  <si>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</si>
  <si>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</si>
  <si>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</si>
  <si>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</si>
  <si>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</si>
  <si>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</si>
  <si>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</si>
  <si>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</si>
  <si>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</si>
  <si>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</si>
  <si>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</si>
  <si>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</si>
  <si>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</si>
  <si>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</si>
  <si>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</si>
  <si>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</si>
  <si>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</si>
  <si>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</si>
  <si>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</si>
  <si>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</si>
  <si>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</si>
  <si>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</si>
  <si>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</si>
  <si>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</si>
  <si>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</si>
  <si>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山口県</t>
  </si>
  <si>
    <t>35000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</si>
  <si>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</si>
  <si>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</si>
  <si>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</si>
  <si>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</si>
  <si>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</si>
  <si>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</si>
  <si>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</si>
  <si>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</si>
  <si>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</si>
  <si>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</si>
  <si>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</si>
  <si>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</si>
  <si>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35201</t>
  </si>
  <si>
    <t>下関市</t>
  </si>
  <si>
    <t/>
  </si>
  <si>
    <t>有る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</si>
  <si>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</si>
  <si>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</si>
  <si>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</si>
  <si>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</si>
  <si>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</si>
  <si>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</si>
  <si>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</si>
  <si>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</si>
  <si>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</si>
  <si>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</si>
  <si>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</si>
  <si>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</si>
  <si>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</si>
  <si>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</si>
  <si>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</si>
  <si>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</si>
  <si>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</si>
  <si>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</si>
  <si>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</si>
  <si>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</si>
  <si>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</si>
  <si>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</si>
  <si>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</si>
  <si>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</si>
  <si>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</si>
  <si>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</si>
  <si>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</si>
  <si>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</si>
  <si>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</si>
  <si>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</si>
  <si>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無い</t>
  </si>
  <si>
    <t>35343</t>
  </si>
  <si>
    <t>田布施町</t>
  </si>
  <si>
    <t>35344</t>
  </si>
  <si>
    <t>平生町</t>
  </si>
  <si>
    <t>35502</t>
  </si>
  <si>
    <t>阿武町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</si>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</sst>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784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6" si="0">+E7+F7</f>
        <v>1328585</v>
      </c>
      <c r="E7" s="296">
        <f>SUM(E$8:E$207)</f>
        <v>1328583</v>
      </c>
      <c r="F7" s="296">
        <f>SUM(F$8:F$207)</f>
        <v>2</v>
      </c>
      <c r="G7" s="296">
        <f>SUM(G$8:G$207)</f>
        <v>16628</v>
      </c>
      <c r="H7" s="296">
        <f>SUM(ごみ搬入量内訳!E7,+ごみ搬入量内訳!AD7)</f>
        <v>350985</v>
      </c>
      <c r="I7" s="296">
        <f>ごみ搬入量内訳!BC7</f>
        <v>109576</v>
      </c>
      <c r="J7" s="296">
        <f>資源化量内訳!BR7</f>
        <v>7200</v>
      </c>
      <c r="K7" s="296">
        <f t="shared" ref="K7:K26" si="1">SUM(H7:J7)</f>
        <v>467761</v>
      </c>
      <c r="L7" s="296">
        <f t="shared" ref="L7:L26" si="2">IF(D7&lt;&gt;0,K7/D7/365*1000000,"-")</f>
        <v>964.5878783076505</v>
      </c>
      <c r="M7" s="296">
        <f>IF(D7&lt;&gt;0,(ごみ搬入量内訳!BR7+ごみ処理概要!J7)/ごみ処理概要!D7/365*1000000,"-")</f>
        <v>651.69344602438036</v>
      </c>
      <c r="N7" s="296">
        <f>IF(D7&lt;&gt;0,(ごみ搬入量内訳!E7+ごみ搬入量内訳!BD7-ごみ搬入量内訳!R7-ごみ搬入量内訳!BH7)/D7/365*1000000,"-")</f>
        <v>529.20449251265939</v>
      </c>
      <c r="O7" s="296">
        <f>IF(D7&lt;&gt;0,ごみ搬入量内訳!CM7/ごみ処理概要!D7/365*1000000,"-")</f>
        <v>312.89443228327013</v>
      </c>
      <c r="P7" s="296">
        <f>ごみ搬入量内訳!DH7</f>
        <v>1</v>
      </c>
      <c r="Q7" s="296">
        <f>ごみ処理量内訳!E7</f>
        <v>360347</v>
      </c>
      <c r="R7" s="296">
        <f>ごみ処理量内訳!N7</f>
        <v>5938</v>
      </c>
      <c r="S7" s="296">
        <f t="shared" ref="S7:S26" si="3">SUM(T7:Z7)</f>
        <v>71342</v>
      </c>
      <c r="T7" s="296">
        <f>ごみ処理量内訳!G7</f>
        <v>20233</v>
      </c>
      <c r="U7" s="296">
        <f>ごみ処理量内訳!L7</f>
        <v>39152</v>
      </c>
      <c r="V7" s="296">
        <f>ごみ処理量内訳!H7</f>
        <v>0</v>
      </c>
      <c r="W7" s="296">
        <f>ごみ処理量内訳!I7</f>
        <v>0</v>
      </c>
      <c r="X7" s="296">
        <f>ごみ処理量内訳!J7</f>
        <v>5751</v>
      </c>
      <c r="Y7" s="296">
        <f>ごみ処理量内訳!K7</f>
        <v>6128</v>
      </c>
      <c r="Z7" s="296">
        <f>ごみ処理量内訳!M7</f>
        <v>78</v>
      </c>
      <c r="AA7" s="296">
        <f>資源化量内訳!Z7</f>
        <v>22509</v>
      </c>
      <c r="AB7" s="296">
        <f t="shared" ref="AB7:AB26" si="4">SUM(Q7,R7,S7,AA7)</f>
        <v>460136</v>
      </c>
      <c r="AC7" s="299">
        <f t="shared" ref="AC7:AC26" si="5">IF(AB7&lt;&gt;0,(AA7+Q7+S7)/AB7*100,"-")</f>
        <v>98.709511970373981</v>
      </c>
      <c r="AD7" s="296">
        <f>施設資源化量内訳!Z7</f>
        <v>36335</v>
      </c>
      <c r="AE7" s="296">
        <f>施設資源化量内訳!AV7</f>
        <v>2820</v>
      </c>
      <c r="AF7" s="296">
        <f>施設資源化量内訳!BR7</f>
        <v>0</v>
      </c>
      <c r="AG7" s="296">
        <f>施設資源化量内訳!CN7</f>
        <v>0</v>
      </c>
      <c r="AH7" s="296">
        <f>施設資源化量内訳!DJ7</f>
        <v>3203</v>
      </c>
      <c r="AI7" s="296">
        <f>施設資源化量内訳!EF7</f>
        <v>6128</v>
      </c>
      <c r="AJ7" s="296">
        <f>施設資源化量内訳!FB7</f>
        <v>28008</v>
      </c>
      <c r="AK7" s="296">
        <f t="shared" ref="AK7:AK26" si="6">SUM(AD7:AJ7)</f>
        <v>76494</v>
      </c>
      <c r="AL7" s="299">
        <f t="shared" ref="AL7:AL26" si="7">IF((AB7+J7)&lt;&gt;0,(AA7+AK7+J7)/(AB7+J7)*100,"-")</f>
        <v>22.725191297053939</v>
      </c>
      <c r="AM7" s="299">
        <f>IF((AB7+J7)&lt;&gt;0,(資源化量内訳!D7-資源化量内訳!S7-資源化量内訳!U7-資源化量内訳!W7-資源化量内訳!V7)/(AB7+J7)*100,"-")</f>
        <v>13.983301093859666</v>
      </c>
      <c r="AN7" s="296">
        <f>ごみ処理量内訳!AA7</f>
        <v>5938</v>
      </c>
      <c r="AO7" s="296">
        <f>ごみ処理量内訳!AB7</f>
        <v>8317</v>
      </c>
      <c r="AP7" s="296">
        <f>ごみ処理量内訳!AC7</f>
        <v>7173</v>
      </c>
      <c r="AQ7" s="296">
        <f t="shared" ref="AQ7:AQ26" si="8">SUM(AN7:AP7)</f>
        <v>21428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251425</v>
      </c>
      <c r="E8" s="283">
        <v>251425</v>
      </c>
      <c r="F8" s="283">
        <v>0</v>
      </c>
      <c r="G8" s="283">
        <v>4338</v>
      </c>
      <c r="H8" s="283">
        <f>SUM(ごみ搬入量内訳!E8,+ごみ搬入量内訳!AD8)</f>
        <v>51385</v>
      </c>
      <c r="I8" s="283">
        <f>ごみ搬入量内訳!BC8</f>
        <v>37164</v>
      </c>
      <c r="J8" s="283">
        <f>資源化量内訳!BR8</f>
        <v>2998</v>
      </c>
      <c r="K8" s="283">
        <f t="shared" si="1"/>
        <v>91547</v>
      </c>
      <c r="L8" s="286">
        <f t="shared" si="2"/>
        <v>997.56865319732321</v>
      </c>
      <c r="M8" s="283">
        <f>IF(D8&lt;&gt;0,(ごみ搬入量内訳!BR8+ごみ処理概要!J8)/ごみ処理概要!D8/365*1000000,"-")</f>
        <v>592.60026070575805</v>
      </c>
      <c r="N8" s="406">
        <f>IF(D8&lt;&gt;0,(ごみ搬入量内訳!E8+ごみ搬入量内訳!BD8-ごみ搬入量内訳!R8-ごみ搬入量内訳!BH8)/D8/365*1000000,"-")</f>
        <v>478.64160586029493</v>
      </c>
      <c r="O8" s="283">
        <f>IF(D8&lt;&gt;0,ごみ搬入量内訳!CM8/ごみ処理概要!D8/365*1000000,"-")</f>
        <v>404.96839249156523</v>
      </c>
      <c r="P8" s="283">
        <f>ごみ搬入量内訳!DH8</f>
        <v>0</v>
      </c>
      <c r="Q8" s="283">
        <f>ごみ処理量内訳!E8</f>
        <v>68580</v>
      </c>
      <c r="R8" s="283">
        <f>ごみ処理量内訳!N8</f>
        <v>1022</v>
      </c>
      <c r="S8" s="283">
        <f t="shared" si="3"/>
        <v>16261</v>
      </c>
      <c r="T8" s="283">
        <f>ごみ処理量内訳!G8</f>
        <v>11463</v>
      </c>
      <c r="U8" s="283">
        <f>ごみ処理量内訳!L8</f>
        <v>4798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2686</v>
      </c>
      <c r="AB8" s="283">
        <f t="shared" si="4"/>
        <v>88549</v>
      </c>
      <c r="AC8" s="288">
        <f t="shared" si="5"/>
        <v>98.845836768342949</v>
      </c>
      <c r="AD8" s="283">
        <f>施設資源化量内訳!Z8</f>
        <v>9730</v>
      </c>
      <c r="AE8" s="283">
        <f>施設資源化量内訳!AV8</f>
        <v>725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3677</v>
      </c>
      <c r="AK8" s="283">
        <f t="shared" si="6"/>
        <v>14132</v>
      </c>
      <c r="AL8" s="288">
        <f t="shared" si="7"/>
        <v>21.645712038624968</v>
      </c>
      <c r="AM8" s="288">
        <f>IF((AB8+J8)&lt;&gt;0,(資源化量内訳!D8-資源化量内訳!S8-資源化量内訳!U8-資源化量内訳!W8-資源化量内訳!V8)/(AB8+J8)*100,"-")</f>
        <v>11.022753339814521</v>
      </c>
      <c r="AN8" s="283">
        <f>ごみ処理量内訳!AA8</f>
        <v>1022</v>
      </c>
      <c r="AO8" s="283">
        <f>ごみ処理量内訳!AB8</f>
        <v>1212</v>
      </c>
      <c r="AP8" s="283">
        <f>ごみ処理量内訳!AC8</f>
        <v>823</v>
      </c>
      <c r="AQ8" s="283">
        <f t="shared" si="8"/>
        <v>3057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160690</v>
      </c>
      <c r="E9" s="283">
        <v>160690</v>
      </c>
      <c r="F9" s="283">
        <v>0</v>
      </c>
      <c r="G9" s="283">
        <v>2140</v>
      </c>
      <c r="H9" s="283">
        <f>SUM(ごみ搬入量内訳!E9,+ごみ搬入量内訳!AD9)</f>
        <v>32004</v>
      </c>
      <c r="I9" s="283">
        <f>ごみ搬入量内訳!BC9</f>
        <v>23384</v>
      </c>
      <c r="J9" s="283">
        <f>資源化量内訳!BR9</f>
        <v>873</v>
      </c>
      <c r="K9" s="283">
        <f t="shared" si="1"/>
        <v>56261</v>
      </c>
      <c r="L9" s="286">
        <f t="shared" si="2"/>
        <v>959.23657992032656</v>
      </c>
      <c r="M9" s="283">
        <f>IF(D9&lt;&gt;0,(ごみ搬入量内訳!BR9+ごみ処理概要!J9)/ごみ処理概要!D9/365*1000000,"-")</f>
        <v>627.46528881868176</v>
      </c>
      <c r="N9" s="406">
        <f>IF(D9&lt;&gt;0,(ごみ搬入量内訳!E9+ごみ搬入量内訳!BD9-ごみ搬入量内訳!R9-ごみ搬入量内訳!BH9)/D9/365*1000000,"-")</f>
        <v>546.717622717783</v>
      </c>
      <c r="O9" s="283">
        <f>IF(D9&lt;&gt;0,ごみ搬入量内訳!CM9/ごみ処理概要!D9/365*1000000,"-")</f>
        <v>331.77129110164469</v>
      </c>
      <c r="P9" s="283">
        <f>ごみ搬入量内訳!DH9</f>
        <v>0</v>
      </c>
      <c r="Q9" s="283">
        <f>ごみ処理量内訳!E9</f>
        <v>48420</v>
      </c>
      <c r="R9" s="283">
        <f>ごみ処理量内訳!N9</f>
        <v>215</v>
      </c>
      <c r="S9" s="283">
        <f t="shared" si="3"/>
        <v>5960</v>
      </c>
      <c r="T9" s="283">
        <f>ごみ処理量内訳!G9</f>
        <v>2880</v>
      </c>
      <c r="U9" s="283">
        <f>ごみ処理量内訳!L9</f>
        <v>3080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793</v>
      </c>
      <c r="AB9" s="283">
        <f t="shared" si="4"/>
        <v>55388</v>
      </c>
      <c r="AC9" s="288">
        <f t="shared" si="5"/>
        <v>99.61182927709973</v>
      </c>
      <c r="AD9" s="283">
        <f>施設資源化量内訳!Z9</f>
        <v>1315</v>
      </c>
      <c r="AE9" s="283">
        <f>施設資源化量内訳!AV9</f>
        <v>742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2555</v>
      </c>
      <c r="AK9" s="283">
        <f t="shared" si="6"/>
        <v>4612</v>
      </c>
      <c r="AL9" s="288">
        <f t="shared" si="7"/>
        <v>11.158706741792717</v>
      </c>
      <c r="AM9" s="288">
        <f>IF((AB9+J9)&lt;&gt;0,(資源化量内訳!D9-資源化量内訳!S9-資源化量内訳!U9-資源化量内訳!W9-資源化量内訳!V9)/(AB9+J9)*100,"-")</f>
        <v>9.7989726453493535</v>
      </c>
      <c r="AN9" s="283">
        <f>ごみ処理量内訳!AA9</f>
        <v>215</v>
      </c>
      <c r="AO9" s="283">
        <f>ごみ処理量内訳!AB9</f>
        <v>3216</v>
      </c>
      <c r="AP9" s="283">
        <f>ごみ処理量内訳!AC9</f>
        <v>1457</v>
      </c>
      <c r="AQ9" s="283">
        <f t="shared" si="8"/>
        <v>4888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188891</v>
      </c>
      <c r="E10" s="283">
        <v>188891</v>
      </c>
      <c r="F10" s="283">
        <v>0</v>
      </c>
      <c r="G10" s="283">
        <v>1891</v>
      </c>
      <c r="H10" s="283">
        <f>SUM(ごみ搬入量内訳!E10,+ごみ搬入量内訳!AD10)</f>
        <v>55648</v>
      </c>
      <c r="I10" s="283">
        <f>ごみ搬入量内訳!BC10</f>
        <v>13711</v>
      </c>
      <c r="J10" s="283">
        <f>資源化量内訳!BR10</f>
        <v>755</v>
      </c>
      <c r="K10" s="283">
        <f t="shared" si="1"/>
        <v>70114</v>
      </c>
      <c r="L10" s="286">
        <f t="shared" si="2"/>
        <v>1016.9523729819394</v>
      </c>
      <c r="M10" s="283">
        <f>IF(D10&lt;&gt;0,(ごみ搬入量内訳!BR10+ごみ処理概要!J10)/ごみ処理概要!D10/365*1000000,"-")</f>
        <v>645.84612579712757</v>
      </c>
      <c r="N10" s="406">
        <f>IF(D10&lt;&gt;0,(ごみ搬入量内訳!E10+ごみ搬入量内訳!BD10-ごみ搬入量内訳!R10-ごみ搬入量内訳!BH10)/D10/365*1000000,"-")</f>
        <v>511.50757887983957</v>
      </c>
      <c r="O10" s="283">
        <f>IF(D10&lt;&gt;0,ごみ搬入量内訳!CM10/ごみ処理概要!D10/365*1000000,"-")</f>
        <v>371.10624718481188</v>
      </c>
      <c r="P10" s="283">
        <f>ごみ搬入量内訳!DH10</f>
        <v>0</v>
      </c>
      <c r="Q10" s="283">
        <f>ごみ処理量内訳!E10</f>
        <v>57022</v>
      </c>
      <c r="R10" s="283">
        <f>ごみ処理量内訳!N10</f>
        <v>1167</v>
      </c>
      <c r="S10" s="283">
        <f t="shared" si="3"/>
        <v>6272</v>
      </c>
      <c r="T10" s="283">
        <f>ごみ処理量内訳!G10</f>
        <v>0</v>
      </c>
      <c r="U10" s="283">
        <f>ごみ処理量内訳!L10</f>
        <v>6260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12</v>
      </c>
      <c r="Z10" s="283">
        <f>ごみ処理量内訳!M10</f>
        <v>0</v>
      </c>
      <c r="AA10" s="283">
        <f>資源化量内訳!Z10</f>
        <v>4898</v>
      </c>
      <c r="AB10" s="283">
        <f t="shared" si="4"/>
        <v>69359</v>
      </c>
      <c r="AC10" s="288">
        <f t="shared" si="5"/>
        <v>98.317449790221886</v>
      </c>
      <c r="AD10" s="283">
        <f>施設資源化量内訳!Z10</f>
        <v>6627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12</v>
      </c>
      <c r="AJ10" s="283">
        <f>施設資源化量内訳!FB10</f>
        <v>4354</v>
      </c>
      <c r="AK10" s="283">
        <f t="shared" si="6"/>
        <v>10993</v>
      </c>
      <c r="AL10" s="288">
        <f t="shared" si="7"/>
        <v>23.741335539264625</v>
      </c>
      <c r="AM10" s="288">
        <f>IF((AB10+J10)&lt;&gt;0,(資源化量内訳!D10-資源化量内訳!S10-資源化量内訳!U10-資源化量内訳!W10-資源化量内訳!V10)/(AB10+J10)*100,"-")</f>
        <v>14.332372992554982</v>
      </c>
      <c r="AN10" s="283">
        <f>ごみ処理量内訳!AA10</f>
        <v>1167</v>
      </c>
      <c r="AO10" s="283">
        <f>ごみ処理量内訳!AB10</f>
        <v>771</v>
      </c>
      <c r="AP10" s="283">
        <f>ごみ処理量内訳!AC10</f>
        <v>1026</v>
      </c>
      <c r="AQ10" s="283">
        <f t="shared" si="8"/>
        <v>2964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43877</v>
      </c>
      <c r="E11" s="283">
        <v>43875</v>
      </c>
      <c r="F11" s="283">
        <v>2</v>
      </c>
      <c r="G11" s="283">
        <v>401</v>
      </c>
      <c r="H11" s="283">
        <f>SUM(ごみ搬入量内訳!E11,+ごみ搬入量内訳!AD11)</f>
        <v>12780</v>
      </c>
      <c r="I11" s="283">
        <f>ごみ搬入量内訳!BC11</f>
        <v>3236</v>
      </c>
      <c r="J11" s="283">
        <f>資源化量内訳!BR11</f>
        <v>327</v>
      </c>
      <c r="K11" s="283">
        <f t="shared" si="1"/>
        <v>16343</v>
      </c>
      <c r="L11" s="286">
        <f t="shared" si="2"/>
        <v>1020.4741086617913</v>
      </c>
      <c r="M11" s="283">
        <f>IF(D11&lt;&gt;0,(ごみ搬入量内訳!BR11+ごみ処理概要!J11)/ごみ処理概要!D11/365*1000000,"-")</f>
        <v>711.39090252608401</v>
      </c>
      <c r="N11" s="406">
        <f>IF(D11&lt;&gt;0,(ごみ搬入量内訳!E11+ごみ搬入量内訳!BD11-ごみ搬入量内訳!R11-ごみ搬入量内訳!BH11)/D11/365*1000000,"-")</f>
        <v>608.11340294053639</v>
      </c>
      <c r="O11" s="283">
        <f>IF(D11&lt;&gt;0,ごみ搬入量内訳!CM11/ごみ処理概要!D11/365*1000000,"-")</f>
        <v>309.08320613570748</v>
      </c>
      <c r="P11" s="283">
        <f>ごみ搬入量内訳!DH11</f>
        <v>1</v>
      </c>
      <c r="Q11" s="283">
        <f>ごみ処理量内訳!E11</f>
        <v>11410</v>
      </c>
      <c r="R11" s="283">
        <f>ごみ処理量内訳!N11</f>
        <v>0</v>
      </c>
      <c r="S11" s="283">
        <f t="shared" si="3"/>
        <v>2587</v>
      </c>
      <c r="T11" s="283">
        <f>ごみ処理量内訳!G11</f>
        <v>1260</v>
      </c>
      <c r="U11" s="283">
        <f>ごみ処理量内訳!L11</f>
        <v>1327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2019</v>
      </c>
      <c r="AB11" s="283">
        <f t="shared" si="4"/>
        <v>16016</v>
      </c>
      <c r="AC11" s="288">
        <f t="shared" si="5"/>
        <v>100</v>
      </c>
      <c r="AD11" s="283">
        <f>施設資源化量内訳!Z11</f>
        <v>1207</v>
      </c>
      <c r="AE11" s="283">
        <f>施設資源化量内訳!AV11</f>
        <v>189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1327</v>
      </c>
      <c r="AK11" s="283">
        <f t="shared" si="6"/>
        <v>2723</v>
      </c>
      <c r="AL11" s="288">
        <f t="shared" si="7"/>
        <v>31.016337269779111</v>
      </c>
      <c r="AM11" s="288">
        <f>IF((AB11+J11)&lt;&gt;0,(資源化量内訳!D11-資源化量内訳!S11-資源化量内訳!U11-資源化量内訳!W11-資源化量内訳!V11)/(AB11+J11)*100,"-")</f>
        <v>23.84507128434192</v>
      </c>
      <c r="AN11" s="283">
        <f>ごみ処理量内訳!AA11</f>
        <v>0</v>
      </c>
      <c r="AO11" s="283">
        <f>ごみ処理量内訳!AB11</f>
        <v>108</v>
      </c>
      <c r="AP11" s="283">
        <f>ごみ処理量内訳!AC11</f>
        <v>554</v>
      </c>
      <c r="AQ11" s="283">
        <f t="shared" si="8"/>
        <v>662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113816</v>
      </c>
      <c r="E12" s="283">
        <v>113816</v>
      </c>
      <c r="F12" s="283">
        <v>0</v>
      </c>
      <c r="G12" s="283">
        <v>1216</v>
      </c>
      <c r="H12" s="283">
        <f>SUM(ごみ搬入量内訳!E12,+ごみ搬入量内訳!AD12)</f>
        <v>29701</v>
      </c>
      <c r="I12" s="283">
        <f>ごみ搬入量内訳!BC12</f>
        <v>8082</v>
      </c>
      <c r="J12" s="283">
        <f>資源化量内訳!BR12</f>
        <v>300</v>
      </c>
      <c r="K12" s="283">
        <f t="shared" si="1"/>
        <v>38083</v>
      </c>
      <c r="L12" s="286">
        <f t="shared" si="2"/>
        <v>916.7163342708393</v>
      </c>
      <c r="M12" s="283">
        <f>IF(D12&lt;&gt;0,(ごみ搬入量内訳!BR12+ごみ処理概要!J12)/ごみ処理概要!D12/365*1000000,"-")</f>
        <v>620.32350219676846</v>
      </c>
      <c r="N12" s="406">
        <f>IF(D12&lt;&gt;0,(ごみ搬入量内訳!E12+ごみ搬入量内訳!BD12-ごみ搬入量内訳!R12-ごみ搬入量内訳!BH12)/D12/365*1000000,"-")</f>
        <v>566.71618984161887</v>
      </c>
      <c r="O12" s="283">
        <f>IF(D12&lt;&gt;0,ごみ搬入量内訳!CM12/ごみ処理概要!D12/365*1000000,"-")</f>
        <v>296.39283207407101</v>
      </c>
      <c r="P12" s="283">
        <f>ごみ搬入量内訳!DH12</f>
        <v>0</v>
      </c>
      <c r="Q12" s="283">
        <f>ごみ処理量内訳!E12</f>
        <v>27425</v>
      </c>
      <c r="R12" s="283">
        <f>ごみ処理量内訳!N12</f>
        <v>412</v>
      </c>
      <c r="S12" s="283">
        <f t="shared" si="3"/>
        <v>9372</v>
      </c>
      <c r="T12" s="283">
        <f>ごみ処理量内訳!G12</f>
        <v>2268</v>
      </c>
      <c r="U12" s="283">
        <f>ごみ処理量内訳!L12</f>
        <v>1353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5751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574</v>
      </c>
      <c r="AB12" s="283">
        <f t="shared" si="4"/>
        <v>37783</v>
      </c>
      <c r="AC12" s="288">
        <f t="shared" si="5"/>
        <v>98.909562501654179</v>
      </c>
      <c r="AD12" s="283">
        <f>施設資源化量内訳!Z12</f>
        <v>3794</v>
      </c>
      <c r="AE12" s="283">
        <f>施設資源化量内訳!AV12</f>
        <v>788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3203</v>
      </c>
      <c r="AI12" s="283">
        <f>施設資源化量内訳!EF12</f>
        <v>0</v>
      </c>
      <c r="AJ12" s="283">
        <f>施設資源化量内訳!FB12</f>
        <v>1353</v>
      </c>
      <c r="AK12" s="283">
        <f t="shared" si="6"/>
        <v>9138</v>
      </c>
      <c r="AL12" s="288">
        <f t="shared" si="7"/>
        <v>26.289945645038472</v>
      </c>
      <c r="AM12" s="288">
        <f>IF((AB12+J12)&lt;&gt;0,(資源化量内訳!D12-資源化量内訳!S12-資源化量内訳!U12-資源化量内訳!W12-資源化量内訳!V12)/(AB12+J12)*100,"-")</f>
        <v>18.357272273717932</v>
      </c>
      <c r="AN12" s="283">
        <f>ごみ処理量内訳!AA12</f>
        <v>412</v>
      </c>
      <c r="AO12" s="283">
        <f>ごみ処理量内訳!AB12</f>
        <v>609</v>
      </c>
      <c r="AP12" s="283">
        <f>ごみ処理量内訳!AC12</f>
        <v>272</v>
      </c>
      <c r="AQ12" s="283">
        <f t="shared" si="8"/>
        <v>1293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57171</v>
      </c>
      <c r="E13" s="283">
        <v>57171</v>
      </c>
      <c r="F13" s="283">
        <v>0</v>
      </c>
      <c r="G13" s="283">
        <v>719</v>
      </c>
      <c r="H13" s="283">
        <f>SUM(ごみ搬入量内訳!E13,+ごみ搬入量内訳!AD13)</f>
        <v>19000</v>
      </c>
      <c r="I13" s="283">
        <f>ごみ搬入量内訳!BC13</f>
        <v>1665</v>
      </c>
      <c r="J13" s="283">
        <f>資源化量内訳!BR13</f>
        <v>76</v>
      </c>
      <c r="K13" s="283">
        <f t="shared" si="1"/>
        <v>20741</v>
      </c>
      <c r="L13" s="286">
        <f t="shared" si="2"/>
        <v>993.94199041903357</v>
      </c>
      <c r="M13" s="283">
        <f>IF(D13&lt;&gt;0,(ごみ搬入量内訳!BR13+ごみ処理概要!J13)/ごみ処理概要!D13/365*1000000,"-")</f>
        <v>658.63452660523592</v>
      </c>
      <c r="N13" s="406">
        <f>IF(D13&lt;&gt;0,(ごみ搬入量内訳!E13+ごみ搬入量内訳!BD13-ごみ搬入量内訳!R13-ごみ搬入量内訳!BH13)/D13/365*1000000,"-")</f>
        <v>487.12310556913729</v>
      </c>
      <c r="O13" s="283">
        <f>IF(D13&lt;&gt;0,ごみ搬入量内訳!CM13/ごみ処理概要!D13/365*1000000,"-")</f>
        <v>335.30746381379771</v>
      </c>
      <c r="P13" s="283">
        <f>ごみ搬入量内訳!DH13</f>
        <v>0</v>
      </c>
      <c r="Q13" s="283">
        <f>ごみ処理量内訳!E13</f>
        <v>16281</v>
      </c>
      <c r="R13" s="283">
        <f>ごみ処理量内訳!N13</f>
        <v>839</v>
      </c>
      <c r="S13" s="283">
        <f t="shared" si="3"/>
        <v>2326</v>
      </c>
      <c r="T13" s="283">
        <f>ごみ処理量内訳!G13</f>
        <v>0</v>
      </c>
      <c r="U13" s="283">
        <f>ごみ処理量内訳!L13</f>
        <v>2326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1219</v>
      </c>
      <c r="AB13" s="283">
        <f t="shared" si="4"/>
        <v>20665</v>
      </c>
      <c r="AC13" s="288">
        <f t="shared" si="5"/>
        <v>95.939995160900068</v>
      </c>
      <c r="AD13" s="283">
        <f>施設資源化量内訳!Z13</f>
        <v>1012</v>
      </c>
      <c r="AE13" s="283">
        <f>施設資源化量内訳!AV13</f>
        <v>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2081</v>
      </c>
      <c r="AK13" s="283">
        <f t="shared" si="6"/>
        <v>3093</v>
      </c>
      <c r="AL13" s="288">
        <f t="shared" si="7"/>
        <v>21.156164119377081</v>
      </c>
      <c r="AM13" s="288">
        <f>IF((AB13+J13)&lt;&gt;0,(資源化量内訳!D13-資源化量内訳!S13-資源化量内訳!U13-資源化量内訳!W13-資源化量内訳!V13)/(AB13+J13)*100,"-")</f>
        <v>16.276939395400415</v>
      </c>
      <c r="AN13" s="283">
        <f>ごみ処理量内訳!AA13</f>
        <v>839</v>
      </c>
      <c r="AO13" s="283">
        <f>ごみ処理量内訳!AB13</f>
        <v>474</v>
      </c>
      <c r="AP13" s="283">
        <f>ごみ処理量内訳!AC13</f>
        <v>218</v>
      </c>
      <c r="AQ13" s="283">
        <f t="shared" si="8"/>
        <v>1531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129041</v>
      </c>
      <c r="E14" s="283">
        <v>129041</v>
      </c>
      <c r="F14" s="283">
        <v>0</v>
      </c>
      <c r="G14" s="283">
        <v>1981</v>
      </c>
      <c r="H14" s="283">
        <f>SUM(ごみ搬入量内訳!E14,+ごみ搬入量内訳!AD14)</f>
        <v>39357</v>
      </c>
      <c r="I14" s="283">
        <f>ごみ搬入量内訳!BC14</f>
        <v>3816</v>
      </c>
      <c r="J14" s="283">
        <f>資源化量内訳!BR14</f>
        <v>237</v>
      </c>
      <c r="K14" s="283">
        <f t="shared" si="1"/>
        <v>43410</v>
      </c>
      <c r="L14" s="286">
        <f t="shared" si="2"/>
        <v>921.6567358383387</v>
      </c>
      <c r="M14" s="283">
        <f>IF(D14&lt;&gt;0,(ごみ搬入量内訳!BR14+ごみ処理概要!J14)/ごみ処理概要!D14/365*1000000,"-")</f>
        <v>628.62042466485912</v>
      </c>
      <c r="N14" s="406">
        <f>IF(D14&lt;&gt;0,(ごみ搬入量内訳!E14+ごみ搬入量内訳!BD14-ごみ搬入量内訳!R14-ごみ搬入量内訳!BH14)/D14/365*1000000,"-")</f>
        <v>454.84110232353675</v>
      </c>
      <c r="O14" s="283">
        <f>IF(D14&lt;&gt;0,ごみ搬入量内訳!CM14/ごみ処理概要!D14/365*1000000,"-")</f>
        <v>293.03631117347965</v>
      </c>
      <c r="P14" s="283">
        <f>ごみ搬入量内訳!DH14</f>
        <v>0</v>
      </c>
      <c r="Q14" s="283">
        <f>ごみ処理量内訳!E14</f>
        <v>33236</v>
      </c>
      <c r="R14" s="283">
        <f>ごみ処理量内訳!N14</f>
        <v>626</v>
      </c>
      <c r="S14" s="283">
        <f t="shared" si="3"/>
        <v>6706</v>
      </c>
      <c r="T14" s="283">
        <f>ごみ処理量内訳!G14</f>
        <v>0</v>
      </c>
      <c r="U14" s="283">
        <f>ごみ処理量内訳!L14</f>
        <v>6706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2638</v>
      </c>
      <c r="AB14" s="283">
        <f t="shared" si="4"/>
        <v>43206</v>
      </c>
      <c r="AC14" s="288">
        <f t="shared" si="5"/>
        <v>98.551127158265047</v>
      </c>
      <c r="AD14" s="283">
        <f>施設資源化量内訳!Z14</f>
        <v>3604</v>
      </c>
      <c r="AE14" s="283">
        <f>施設資源化量内訳!AV14</f>
        <v>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3121</v>
      </c>
      <c r="AK14" s="283">
        <f t="shared" si="6"/>
        <v>6725</v>
      </c>
      <c r="AL14" s="288">
        <f t="shared" si="7"/>
        <v>22.09792141426697</v>
      </c>
      <c r="AM14" s="288">
        <f>IF((AB14+J14)&lt;&gt;0,(資源化量内訳!D14-資源化量内訳!S14-資源化量内訳!U14-資源化量内訳!W14-資源化量内訳!V14)/(AB14+J14)*100,"-")</f>
        <v>13.801993416660913</v>
      </c>
      <c r="AN14" s="283">
        <f>ごみ処理量内訳!AA14</f>
        <v>626</v>
      </c>
      <c r="AO14" s="283">
        <f>ごみ処理量内訳!AB14</f>
        <v>143</v>
      </c>
      <c r="AP14" s="283">
        <f>ごみ処理量内訳!AC14</f>
        <v>1046</v>
      </c>
      <c r="AQ14" s="283">
        <f t="shared" si="8"/>
        <v>1815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49530</v>
      </c>
      <c r="E15" s="283">
        <v>49530</v>
      </c>
      <c r="F15" s="283">
        <v>0</v>
      </c>
      <c r="G15" s="283">
        <v>415</v>
      </c>
      <c r="H15" s="283">
        <f>SUM(ごみ搬入量内訳!E15,+ごみ搬入量内訳!AD15)</f>
        <v>15499</v>
      </c>
      <c r="I15" s="283">
        <f>ごみ搬入量内訳!BC15</f>
        <v>823</v>
      </c>
      <c r="J15" s="283">
        <f>資源化量内訳!BR15</f>
        <v>451</v>
      </c>
      <c r="K15" s="283">
        <f t="shared" si="1"/>
        <v>16773</v>
      </c>
      <c r="L15" s="286">
        <f t="shared" si="2"/>
        <v>927.78971648564993</v>
      </c>
      <c r="M15" s="283">
        <f>IF(D15&lt;&gt;0,(ごみ搬入量内訳!BR15+ごみ処理概要!J15)/ごみ処理概要!D15/365*1000000,"-")</f>
        <v>751.39185051815844</v>
      </c>
      <c r="N15" s="406">
        <f>IF(D15&lt;&gt;0,(ごみ搬入量内訳!E15+ごみ搬入量内訳!BD15-ごみ搬入量内訳!R15-ごみ搬入量内訳!BH15)/D15/365*1000000,"-")</f>
        <v>579.41914268092671</v>
      </c>
      <c r="O15" s="283">
        <f>IF(D15&lt;&gt;0,ごみ搬入量内訳!CM15/ごみ処理概要!D15/365*1000000,"-")</f>
        <v>176.3978659674917</v>
      </c>
      <c r="P15" s="283">
        <f>ごみ搬入量内訳!DH15</f>
        <v>0</v>
      </c>
      <c r="Q15" s="283">
        <f>ごみ処理量内訳!E15</f>
        <v>13222</v>
      </c>
      <c r="R15" s="283">
        <f>ごみ処理量内訳!N15</f>
        <v>391</v>
      </c>
      <c r="S15" s="283">
        <f t="shared" si="3"/>
        <v>2081</v>
      </c>
      <c r="T15" s="283">
        <f>ごみ処理量内訳!G15</f>
        <v>0</v>
      </c>
      <c r="U15" s="283">
        <f>ごみ処理量内訳!L15</f>
        <v>2081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628</v>
      </c>
      <c r="AB15" s="283">
        <f t="shared" si="4"/>
        <v>16322</v>
      </c>
      <c r="AC15" s="288">
        <f t="shared" si="5"/>
        <v>97.604460237715955</v>
      </c>
      <c r="AD15" s="283">
        <f>施設資源化量内訳!Z15</f>
        <v>822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1862</v>
      </c>
      <c r="AK15" s="283">
        <f t="shared" si="6"/>
        <v>2684</v>
      </c>
      <c r="AL15" s="288">
        <f t="shared" si="7"/>
        <v>22.43486555774161</v>
      </c>
      <c r="AM15" s="288">
        <f>IF((AB15+J15)&lt;&gt;0,(資源化量内訳!D15-資源化量内訳!S15-資源化量内訳!U15-資源化量内訳!W15-資源化量内訳!V15)/(AB15+J15)*100,"-")</f>
        <v>17.534132236332201</v>
      </c>
      <c r="AN15" s="283">
        <f>ごみ処理量内訳!AA15</f>
        <v>391</v>
      </c>
      <c r="AO15" s="283">
        <f>ごみ処理量内訳!AB15</f>
        <v>385</v>
      </c>
      <c r="AP15" s="283">
        <f>ごみ処理量内訳!AC15</f>
        <v>194</v>
      </c>
      <c r="AQ15" s="283">
        <f t="shared" si="8"/>
        <v>970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31811</v>
      </c>
      <c r="E16" s="283">
        <v>31811</v>
      </c>
      <c r="F16" s="283">
        <v>0</v>
      </c>
      <c r="G16" s="283">
        <v>442</v>
      </c>
      <c r="H16" s="283">
        <f>SUM(ごみ搬入量内訳!E16,+ごみ搬入量内訳!AD16)</f>
        <v>9561</v>
      </c>
      <c r="I16" s="283">
        <f>ごみ搬入量内訳!BC16</f>
        <v>2075</v>
      </c>
      <c r="J16" s="283">
        <f>資源化量内訳!BR16</f>
        <v>0</v>
      </c>
      <c r="K16" s="283">
        <f t="shared" si="1"/>
        <v>11636</v>
      </c>
      <c r="L16" s="286">
        <f t="shared" si="2"/>
        <v>1002.1518359936664</v>
      </c>
      <c r="M16" s="283">
        <f>IF(D16&lt;&gt;0,(ごみ搬入量内訳!BR16+ごみ処理概要!J16)/ごみ処理概要!D16/365*1000000,"-")</f>
        <v>843.25099915898818</v>
      </c>
      <c r="N16" s="406">
        <f>IF(D16&lt;&gt;0,(ごみ搬入量内訳!E16+ごみ搬入量内訳!BD16-ごみ搬入量内訳!R16-ごみ搬入量内訳!BH16)/D16/365*1000000,"-")</f>
        <v>612.7801919125933</v>
      </c>
      <c r="O16" s="283">
        <f>IF(D16&lt;&gt;0,ごみ搬入量内訳!CM16/ごみ処理概要!D16/365*1000000,"-")</f>
        <v>158.9008368346781</v>
      </c>
      <c r="P16" s="283">
        <f>ごみ搬入量内訳!DH16</f>
        <v>0</v>
      </c>
      <c r="Q16" s="283">
        <f>ごみ処理量内訳!E16</f>
        <v>8056</v>
      </c>
      <c r="R16" s="283">
        <f>ごみ処理量内訳!N16</f>
        <v>0</v>
      </c>
      <c r="S16" s="283">
        <f t="shared" si="3"/>
        <v>1473</v>
      </c>
      <c r="T16" s="283">
        <f>ごみ処理量内訳!G16</f>
        <v>883</v>
      </c>
      <c r="U16" s="283">
        <f>ごみ処理量内訳!L16</f>
        <v>590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2107</v>
      </c>
      <c r="AB16" s="283">
        <f t="shared" si="4"/>
        <v>11636</v>
      </c>
      <c r="AC16" s="288">
        <f t="shared" si="5"/>
        <v>100</v>
      </c>
      <c r="AD16" s="283">
        <f>施設資源化量内訳!Z16</f>
        <v>768</v>
      </c>
      <c r="AE16" s="283">
        <f>施設資源化量内訳!AV16</f>
        <v>153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589</v>
      </c>
      <c r="AK16" s="283">
        <f t="shared" si="6"/>
        <v>1510</v>
      </c>
      <c r="AL16" s="288">
        <f t="shared" si="7"/>
        <v>31.084565142660708</v>
      </c>
      <c r="AM16" s="288">
        <f>IF((AB16+J16)&lt;&gt;0,(資源化量内訳!D16-資源化量内訳!S16-資源化量内訳!U16-資源化量内訳!W16-資源化量内訳!V16)/(AB16+J16)*100,"-")</f>
        <v>24.484358886215194</v>
      </c>
      <c r="AN16" s="283">
        <f>ごみ処理量内訳!AA16</f>
        <v>0</v>
      </c>
      <c r="AO16" s="283">
        <f>ごみ処理量内訳!AB16</f>
        <v>71</v>
      </c>
      <c r="AP16" s="283">
        <f>ごみ処理量内訳!AC16</f>
        <v>244</v>
      </c>
      <c r="AQ16" s="283">
        <f t="shared" si="8"/>
        <v>315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30283</v>
      </c>
      <c r="E17" s="283">
        <v>30283</v>
      </c>
      <c r="F17" s="283">
        <v>0</v>
      </c>
      <c r="G17" s="283">
        <v>206</v>
      </c>
      <c r="H17" s="283">
        <f>SUM(ごみ搬入量内訳!E17,+ごみ搬入量内訳!AD17)</f>
        <v>10651</v>
      </c>
      <c r="I17" s="283">
        <f>ごみ搬入量内訳!BC17</f>
        <v>2300</v>
      </c>
      <c r="J17" s="283">
        <f>資源化量内訳!BR17</f>
        <v>341</v>
      </c>
      <c r="K17" s="283">
        <f t="shared" si="1"/>
        <v>13292</v>
      </c>
      <c r="L17" s="286">
        <f t="shared" si="2"/>
        <v>1202.5373429371061</v>
      </c>
      <c r="M17" s="283">
        <f>IF(D17&lt;&gt;0,(ごみ搬入量内訳!BR17+ごみ処理概要!J17)/ごみ処理概要!D17/365*1000000,"-")</f>
        <v>643.69945794444106</v>
      </c>
      <c r="N17" s="406">
        <f>IF(D17&lt;&gt;0,(ごみ搬入量内訳!E17+ごみ搬入量内訳!BD17-ごみ搬入量内訳!R17-ごみ搬入量内訳!BH17)/D17/365*1000000,"-")</f>
        <v>571.50379140337793</v>
      </c>
      <c r="O17" s="283">
        <f>IF(D17&lt;&gt;0,ごみ搬入量内訳!CM17/ごみ処理概要!D17/365*1000000,"-")</f>
        <v>558.83788499266507</v>
      </c>
      <c r="P17" s="283">
        <f>ごみ搬入量内訳!DH17</f>
        <v>0</v>
      </c>
      <c r="Q17" s="283">
        <f>ごみ処理量内訳!E17</f>
        <v>11330</v>
      </c>
      <c r="R17" s="283">
        <f>ごみ処理量内訳!N17</f>
        <v>778</v>
      </c>
      <c r="S17" s="283">
        <f t="shared" si="3"/>
        <v>544</v>
      </c>
      <c r="T17" s="283">
        <f>ごみ処理量内訳!G17</f>
        <v>0</v>
      </c>
      <c r="U17" s="283">
        <f>ごみ処理量内訳!L17</f>
        <v>544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299</v>
      </c>
      <c r="AB17" s="283">
        <f t="shared" si="4"/>
        <v>12951</v>
      </c>
      <c r="AC17" s="288">
        <f t="shared" si="5"/>
        <v>93.992741873214428</v>
      </c>
      <c r="AD17" s="283">
        <f>施設資源化量内訳!Z17</f>
        <v>1353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393</v>
      </c>
      <c r="AK17" s="283">
        <f t="shared" si="6"/>
        <v>1746</v>
      </c>
      <c r="AL17" s="288">
        <f t="shared" si="7"/>
        <v>17.950647005717723</v>
      </c>
      <c r="AM17" s="288">
        <f>IF((AB17+J17)&lt;&gt;0,(資源化量内訳!D17-資源化量内訳!S17-資源化量内訳!U17-資源化量内訳!W17-資源化量内訳!V17)/(AB17+J17)*100,"-")</f>
        <v>7.7715919349984954</v>
      </c>
      <c r="AN17" s="283">
        <f>ごみ処理量内訳!AA17</f>
        <v>778</v>
      </c>
      <c r="AO17" s="283">
        <f>ごみ処理量内訳!AB17</f>
        <v>184</v>
      </c>
      <c r="AP17" s="283">
        <f>ごみ処理量内訳!AC17</f>
        <v>120</v>
      </c>
      <c r="AQ17" s="283">
        <f t="shared" si="8"/>
        <v>1082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22325</v>
      </c>
      <c r="E18" s="283">
        <v>22325</v>
      </c>
      <c r="F18" s="283">
        <v>0</v>
      </c>
      <c r="G18" s="283">
        <v>279</v>
      </c>
      <c r="H18" s="283">
        <f>SUM(ごみ搬入量内訳!E18,+ごみ搬入量内訳!AD18)</f>
        <v>5906</v>
      </c>
      <c r="I18" s="283">
        <f>ごみ搬入量内訳!BC18</f>
        <v>1234</v>
      </c>
      <c r="J18" s="283">
        <f>資源化量内訳!BR18</f>
        <v>78</v>
      </c>
      <c r="K18" s="283">
        <f t="shared" si="1"/>
        <v>7218</v>
      </c>
      <c r="L18" s="286">
        <f t="shared" si="2"/>
        <v>885.79361548727547</v>
      </c>
      <c r="M18" s="283">
        <f>IF(D18&lt;&gt;0,(ごみ搬入量内訳!BR18+ごみ処理概要!J18)/ごみ処理概要!D18/365*1000000,"-")</f>
        <v>803.93931491509306</v>
      </c>
      <c r="N18" s="406">
        <f>IF(D18&lt;&gt;0,(ごみ搬入量内訳!E18+ごみ搬入量内訳!BD18-ごみ搬入量内訳!R18-ごみ搬入量内訳!BH18)/D18/365*1000000,"-")</f>
        <v>701.3453189955361</v>
      </c>
      <c r="O18" s="283">
        <f>IF(D18&lt;&gt;0,ごみ搬入量内訳!CM18/ごみ処理概要!D18/365*1000000,"-")</f>
        <v>81.854300572182424</v>
      </c>
      <c r="P18" s="283">
        <f>ごみ搬入量内訳!DH18</f>
        <v>0</v>
      </c>
      <c r="Q18" s="283">
        <f>ごみ処理量内訳!E18</f>
        <v>204</v>
      </c>
      <c r="R18" s="283">
        <f>ごみ処理量内訳!N18</f>
        <v>130</v>
      </c>
      <c r="S18" s="283">
        <f t="shared" si="3"/>
        <v>6326</v>
      </c>
      <c r="T18" s="283">
        <f>ごみ処理量内訳!G18</f>
        <v>0</v>
      </c>
      <c r="U18" s="283">
        <f>ごみ処理量内訳!L18</f>
        <v>324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6002</v>
      </c>
      <c r="Z18" s="283">
        <f>ごみ処理量内訳!M18</f>
        <v>0</v>
      </c>
      <c r="AA18" s="283">
        <f>資源化量内訳!Z18</f>
        <v>480</v>
      </c>
      <c r="AB18" s="283">
        <f t="shared" si="4"/>
        <v>7140</v>
      </c>
      <c r="AC18" s="288">
        <f t="shared" si="5"/>
        <v>98.179271708683473</v>
      </c>
      <c r="AD18" s="283">
        <f>施設資源化量内訳!Z18</f>
        <v>204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6002</v>
      </c>
      <c r="AJ18" s="283">
        <f>施設資源化量内訳!FB18</f>
        <v>324</v>
      </c>
      <c r="AK18" s="283">
        <f t="shared" si="6"/>
        <v>6530</v>
      </c>
      <c r="AL18" s="288">
        <f t="shared" si="7"/>
        <v>98.19894707675256</v>
      </c>
      <c r="AM18" s="288">
        <f>IF((AB18+J18)&lt;&gt;0,(資源化量内訳!D18-資源化量内訳!S18-資源化量内訳!U18-資源化量内訳!W18-資源化量内訳!V18)/(AB18+J18)*100,"-")</f>
        <v>15.045719035743973</v>
      </c>
      <c r="AN18" s="283">
        <f>ごみ処理量内訳!AA18</f>
        <v>130</v>
      </c>
      <c r="AO18" s="283">
        <f>ごみ処理量内訳!AB18</f>
        <v>0</v>
      </c>
      <c r="AP18" s="283">
        <f>ごみ処理量内訳!AC18</f>
        <v>0</v>
      </c>
      <c r="AQ18" s="283">
        <f t="shared" si="8"/>
        <v>130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138504</v>
      </c>
      <c r="E19" s="283">
        <v>138504</v>
      </c>
      <c r="F19" s="283">
        <v>0</v>
      </c>
      <c r="G19" s="283">
        <v>1680</v>
      </c>
      <c r="H19" s="283">
        <f>SUM(ごみ搬入量内訳!E19,+ごみ搬入量内訳!AD19)</f>
        <v>41080</v>
      </c>
      <c r="I19" s="283">
        <f>ごみ搬入量内訳!BC19</f>
        <v>2687</v>
      </c>
      <c r="J19" s="283">
        <f>資源化量内訳!BR19</f>
        <v>487</v>
      </c>
      <c r="K19" s="283">
        <f t="shared" si="1"/>
        <v>44254</v>
      </c>
      <c r="L19" s="286">
        <f t="shared" si="2"/>
        <v>875.38147357793537</v>
      </c>
      <c r="M19" s="283">
        <f>IF(D19&lt;&gt;0,(ごみ搬入量内訳!BR19+ごみ処理概要!J19)/ごみ処理概要!D19/365*1000000,"-")</f>
        <v>654.38988360160124</v>
      </c>
      <c r="N19" s="406">
        <f>IF(D19&lt;&gt;0,(ごみ搬入量内訳!E19+ごみ搬入量内訳!BD19-ごみ搬入量内訳!R19-ごみ搬入量内訳!BH19)/D19/365*1000000,"-")</f>
        <v>498.1805579622249</v>
      </c>
      <c r="O19" s="283">
        <f>IF(D19&lt;&gt;0,ごみ搬入量内訳!CM19/ごみ処理概要!D19/365*1000000,"-")</f>
        <v>220.99158997633421</v>
      </c>
      <c r="P19" s="283">
        <f>ごみ搬入量内訳!DH19</f>
        <v>0</v>
      </c>
      <c r="Q19" s="283">
        <f>ごみ処理量内訳!E19</f>
        <v>33973</v>
      </c>
      <c r="R19" s="283">
        <f>ごみ処理量内訳!N19</f>
        <v>102</v>
      </c>
      <c r="S19" s="283">
        <f t="shared" si="3"/>
        <v>6944</v>
      </c>
      <c r="T19" s="283">
        <f>ごみ処理量内訳!G19</f>
        <v>0</v>
      </c>
      <c r="U19" s="283">
        <f>ごみ処理量内訳!L19</f>
        <v>6944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2748</v>
      </c>
      <c r="AB19" s="283">
        <f t="shared" si="4"/>
        <v>43767</v>
      </c>
      <c r="AC19" s="288">
        <f t="shared" si="5"/>
        <v>99.766947700322163</v>
      </c>
      <c r="AD19" s="283">
        <f>施設資源化量内訳!Z19</f>
        <v>2124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4053</v>
      </c>
      <c r="AK19" s="283">
        <f t="shared" si="6"/>
        <v>6177</v>
      </c>
      <c r="AL19" s="288">
        <f t="shared" si="7"/>
        <v>21.268133953992859</v>
      </c>
      <c r="AM19" s="288">
        <f>IF((AB19+J19)&lt;&gt;0,(資源化量内訳!D19-資源化量内訳!S19-資源化量内訳!U19-資源化量内訳!W19-資源化量内訳!V19)/(AB19+J19)*100,"-")</f>
        <v>16.468567813079044</v>
      </c>
      <c r="AN19" s="283">
        <f>ごみ処理量内訳!AA19</f>
        <v>102</v>
      </c>
      <c r="AO19" s="283">
        <f>ごみ処理量内訳!AB19</f>
        <v>996</v>
      </c>
      <c r="AP19" s="283">
        <f>ごみ処理量内訳!AC19</f>
        <v>797</v>
      </c>
      <c r="AQ19" s="283">
        <f t="shared" si="8"/>
        <v>1895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59797</v>
      </c>
      <c r="E20" s="283">
        <v>59797</v>
      </c>
      <c r="F20" s="283">
        <v>0</v>
      </c>
      <c r="G20" s="283">
        <v>507</v>
      </c>
      <c r="H20" s="283">
        <f>SUM(ごみ搬入量内訳!E20,+ごみ搬入量内訳!AD20)</f>
        <v>14631</v>
      </c>
      <c r="I20" s="283">
        <f>ごみ搬入量内訳!BC20</f>
        <v>6910</v>
      </c>
      <c r="J20" s="283">
        <f>資源化量内訳!BR20</f>
        <v>211</v>
      </c>
      <c r="K20" s="283">
        <f t="shared" si="1"/>
        <v>21752</v>
      </c>
      <c r="L20" s="286">
        <f t="shared" si="2"/>
        <v>996.61388611377174</v>
      </c>
      <c r="M20" s="283">
        <f>IF(D20&lt;&gt;0,(ごみ搬入量内訳!BR20+ごみ処理概要!J20)/ごみ処理概要!D20/365*1000000,"-")</f>
        <v>736.28103851821948</v>
      </c>
      <c r="N20" s="406">
        <f>IF(D20&lt;&gt;0,(ごみ搬入量内訳!E20+ごみ搬入量内訳!BD20-ごみ搬入量内訳!R20-ごみ搬入量内訳!BH20)/D20/365*1000000,"-")</f>
        <v>635.30011699400325</v>
      </c>
      <c r="O20" s="283">
        <f>IF(D20&lt;&gt;0,ごみ搬入量内訳!CM20/ごみ処理概要!D20/365*1000000,"-")</f>
        <v>260.33284759555215</v>
      </c>
      <c r="P20" s="283">
        <f>ごみ搬入量内訳!DH20</f>
        <v>0</v>
      </c>
      <c r="Q20" s="283">
        <f>ごみ処理量内訳!E20</f>
        <v>17389</v>
      </c>
      <c r="R20" s="283">
        <f>ごみ処理量内訳!N20</f>
        <v>236</v>
      </c>
      <c r="S20" s="283">
        <f t="shared" si="3"/>
        <v>2174</v>
      </c>
      <c r="T20" s="283">
        <f>ごみ処理量内訳!G20</f>
        <v>1431</v>
      </c>
      <c r="U20" s="283">
        <f>ごみ処理量内訳!L20</f>
        <v>743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1279</v>
      </c>
      <c r="AB20" s="283">
        <f t="shared" si="4"/>
        <v>21078</v>
      </c>
      <c r="AC20" s="288">
        <f t="shared" si="5"/>
        <v>98.880349179239019</v>
      </c>
      <c r="AD20" s="283">
        <f>施設資源化量内訳!Z20</f>
        <v>2180</v>
      </c>
      <c r="AE20" s="283">
        <f>施設資源化量内訳!AV20</f>
        <v>215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743</v>
      </c>
      <c r="AK20" s="283">
        <f t="shared" si="6"/>
        <v>3138</v>
      </c>
      <c r="AL20" s="288">
        <f t="shared" si="7"/>
        <v>21.738926206021887</v>
      </c>
      <c r="AM20" s="288">
        <f>IF((AB20+J20)&lt;&gt;0,(資源化量内訳!D20-資源化量内訳!S20-資源化量内訳!U20-資源化量内訳!W20-資源化量内訳!V20)/(AB20+J20)*100,"-")</f>
        <v>11.498896143548311</v>
      </c>
      <c r="AN20" s="283">
        <f>ごみ処理量内訳!AA20</f>
        <v>236</v>
      </c>
      <c r="AO20" s="283">
        <f>ごみ処理量内訳!AB20</f>
        <v>10</v>
      </c>
      <c r="AP20" s="283">
        <f>ごみ処理量内訳!AC20</f>
        <v>0</v>
      </c>
      <c r="AQ20" s="283">
        <f t="shared" si="8"/>
        <v>246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14120</v>
      </c>
      <c r="E21" s="283">
        <v>14120</v>
      </c>
      <c r="F21" s="283">
        <v>0</v>
      </c>
      <c r="G21" s="283">
        <v>114</v>
      </c>
      <c r="H21" s="283">
        <f>SUM(ごみ搬入量内訳!E21,+ごみ搬入量内訳!AD21)</f>
        <v>3140</v>
      </c>
      <c r="I21" s="283">
        <f>ごみ搬入量内訳!BC21</f>
        <v>1170</v>
      </c>
      <c r="J21" s="283">
        <f>資源化量内訳!BR21</f>
        <v>0</v>
      </c>
      <c r="K21" s="283">
        <f t="shared" si="1"/>
        <v>4310</v>
      </c>
      <c r="L21" s="286">
        <f t="shared" si="2"/>
        <v>836.2761457565291</v>
      </c>
      <c r="M21" s="283">
        <f>IF(D21&lt;&gt;0,(ごみ搬入量内訳!BR21+ごみ処理概要!J21)/ごみ処理概要!D21/365*1000000,"-")</f>
        <v>701.03612868174935</v>
      </c>
      <c r="N21" s="406">
        <f>IF(D21&lt;&gt;0,(ごみ搬入量内訳!E21+ごみ搬入量内訳!BD21-ごみ搬入量内訳!R21-ごみ搬入量内訳!BH21)/D21/365*1000000,"-")</f>
        <v>594.70681827001431</v>
      </c>
      <c r="O21" s="283">
        <f>IF(D21&lt;&gt;0,ごみ搬入量内訳!CM21/ごみ処理概要!D21/365*1000000,"-")</f>
        <v>135.24001707477979</v>
      </c>
      <c r="P21" s="283">
        <f>ごみ搬入量内訳!DH21</f>
        <v>0</v>
      </c>
      <c r="Q21" s="283">
        <f>ごみ処理量内訳!E21</f>
        <v>3667</v>
      </c>
      <c r="R21" s="283">
        <f>ごみ処理量内訳!N21</f>
        <v>1</v>
      </c>
      <c r="S21" s="283">
        <f t="shared" si="3"/>
        <v>642</v>
      </c>
      <c r="T21" s="283">
        <f>ごみ処理量内訳!G21</f>
        <v>0</v>
      </c>
      <c r="U21" s="283">
        <f>ごみ処理量内訳!L21</f>
        <v>564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78</v>
      </c>
      <c r="AA21" s="283">
        <f>資源化量内訳!Z21</f>
        <v>0</v>
      </c>
      <c r="AB21" s="283">
        <f t="shared" si="4"/>
        <v>4310</v>
      </c>
      <c r="AC21" s="288">
        <f t="shared" si="5"/>
        <v>99.976798143851511</v>
      </c>
      <c r="AD21" s="283">
        <f>施設資源化量内訳!Z21</f>
        <v>475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563</v>
      </c>
      <c r="AK21" s="283">
        <f t="shared" si="6"/>
        <v>1038</v>
      </c>
      <c r="AL21" s="288">
        <f t="shared" si="7"/>
        <v>24.083526682134572</v>
      </c>
      <c r="AM21" s="288">
        <f>IF((AB21+J21)&lt;&gt;0,(資源化量内訳!D21-資源化量内訳!S21-資源化量内訳!U21-資源化量内訳!W21-資源化量内訳!V21)/(AB21+J21)*100,"-")</f>
        <v>13.06264501160093</v>
      </c>
      <c r="AN21" s="283">
        <f>ごみ処理量内訳!AA21</f>
        <v>1</v>
      </c>
      <c r="AO21" s="283">
        <f>ごみ処理量内訳!AB21</f>
        <v>10</v>
      </c>
      <c r="AP21" s="283">
        <f>ごみ処理量内訳!AC21</f>
        <v>0</v>
      </c>
      <c r="AQ21" s="283">
        <f t="shared" si="8"/>
        <v>11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6041</v>
      </c>
      <c r="E22" s="283">
        <v>6041</v>
      </c>
      <c r="F22" s="283">
        <v>0</v>
      </c>
      <c r="G22" s="283">
        <v>131</v>
      </c>
      <c r="H22" s="283">
        <f>SUM(ごみ搬入量内訳!E22,+ごみ搬入量内訳!AD22)</f>
        <v>1173</v>
      </c>
      <c r="I22" s="283">
        <f>ごみ搬入量内訳!BC22</f>
        <v>154</v>
      </c>
      <c r="J22" s="283">
        <f>資源化量内訳!BR22</f>
        <v>0</v>
      </c>
      <c r="K22" s="283">
        <f t="shared" si="1"/>
        <v>1327</v>
      </c>
      <c r="L22" s="286">
        <f t="shared" si="2"/>
        <v>601.82361171265757</v>
      </c>
      <c r="M22" s="283">
        <f>IF(D22&lt;&gt;0,(ごみ搬入量内訳!BR22+ごみ処理概要!J22)/ごみ処理概要!D22/365*1000000,"-")</f>
        <v>601.82361171265757</v>
      </c>
      <c r="N22" s="406">
        <f>IF(D22&lt;&gt;0,(ごみ搬入量内訳!E22+ごみ搬入量内訳!BD22-ごみ搬入量内訳!R22-ごみ搬入量内訳!BH22)/D22/365*1000000,"-")</f>
        <v>482.54734202130192</v>
      </c>
      <c r="O22" s="283">
        <f>IF(D22&lt;&gt;0,ごみ搬入量内訳!CM22/ごみ処理概要!D22/365*1000000,"-")</f>
        <v>0</v>
      </c>
      <c r="P22" s="283">
        <f>ごみ搬入量内訳!DH22</f>
        <v>0</v>
      </c>
      <c r="Q22" s="283">
        <f>ごみ処理量内訳!E22</f>
        <v>958</v>
      </c>
      <c r="R22" s="283">
        <f>ごみ処理量内訳!N22</f>
        <v>0</v>
      </c>
      <c r="S22" s="283">
        <f t="shared" si="3"/>
        <v>309</v>
      </c>
      <c r="T22" s="283">
        <f>ごみ処理量内訳!G22</f>
        <v>0</v>
      </c>
      <c r="U22" s="283">
        <f>ごみ処理量内訳!L22</f>
        <v>195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114</v>
      </c>
      <c r="Z22" s="283">
        <f>ごみ処理量内訳!M22</f>
        <v>0</v>
      </c>
      <c r="AA22" s="283">
        <f>資源化量内訳!Z22</f>
        <v>65</v>
      </c>
      <c r="AB22" s="283">
        <f t="shared" si="4"/>
        <v>1332</v>
      </c>
      <c r="AC22" s="288">
        <f t="shared" si="5"/>
        <v>100</v>
      </c>
      <c r="AD22" s="283">
        <f>施設資源化量内訳!Z22</f>
        <v>43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114</v>
      </c>
      <c r="AJ22" s="283">
        <f>施設資源化量内訳!FB22</f>
        <v>148</v>
      </c>
      <c r="AK22" s="283">
        <f t="shared" si="6"/>
        <v>305</v>
      </c>
      <c r="AL22" s="288">
        <f t="shared" si="7"/>
        <v>27.777777777777779</v>
      </c>
      <c r="AM22" s="288">
        <f>IF((AB22+J22)&lt;&gt;0,(資源化量内訳!D22-資源化量内訳!S22-資源化量内訳!U22-資源化量内訳!W22-資源化量内訳!V22)/(AB22+J22)*100,"-")</f>
        <v>15.990990990990991</v>
      </c>
      <c r="AN22" s="283">
        <f>ごみ処理量内訳!AA22</f>
        <v>0</v>
      </c>
      <c r="AO22" s="283">
        <f>ごみ処理量内訳!AB22</f>
        <v>0</v>
      </c>
      <c r="AP22" s="283">
        <f>ごみ処理量内訳!AC22</f>
        <v>47</v>
      </c>
      <c r="AQ22" s="283">
        <f t="shared" si="8"/>
        <v>47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2427</v>
      </c>
      <c r="E23" s="283">
        <v>2427</v>
      </c>
      <c r="F23" s="283">
        <v>0</v>
      </c>
      <c r="G23" s="283">
        <v>2</v>
      </c>
      <c r="H23" s="283">
        <f>SUM(ごみ搬入量内訳!E23,+ごみ搬入量内訳!AD23)</f>
        <v>674</v>
      </c>
      <c r="I23" s="283">
        <f>ごみ搬入量内訳!BC23</f>
        <v>35</v>
      </c>
      <c r="J23" s="283">
        <f>資源化量内訳!BR23</f>
        <v>0</v>
      </c>
      <c r="K23" s="283">
        <f t="shared" si="1"/>
        <v>709</v>
      </c>
      <c r="L23" s="286">
        <f t="shared" si="2"/>
        <v>800.35671752149062</v>
      </c>
      <c r="M23" s="283">
        <f>IF(D23&lt;&gt;0,(ごみ搬入量内訳!BR23+ごみ処理概要!J23)/ごみ処理概要!D23/365*1000000,"-")</f>
        <v>800.35671752149062</v>
      </c>
      <c r="N23" s="406">
        <f>IF(D23&lt;&gt;0,(ごみ搬入量内訳!E23+ごみ搬入量内訳!BD23-ごみ搬入量内訳!R23-ごみ搬入量内訳!BH23)/D23/365*1000000,"-")</f>
        <v>691.98683757499816</v>
      </c>
      <c r="O23" s="283">
        <f>IF(D23&lt;&gt;0,ごみ搬入量内訳!CM23/ごみ処理概要!D23/365*1000000,"-")</f>
        <v>0</v>
      </c>
      <c r="P23" s="283">
        <f>ごみ搬入量内訳!DH23</f>
        <v>0</v>
      </c>
      <c r="Q23" s="283">
        <f>ごみ処理量内訳!E23</f>
        <v>594</v>
      </c>
      <c r="R23" s="283">
        <f>ごみ処理量内訳!N23</f>
        <v>19</v>
      </c>
      <c r="S23" s="283">
        <f t="shared" si="3"/>
        <v>21</v>
      </c>
      <c r="T23" s="283">
        <f>ごみ処理量内訳!G23</f>
        <v>0</v>
      </c>
      <c r="U23" s="283">
        <f>ごみ処理量内訳!L23</f>
        <v>21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75</v>
      </c>
      <c r="AB23" s="283">
        <f t="shared" si="4"/>
        <v>709</v>
      </c>
      <c r="AC23" s="288">
        <f t="shared" si="5"/>
        <v>97.320169252468276</v>
      </c>
      <c r="AD23" s="283">
        <f>施設資源化量内訳!Z23</f>
        <v>71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17</v>
      </c>
      <c r="AK23" s="283">
        <f t="shared" si="6"/>
        <v>88</v>
      </c>
      <c r="AL23" s="288">
        <f t="shared" si="7"/>
        <v>22.9901269393512</v>
      </c>
      <c r="AM23" s="288">
        <f>IF((AB23+J23)&lt;&gt;0,(資源化量内訳!D23-資源化量内訳!S23-資源化量内訳!U23-資源化量内訳!W23-資源化量内訳!V23)/(AB23+J23)*100,"-")</f>
        <v>12.976022566995768</v>
      </c>
      <c r="AN23" s="283">
        <f>ごみ処理量内訳!AA23</f>
        <v>19</v>
      </c>
      <c r="AO23" s="283">
        <f>ごみ処理量内訳!AB23</f>
        <v>0</v>
      </c>
      <c r="AP23" s="283">
        <f>ごみ処理量内訳!AC23</f>
        <v>0</v>
      </c>
      <c r="AQ23" s="283">
        <f t="shared" si="8"/>
        <v>19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14590</v>
      </c>
      <c r="E24" s="283">
        <v>14590</v>
      </c>
      <c r="F24" s="283">
        <v>0</v>
      </c>
      <c r="G24" s="283">
        <v>55</v>
      </c>
      <c r="H24" s="283">
        <f>SUM(ごみ搬入量内訳!E24,+ごみ搬入量内訳!AD24)</f>
        <v>3910</v>
      </c>
      <c r="I24" s="283">
        <f>ごみ搬入量内訳!BC24</f>
        <v>550</v>
      </c>
      <c r="J24" s="283">
        <f>資源化量内訳!BR24</f>
        <v>66</v>
      </c>
      <c r="K24" s="283">
        <f t="shared" si="1"/>
        <v>4526</v>
      </c>
      <c r="L24" s="286">
        <f t="shared" si="2"/>
        <v>849.89718985606578</v>
      </c>
      <c r="M24" s="283">
        <f>IF(D24&lt;&gt;0,(ごみ搬入量内訳!BR24+ごみ処理概要!J24)/ごみ処理概要!D24/365*1000000,"-")</f>
        <v>737.79188222370362</v>
      </c>
      <c r="N24" s="406">
        <f>IF(D24&lt;&gt;0,(ごみ搬入量内訳!E24+ごみ搬入量内訳!BD24-ごみ搬入量内訳!R24-ごみ搬入量内訳!BH24)/D24/365*1000000,"-")</f>
        <v>645.40358849653069</v>
      </c>
      <c r="O24" s="283">
        <f>IF(D24&lt;&gt;0,ごみ搬入量内訳!CM24/ごみ処理概要!D24/365*1000000,"-")</f>
        <v>112.1053076323622</v>
      </c>
      <c r="P24" s="283">
        <f>ごみ搬入量内訳!DH24</f>
        <v>0</v>
      </c>
      <c r="Q24" s="283">
        <f>ごみ処理量内訳!E24</f>
        <v>3722</v>
      </c>
      <c r="R24" s="283">
        <f>ごみ処理量内訳!N24</f>
        <v>0</v>
      </c>
      <c r="S24" s="283">
        <f t="shared" si="3"/>
        <v>738</v>
      </c>
      <c r="T24" s="283">
        <f>ごみ処理量内訳!G24</f>
        <v>0</v>
      </c>
      <c r="U24" s="283">
        <f>ごみ処理量内訳!L24</f>
        <v>738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4460</v>
      </c>
      <c r="AC24" s="288">
        <f t="shared" si="5"/>
        <v>100</v>
      </c>
      <c r="AD24" s="283">
        <f>施設資源化量内訳!Z24</f>
        <v>444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440</v>
      </c>
      <c r="AK24" s="283">
        <f t="shared" si="6"/>
        <v>884</v>
      </c>
      <c r="AL24" s="288">
        <f t="shared" si="7"/>
        <v>20.989836500220946</v>
      </c>
      <c r="AM24" s="288">
        <f>IF((AB24+J24)&lt;&gt;0,(資源化量内訳!D24-資源化量内訳!S24-資源化量内訳!U24-資源化量内訳!W24-資源化量内訳!V24)/(AB24+J24)*100,"-")</f>
        <v>11.179849756959788</v>
      </c>
      <c r="AN24" s="283">
        <f>ごみ処理量内訳!AA24</f>
        <v>0</v>
      </c>
      <c r="AO24" s="283">
        <f>ごみ処理量内訳!AB24</f>
        <v>60</v>
      </c>
      <c r="AP24" s="283">
        <f>ごみ処理量内訳!AC24</f>
        <v>263</v>
      </c>
      <c r="AQ24" s="283">
        <f t="shared" si="8"/>
        <v>323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11200</v>
      </c>
      <c r="E25" s="283">
        <v>11200</v>
      </c>
      <c r="F25" s="283">
        <v>0</v>
      </c>
      <c r="G25" s="283">
        <v>77</v>
      </c>
      <c r="H25" s="283">
        <f>SUM(ごみ搬入量内訳!E25,+ごみ搬入量内訳!AD25)</f>
        <v>4131</v>
      </c>
      <c r="I25" s="283">
        <f>ごみ搬入量内訳!BC25</f>
        <v>482</v>
      </c>
      <c r="J25" s="283">
        <f>資源化量内訳!BR25</f>
        <v>0</v>
      </c>
      <c r="K25" s="283">
        <f t="shared" si="1"/>
        <v>4613</v>
      </c>
      <c r="L25" s="286">
        <f t="shared" si="2"/>
        <v>1128.4246575342465</v>
      </c>
      <c r="M25" s="283">
        <f>IF(D25&lt;&gt;0,(ごみ搬入量内訳!BR25+ごみ処理概要!J25)/ごみ処理概要!D25/365*1000000,"-")</f>
        <v>798.18982387475535</v>
      </c>
      <c r="N25" s="406">
        <f>IF(D25&lt;&gt;0,(ごみ搬入量内訳!E25+ごみ搬入量内訳!BD25-ごみ搬入量内訳!R25-ごみ搬入量内訳!BH25)/D25/365*1000000,"-")</f>
        <v>728.47358121330728</v>
      </c>
      <c r="O25" s="283">
        <f>IF(D25&lt;&gt;0,ごみ搬入量内訳!CM25/ごみ処理概要!D25/365*1000000,"-")</f>
        <v>330.23483365949119</v>
      </c>
      <c r="P25" s="283">
        <f>ごみ搬入量内訳!DH25</f>
        <v>0</v>
      </c>
      <c r="Q25" s="283">
        <f>ごみ処理量内訳!E25</f>
        <v>4151</v>
      </c>
      <c r="R25" s="283">
        <f>ごみ処理量内訳!N25</f>
        <v>0</v>
      </c>
      <c r="S25" s="283">
        <f t="shared" si="3"/>
        <v>461</v>
      </c>
      <c r="T25" s="283">
        <f>ごみ処理量内訳!G25</f>
        <v>0</v>
      </c>
      <c r="U25" s="283">
        <f>ごみ処理量内訳!L25</f>
        <v>461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</v>
      </c>
      <c r="AB25" s="283">
        <f t="shared" si="4"/>
        <v>4613</v>
      </c>
      <c r="AC25" s="288">
        <f t="shared" si="5"/>
        <v>100</v>
      </c>
      <c r="AD25" s="283">
        <f>施設資源化量内訳!Z25</f>
        <v>497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327</v>
      </c>
      <c r="AK25" s="283">
        <f t="shared" si="6"/>
        <v>824</v>
      </c>
      <c r="AL25" s="288">
        <f t="shared" si="7"/>
        <v>17.88424019076523</v>
      </c>
      <c r="AM25" s="288">
        <f>IF((AB25+J25)&lt;&gt;0,(資源化量内訳!D25-資源化量内訳!S25-資源化量内訳!U25-資源化量内訳!W25-資源化量内訳!V25)/(AB25+J25)*100,"-")</f>
        <v>7.1103403425102973</v>
      </c>
      <c r="AN25" s="283">
        <f>ごみ処理量内訳!AA25</f>
        <v>0</v>
      </c>
      <c r="AO25" s="283">
        <f>ごみ処理量内訳!AB25</f>
        <v>68</v>
      </c>
      <c r="AP25" s="283">
        <f>ごみ処理量内訳!AC25</f>
        <v>112</v>
      </c>
      <c r="AQ25" s="283">
        <f t="shared" si="8"/>
        <v>180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3046</v>
      </c>
      <c r="E26" s="283">
        <v>3046</v>
      </c>
      <c r="F26" s="283">
        <v>0</v>
      </c>
      <c r="G26" s="283">
        <v>34</v>
      </c>
      <c r="H26" s="283">
        <f>SUM(ごみ搬入量内訳!E26,+ごみ搬入量内訳!AD26)</f>
        <v>754</v>
      </c>
      <c r="I26" s="283">
        <f>ごみ搬入量内訳!BC26</f>
        <v>98</v>
      </c>
      <c r="J26" s="283">
        <f>資源化量内訳!BR26</f>
        <v>0</v>
      </c>
      <c r="K26" s="283">
        <f t="shared" si="1"/>
        <v>852</v>
      </c>
      <c r="L26" s="286">
        <f t="shared" si="2"/>
        <v>766.33177128774309</v>
      </c>
      <c r="M26" s="283">
        <f>IF(D26&lt;&gt;0,(ごみ搬入量内訳!BR26+ごみ処理概要!J26)/ごみ処理概要!D26/365*1000000,"-")</f>
        <v>688.97903381034189</v>
      </c>
      <c r="N26" s="406">
        <f>IF(D26&lt;&gt;0,(ごみ搬入量内訳!E26+ごみ搬入量内訳!BD26-ごみ搬入量内訳!R26-ごみ搬入量内訳!BH26)/D26/365*1000000,"-")</f>
        <v>604.43069284667069</v>
      </c>
      <c r="O26" s="283">
        <f>IF(D26&lt;&gt;0,ごみ搬入量内訳!CM26/ごみ処理概要!D26/365*1000000,"-")</f>
        <v>77.352737477401305</v>
      </c>
      <c r="P26" s="283">
        <f>ごみ搬入量内訳!DH26</f>
        <v>0</v>
      </c>
      <c r="Q26" s="283">
        <f>ごみ処理量内訳!E26</f>
        <v>707</v>
      </c>
      <c r="R26" s="283">
        <f>ごみ処理量内訳!N26</f>
        <v>0</v>
      </c>
      <c r="S26" s="283">
        <f t="shared" si="3"/>
        <v>145</v>
      </c>
      <c r="T26" s="283">
        <f>ごみ処理量内訳!G26</f>
        <v>48</v>
      </c>
      <c r="U26" s="283">
        <f>ごみ処理量内訳!L26</f>
        <v>97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0</v>
      </c>
      <c r="AB26" s="283">
        <f t="shared" si="4"/>
        <v>852</v>
      </c>
      <c r="AC26" s="288">
        <f t="shared" si="5"/>
        <v>100</v>
      </c>
      <c r="AD26" s="283">
        <f>施設資源化量内訳!Z26</f>
        <v>65</v>
      </c>
      <c r="AE26" s="283">
        <f>施設資源化量内訳!AV26</f>
        <v>8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81</v>
      </c>
      <c r="AK26" s="283">
        <f t="shared" si="6"/>
        <v>154</v>
      </c>
      <c r="AL26" s="288">
        <f t="shared" si="7"/>
        <v>18.07511737089202</v>
      </c>
      <c r="AM26" s="288">
        <f>IF((AB26+J26)&lt;&gt;0,(資源化量内訳!D26-資源化量内訳!S26-資源化量内訳!U26-資源化量内訳!W26-資源化量内訳!V26)/(AB26+J26)*100,"-")</f>
        <v>10.44600938967136</v>
      </c>
      <c r="AN26" s="283">
        <f>ごみ処理量内訳!AA26</f>
        <v>0</v>
      </c>
      <c r="AO26" s="283">
        <f>ごみ処理量内訳!AB26</f>
        <v>0</v>
      </c>
      <c r="AP26" s="283">
        <f>ごみ処理量内訳!AC26</f>
        <v>0</v>
      </c>
      <c r="AQ26" s="283">
        <f t="shared" si="8"/>
        <v>0</v>
      </c>
      <c r="AR26" s="313" t="s">
        <v>744</v>
      </c>
    </row>
    <row r="27" spans="1: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6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8"/>
      <c r="AD27" s="283"/>
      <c r="AE27" s="283"/>
      <c r="AF27" s="283"/>
      <c r="AG27" s="283"/>
      <c r="AH27" s="283"/>
      <c r="AI27" s="283"/>
      <c r="AJ27" s="283"/>
      <c r="AK27" s="283"/>
      <c r="AL27" s="288"/>
      <c r="AM27" s="288"/>
      <c r="AN27" s="283"/>
      <c r="AO27" s="283"/>
      <c r="AP27" s="283"/>
      <c r="AQ27" s="283"/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6">
    <sortCondition ref="A8:A26"/>
    <sortCondition ref="B8:B26"/>
    <sortCondition ref="C8:C26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5" man="1"/>
    <brk id="29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山口県</v>
      </c>
      <c r="B7" s="293" t="str">
        <f>ごみ処理概要!B7</f>
        <v>35000</v>
      </c>
      <c r="C7" s="294" t="s">
        <v>3</v>
      </c>
      <c r="D7" s="298">
        <f t="shared" ref="D7:D26" si="0">SUM(E7,AD7,BC7)</f>
        <v>460561</v>
      </c>
      <c r="E7" s="298">
        <f t="shared" ref="E7:E26" si="1">SUM(F7,J7,N7,R7,V7,Z7)</f>
        <v>282899</v>
      </c>
      <c r="F7" s="298">
        <f t="shared" ref="F7:F26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26" si="3">SUM(K7:M7)</f>
        <v>224852</v>
      </c>
      <c r="K7" s="298">
        <f>SUM(K$8:K$207)</f>
        <v>82116</v>
      </c>
      <c r="L7" s="298">
        <f>SUM(L$8:L$207)</f>
        <v>142736</v>
      </c>
      <c r="M7" s="298">
        <f>SUM(M$8:M$207)</f>
        <v>0</v>
      </c>
      <c r="N7" s="298">
        <f t="shared" ref="N7:N26" si="4">SUM(O7:Q7)</f>
        <v>6962</v>
      </c>
      <c r="O7" s="298">
        <f>SUM(O$8:O$207)</f>
        <v>1233</v>
      </c>
      <c r="P7" s="298">
        <f>SUM(P$8:P$207)</f>
        <v>5729</v>
      </c>
      <c r="Q7" s="298">
        <f>SUM(Q$8:Q$207)</f>
        <v>0</v>
      </c>
      <c r="R7" s="298">
        <f t="shared" ref="R7:R26" si="5">SUM(S7:U7)</f>
        <v>44140</v>
      </c>
      <c r="S7" s="298">
        <f>SUM(S$8:S$207)</f>
        <v>8921</v>
      </c>
      <c r="T7" s="298">
        <f>SUM(T$8:T$207)</f>
        <v>35219</v>
      </c>
      <c r="U7" s="298">
        <f>SUM(U$8:U$207)</f>
        <v>0</v>
      </c>
      <c r="V7" s="298">
        <f t="shared" ref="V7:V26" si="6">SUM(W7:Y7)</f>
        <v>1152</v>
      </c>
      <c r="W7" s="298">
        <f>SUM(W$8:W$207)</f>
        <v>317</v>
      </c>
      <c r="X7" s="298">
        <f>SUM(X$8:X$207)</f>
        <v>835</v>
      </c>
      <c r="Y7" s="298">
        <f>SUM(Y$8:Y$207)</f>
        <v>0</v>
      </c>
      <c r="Z7" s="298">
        <f t="shared" ref="Z7:Z26" si="7">SUM(AA7:AC7)</f>
        <v>5793</v>
      </c>
      <c r="AA7" s="298">
        <f>SUM(AA$8:AA$207)</f>
        <v>3390</v>
      </c>
      <c r="AB7" s="298">
        <f>SUM(AB$8:AB$207)</f>
        <v>2383</v>
      </c>
      <c r="AC7" s="298">
        <f>SUM(AC$8:AC$207)</f>
        <v>20</v>
      </c>
      <c r="AD7" s="298">
        <f t="shared" ref="AD7:AD26" si="8">SUM(AE7,AI7,AM7,AQ7,AU7,AY7)</f>
        <v>68086</v>
      </c>
      <c r="AE7" s="298">
        <f t="shared" ref="AE7:AE26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6" si="10">SUM(AJ7:AL7)</f>
        <v>62654</v>
      </c>
      <c r="AJ7" s="298">
        <f>SUM(AJ$8:AJ$207)</f>
        <v>162</v>
      </c>
      <c r="AK7" s="298">
        <f>SUM(AK$8:AK$207)</f>
        <v>834</v>
      </c>
      <c r="AL7" s="298">
        <f>SUM(AL$8:AL$207)</f>
        <v>61658</v>
      </c>
      <c r="AM7" s="298">
        <f t="shared" ref="AM7:AM26" si="11">SUM(AN7:AP7)</f>
        <v>1324</v>
      </c>
      <c r="AN7" s="298">
        <f>SUM(AN$8:AN$207)</f>
        <v>0</v>
      </c>
      <c r="AO7" s="298">
        <f>SUM(AO$8:AO$207)</f>
        <v>1</v>
      </c>
      <c r="AP7" s="298">
        <f>SUM(AP$8:AP$207)</f>
        <v>1323</v>
      </c>
      <c r="AQ7" s="298">
        <f t="shared" ref="AQ7:AQ26" si="12">SUM(AR7:AT7)</f>
        <v>2881</v>
      </c>
      <c r="AR7" s="298">
        <f>SUM(AR$8:AR$207)</f>
        <v>0</v>
      </c>
      <c r="AS7" s="298">
        <f>SUM(AS$8:AS$207)</f>
        <v>2</v>
      </c>
      <c r="AT7" s="298">
        <f>SUM(AT$8:AT$207)</f>
        <v>2879</v>
      </c>
      <c r="AU7" s="298">
        <f t="shared" ref="AU7:AU26" si="13">SUM(AV7:AX7)</f>
        <v>81</v>
      </c>
      <c r="AV7" s="298">
        <f>SUM(AV$8:AV$207)</f>
        <v>0</v>
      </c>
      <c r="AW7" s="298">
        <f>SUM(AW$8:AW$207)</f>
        <v>19</v>
      </c>
      <c r="AX7" s="298">
        <f>SUM(AX$8:AX$207)</f>
        <v>62</v>
      </c>
      <c r="AY7" s="298">
        <f t="shared" ref="AY7:AY26" si="14">SUM(AZ7:BB7)</f>
        <v>1146</v>
      </c>
      <c r="AZ7" s="298">
        <f>SUM(AZ$8:AZ$207)</f>
        <v>0</v>
      </c>
      <c r="BA7" s="298">
        <f>SUM(BA$8:BA$207)</f>
        <v>1</v>
      </c>
      <c r="BB7" s="298">
        <f>SUM(BB$8:BB$207)</f>
        <v>1145</v>
      </c>
      <c r="BC7" s="298">
        <f t="shared" ref="BC7:BC26" si="15">SUM(BD7,BK7)</f>
        <v>109576</v>
      </c>
      <c r="BD7" s="298">
        <f t="shared" ref="BD7:BD26" si="16">SUM(BE7:BJ7)</f>
        <v>25929</v>
      </c>
      <c r="BE7" s="298">
        <f t="shared" ref="BE7:BJ7" si="17">SUM(BE$8:BE$207)</f>
        <v>594</v>
      </c>
      <c r="BF7" s="298">
        <f t="shared" si="17"/>
        <v>8275</v>
      </c>
      <c r="BG7" s="298">
        <f t="shared" si="17"/>
        <v>6280</v>
      </c>
      <c r="BH7" s="298">
        <f t="shared" si="17"/>
        <v>8059</v>
      </c>
      <c r="BI7" s="298">
        <f t="shared" si="17"/>
        <v>170</v>
      </c>
      <c r="BJ7" s="298">
        <f t="shared" si="17"/>
        <v>2551</v>
      </c>
      <c r="BK7" s="298">
        <f t="shared" ref="BK7:BK26" si="18">SUM(BL7:BQ7)</f>
        <v>83647</v>
      </c>
      <c r="BL7" s="298">
        <f t="shared" ref="BL7:BQ7" si="19">SUM(BL$8:BL$207)</f>
        <v>421</v>
      </c>
      <c r="BM7" s="298">
        <f t="shared" si="19"/>
        <v>69429</v>
      </c>
      <c r="BN7" s="298">
        <f t="shared" si="19"/>
        <v>1323</v>
      </c>
      <c r="BO7" s="298">
        <f t="shared" si="19"/>
        <v>762</v>
      </c>
      <c r="BP7" s="298">
        <f t="shared" si="19"/>
        <v>82</v>
      </c>
      <c r="BQ7" s="298">
        <f t="shared" si="19"/>
        <v>11630</v>
      </c>
      <c r="BR7" s="298">
        <f t="shared" ref="BR7:BX7" si="20">SUM(BY7,CF7)</f>
        <v>308828</v>
      </c>
      <c r="BS7" s="298">
        <f t="shared" si="20"/>
        <v>594</v>
      </c>
      <c r="BT7" s="298">
        <f t="shared" si="20"/>
        <v>233127</v>
      </c>
      <c r="BU7" s="298">
        <f t="shared" si="20"/>
        <v>13242</v>
      </c>
      <c r="BV7" s="298">
        <f t="shared" si="20"/>
        <v>52199</v>
      </c>
      <c r="BW7" s="298">
        <f t="shared" si="20"/>
        <v>1322</v>
      </c>
      <c r="BX7" s="298">
        <f t="shared" si="20"/>
        <v>8344</v>
      </c>
      <c r="BY7" s="298">
        <f t="shared" ref="BY7:BY26" si="21">SUM(BZ7:CE7)</f>
        <v>282899</v>
      </c>
      <c r="BZ7" s="298">
        <f t="shared" ref="BZ7:BZ26" si="22">F7</f>
        <v>0</v>
      </c>
      <c r="CA7" s="298">
        <f t="shared" ref="CA7:CA26" si="23">J7</f>
        <v>224852</v>
      </c>
      <c r="CB7" s="298">
        <f t="shared" ref="CB7:CB26" si="24">N7</f>
        <v>6962</v>
      </c>
      <c r="CC7" s="298">
        <f t="shared" ref="CC7:CC26" si="25">R7</f>
        <v>44140</v>
      </c>
      <c r="CD7" s="298">
        <f t="shared" ref="CD7:CD26" si="26">V7</f>
        <v>1152</v>
      </c>
      <c r="CE7" s="298">
        <f t="shared" ref="CE7:CE26" si="27">Z7</f>
        <v>5793</v>
      </c>
      <c r="CF7" s="298">
        <f t="shared" ref="CF7:CF26" si="28">SUM(CG7:CL7)</f>
        <v>25929</v>
      </c>
      <c r="CG7" s="298">
        <f t="shared" ref="CG7:CL7" si="29">BE7</f>
        <v>594</v>
      </c>
      <c r="CH7" s="298">
        <f t="shared" si="29"/>
        <v>8275</v>
      </c>
      <c r="CI7" s="298">
        <f t="shared" si="29"/>
        <v>6280</v>
      </c>
      <c r="CJ7" s="298">
        <f t="shared" si="29"/>
        <v>8059</v>
      </c>
      <c r="CK7" s="298">
        <f t="shared" si="29"/>
        <v>170</v>
      </c>
      <c r="CL7" s="298">
        <f t="shared" si="29"/>
        <v>2551</v>
      </c>
      <c r="CM7" s="298">
        <f t="shared" ref="CM7:CS7" si="30">SUM(CT7,DA7)</f>
        <v>151733</v>
      </c>
      <c r="CN7" s="298">
        <f t="shared" si="30"/>
        <v>421</v>
      </c>
      <c r="CO7" s="298">
        <f t="shared" si="30"/>
        <v>132083</v>
      </c>
      <c r="CP7" s="298">
        <f t="shared" si="30"/>
        <v>2647</v>
      </c>
      <c r="CQ7" s="298">
        <f t="shared" si="30"/>
        <v>3643</v>
      </c>
      <c r="CR7" s="298">
        <f t="shared" si="30"/>
        <v>163</v>
      </c>
      <c r="CS7" s="298">
        <f t="shared" si="30"/>
        <v>12776</v>
      </c>
      <c r="CT7" s="298">
        <f t="shared" ref="CT7:CT26" si="31">SUM(CU7:CZ7)</f>
        <v>68086</v>
      </c>
      <c r="CU7" s="298">
        <f t="shared" ref="CU7:CU26" si="32">AE7</f>
        <v>0</v>
      </c>
      <c r="CV7" s="298">
        <f t="shared" ref="CV7:CV26" si="33">AI7</f>
        <v>62654</v>
      </c>
      <c r="CW7" s="298">
        <f t="shared" ref="CW7:CW26" si="34">AM7</f>
        <v>1324</v>
      </c>
      <c r="CX7" s="298">
        <f t="shared" ref="CX7:CX26" si="35">AQ7</f>
        <v>2881</v>
      </c>
      <c r="CY7" s="298">
        <f t="shared" ref="CY7:CY26" si="36">AU7</f>
        <v>81</v>
      </c>
      <c r="CZ7" s="298">
        <f t="shared" ref="CZ7:CZ26" si="37">AY7</f>
        <v>1146</v>
      </c>
      <c r="DA7" s="298">
        <f t="shared" ref="DA7:DA26" si="38">SUM(DB7:DG7)</f>
        <v>83647</v>
      </c>
      <c r="DB7" s="298">
        <f t="shared" ref="DB7:DG7" si="39">BL7</f>
        <v>421</v>
      </c>
      <c r="DC7" s="298">
        <f t="shared" si="39"/>
        <v>69429</v>
      </c>
      <c r="DD7" s="298">
        <f t="shared" si="39"/>
        <v>1323</v>
      </c>
      <c r="DE7" s="298">
        <f t="shared" si="39"/>
        <v>762</v>
      </c>
      <c r="DF7" s="298">
        <f t="shared" si="39"/>
        <v>82</v>
      </c>
      <c r="DG7" s="298">
        <f t="shared" si="39"/>
        <v>11630</v>
      </c>
      <c r="DH7" s="298">
        <f>SUM(DH$8:DH$207)</f>
        <v>1</v>
      </c>
      <c r="DI7" s="298">
        <f t="shared" ref="DI7:DI26" si="40">SUM(DJ7:DM7)</f>
        <v>75</v>
      </c>
      <c r="DJ7" s="298">
        <f>SUM(DJ$8:DJ$207)</f>
        <v>40</v>
      </c>
      <c r="DK7" s="298">
        <f>SUM(DK$8:DK$207)</f>
        <v>6</v>
      </c>
      <c r="DL7" s="298">
        <f>SUM(DL$8:DL$207)</f>
        <v>0</v>
      </c>
      <c r="DM7" s="298">
        <f>SUM(DM$8:DM$207)</f>
        <v>29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88549</v>
      </c>
      <c r="E8" s="283">
        <f t="shared" si="1"/>
        <v>51385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41329</v>
      </c>
      <c r="K8" s="283">
        <v>23621</v>
      </c>
      <c r="L8" s="283">
        <v>17708</v>
      </c>
      <c r="M8" s="283">
        <v>0</v>
      </c>
      <c r="N8" s="283">
        <f t="shared" si="4"/>
        <v>0</v>
      </c>
      <c r="O8" s="283">
        <v>0</v>
      </c>
      <c r="P8" s="283">
        <v>0</v>
      </c>
      <c r="Q8" s="283">
        <v>0</v>
      </c>
      <c r="R8" s="283">
        <f t="shared" si="5"/>
        <v>7460</v>
      </c>
      <c r="S8" s="283">
        <v>1906</v>
      </c>
      <c r="T8" s="283">
        <v>5554</v>
      </c>
      <c r="U8" s="283">
        <v>0</v>
      </c>
      <c r="V8" s="283">
        <f t="shared" si="6"/>
        <v>98</v>
      </c>
      <c r="W8" s="283">
        <v>84</v>
      </c>
      <c r="X8" s="283">
        <v>14</v>
      </c>
      <c r="Y8" s="283">
        <v>0</v>
      </c>
      <c r="Z8" s="283">
        <f t="shared" si="7"/>
        <v>2498</v>
      </c>
      <c r="AA8" s="283">
        <v>2287</v>
      </c>
      <c r="AB8" s="283">
        <v>211</v>
      </c>
      <c r="AC8" s="283">
        <v>0</v>
      </c>
      <c r="AD8" s="283">
        <f t="shared" si="8"/>
        <v>0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0</v>
      </c>
      <c r="AJ8" s="283">
        <v>0</v>
      </c>
      <c r="AK8" s="283">
        <v>0</v>
      </c>
      <c r="AL8" s="283">
        <v>0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37164</v>
      </c>
      <c r="BD8" s="283">
        <f t="shared" si="16"/>
        <v>0</v>
      </c>
      <c r="BE8" s="283">
        <v>0</v>
      </c>
      <c r="BF8" s="283"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f t="shared" si="18"/>
        <v>37164</v>
      </c>
      <c r="BL8" s="283">
        <v>0</v>
      </c>
      <c r="BM8" s="283">
        <v>27251</v>
      </c>
      <c r="BN8" s="283">
        <v>0</v>
      </c>
      <c r="BO8" s="283">
        <v>24</v>
      </c>
      <c r="BP8" s="283">
        <v>0</v>
      </c>
      <c r="BQ8" s="283">
        <v>9889</v>
      </c>
      <c r="BR8" s="283">
        <f t="shared" ref="BR8:BR26" si="41">SUM(BY8,CF8)</f>
        <v>51385</v>
      </c>
      <c r="BS8" s="283">
        <f t="shared" ref="BS8:BS26" si="42">SUM(BZ8,CG8)</f>
        <v>0</v>
      </c>
      <c r="BT8" s="283">
        <f t="shared" ref="BT8:BT26" si="43">SUM(CA8,CH8)</f>
        <v>41329</v>
      </c>
      <c r="BU8" s="283">
        <f t="shared" ref="BU8:BU26" si="44">SUM(CB8,CI8)</f>
        <v>0</v>
      </c>
      <c r="BV8" s="283">
        <f t="shared" ref="BV8:BV26" si="45">SUM(CC8,CJ8)</f>
        <v>7460</v>
      </c>
      <c r="BW8" s="283">
        <f t="shared" ref="BW8:BW26" si="46">SUM(CD8,CK8)</f>
        <v>98</v>
      </c>
      <c r="BX8" s="283">
        <f t="shared" ref="BX8:BX26" si="47">SUM(CE8,CL8)</f>
        <v>2498</v>
      </c>
      <c r="BY8" s="283">
        <f t="shared" si="21"/>
        <v>51385</v>
      </c>
      <c r="BZ8" s="283">
        <f t="shared" si="22"/>
        <v>0</v>
      </c>
      <c r="CA8" s="283">
        <f t="shared" si="23"/>
        <v>41329</v>
      </c>
      <c r="CB8" s="283">
        <f t="shared" si="24"/>
        <v>0</v>
      </c>
      <c r="CC8" s="283">
        <f t="shared" si="25"/>
        <v>7460</v>
      </c>
      <c r="CD8" s="283">
        <f t="shared" si="26"/>
        <v>98</v>
      </c>
      <c r="CE8" s="283">
        <f t="shared" si="27"/>
        <v>2498</v>
      </c>
      <c r="CF8" s="283">
        <f t="shared" si="28"/>
        <v>0</v>
      </c>
      <c r="CG8" s="283">
        <f t="shared" ref="CG8:CG26" si="48">BE8</f>
        <v>0</v>
      </c>
      <c r="CH8" s="283">
        <f t="shared" ref="CH8:CH26" si="49">BF8</f>
        <v>0</v>
      </c>
      <c r="CI8" s="283">
        <f t="shared" ref="CI8:CI26" si="50">BG8</f>
        <v>0</v>
      </c>
      <c r="CJ8" s="283">
        <f t="shared" ref="CJ8:CJ26" si="51">BH8</f>
        <v>0</v>
      </c>
      <c r="CK8" s="283">
        <f t="shared" ref="CK8:CK26" si="52">BI8</f>
        <v>0</v>
      </c>
      <c r="CL8" s="283">
        <f t="shared" ref="CL8:CL26" si="53">BJ8</f>
        <v>0</v>
      </c>
      <c r="CM8" s="283">
        <f t="shared" ref="CM8:CM26" si="54">SUM(CT8,DA8)</f>
        <v>37164</v>
      </c>
      <c r="CN8" s="283">
        <f t="shared" ref="CN8:CN26" si="55">SUM(CU8,DB8)</f>
        <v>0</v>
      </c>
      <c r="CO8" s="283">
        <f t="shared" ref="CO8:CO26" si="56">SUM(CV8,DC8)</f>
        <v>27251</v>
      </c>
      <c r="CP8" s="283">
        <f t="shared" ref="CP8:CP26" si="57">SUM(CW8,DD8)</f>
        <v>0</v>
      </c>
      <c r="CQ8" s="283">
        <f t="shared" ref="CQ8:CQ26" si="58">SUM(CX8,DE8)</f>
        <v>24</v>
      </c>
      <c r="CR8" s="283">
        <f t="shared" ref="CR8:CR26" si="59">SUM(CY8,DF8)</f>
        <v>0</v>
      </c>
      <c r="CS8" s="283">
        <f t="shared" ref="CS8:CS26" si="60">SUM(CZ8,DG8)</f>
        <v>9889</v>
      </c>
      <c r="CT8" s="283">
        <f t="shared" si="31"/>
        <v>0</v>
      </c>
      <c r="CU8" s="283">
        <f t="shared" si="32"/>
        <v>0</v>
      </c>
      <c r="CV8" s="283">
        <f t="shared" si="33"/>
        <v>0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37164</v>
      </c>
      <c r="DB8" s="283">
        <f t="shared" ref="DB8:DB26" si="61">BL8</f>
        <v>0</v>
      </c>
      <c r="DC8" s="283">
        <f t="shared" ref="DC8:DC26" si="62">BM8</f>
        <v>27251</v>
      </c>
      <c r="DD8" s="283">
        <f t="shared" ref="DD8:DD26" si="63">BN8</f>
        <v>0</v>
      </c>
      <c r="DE8" s="283">
        <f t="shared" ref="DE8:DE26" si="64">BO8</f>
        <v>24</v>
      </c>
      <c r="DF8" s="283">
        <f t="shared" ref="DF8:DF26" si="65">BP8</f>
        <v>0</v>
      </c>
      <c r="DG8" s="283">
        <f t="shared" ref="DG8:DG26" si="66">BQ8</f>
        <v>9889</v>
      </c>
      <c r="DH8" s="283">
        <v>0</v>
      </c>
      <c r="DI8" s="283">
        <f t="shared" si="40"/>
        <v>10</v>
      </c>
      <c r="DJ8" s="283">
        <v>9</v>
      </c>
      <c r="DK8" s="283">
        <v>1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55388</v>
      </c>
      <c r="E9" s="283">
        <f t="shared" si="1"/>
        <v>32004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26784</v>
      </c>
      <c r="K9" s="283">
        <v>6147</v>
      </c>
      <c r="L9" s="283">
        <v>20637</v>
      </c>
      <c r="M9" s="283">
        <v>0</v>
      </c>
      <c r="N9" s="283">
        <f t="shared" si="4"/>
        <v>1426</v>
      </c>
      <c r="O9" s="283">
        <v>109</v>
      </c>
      <c r="P9" s="283">
        <v>1317</v>
      </c>
      <c r="Q9" s="283">
        <v>0</v>
      </c>
      <c r="R9" s="283">
        <f t="shared" si="5"/>
        <v>3626</v>
      </c>
      <c r="S9" s="283">
        <v>1198</v>
      </c>
      <c r="T9" s="283">
        <v>2428</v>
      </c>
      <c r="U9" s="283">
        <v>0</v>
      </c>
      <c r="V9" s="283">
        <f t="shared" si="6"/>
        <v>10</v>
      </c>
      <c r="W9" s="283">
        <v>10</v>
      </c>
      <c r="X9" s="283">
        <v>0</v>
      </c>
      <c r="Y9" s="283">
        <v>0</v>
      </c>
      <c r="Z9" s="283">
        <f t="shared" si="7"/>
        <v>158</v>
      </c>
      <c r="AA9" s="283">
        <v>12</v>
      </c>
      <c r="AB9" s="283">
        <v>146</v>
      </c>
      <c r="AC9" s="283">
        <v>0</v>
      </c>
      <c r="AD9" s="283">
        <f t="shared" si="8"/>
        <v>0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0</v>
      </c>
      <c r="AJ9" s="283">
        <v>0</v>
      </c>
      <c r="AK9" s="283">
        <v>0</v>
      </c>
      <c r="AL9" s="283">
        <v>0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23384</v>
      </c>
      <c r="BD9" s="283">
        <f t="shared" si="16"/>
        <v>3925</v>
      </c>
      <c r="BE9" s="283">
        <v>0</v>
      </c>
      <c r="BF9" s="283">
        <v>2177</v>
      </c>
      <c r="BG9" s="283">
        <v>1381</v>
      </c>
      <c r="BH9" s="283">
        <v>237</v>
      </c>
      <c r="BI9" s="283">
        <v>0</v>
      </c>
      <c r="BJ9" s="283">
        <v>130</v>
      </c>
      <c r="BK9" s="283">
        <f t="shared" si="18"/>
        <v>19459</v>
      </c>
      <c r="BL9" s="283">
        <v>0</v>
      </c>
      <c r="BM9" s="283">
        <v>19459</v>
      </c>
      <c r="BN9" s="283">
        <v>0</v>
      </c>
      <c r="BO9" s="283">
        <v>0</v>
      </c>
      <c r="BP9" s="283">
        <v>0</v>
      </c>
      <c r="BQ9" s="283">
        <v>0</v>
      </c>
      <c r="BR9" s="283">
        <f t="shared" si="41"/>
        <v>35929</v>
      </c>
      <c r="BS9" s="283">
        <f t="shared" si="42"/>
        <v>0</v>
      </c>
      <c r="BT9" s="283">
        <f t="shared" si="43"/>
        <v>28961</v>
      </c>
      <c r="BU9" s="283">
        <f t="shared" si="44"/>
        <v>2807</v>
      </c>
      <c r="BV9" s="283">
        <f t="shared" si="45"/>
        <v>3863</v>
      </c>
      <c r="BW9" s="283">
        <f t="shared" si="46"/>
        <v>10</v>
      </c>
      <c r="BX9" s="283">
        <f t="shared" si="47"/>
        <v>288</v>
      </c>
      <c r="BY9" s="283">
        <f t="shared" si="21"/>
        <v>32004</v>
      </c>
      <c r="BZ9" s="283">
        <f t="shared" si="22"/>
        <v>0</v>
      </c>
      <c r="CA9" s="283">
        <f t="shared" si="23"/>
        <v>26784</v>
      </c>
      <c r="CB9" s="283">
        <f t="shared" si="24"/>
        <v>1426</v>
      </c>
      <c r="CC9" s="283">
        <f t="shared" si="25"/>
        <v>3626</v>
      </c>
      <c r="CD9" s="283">
        <f t="shared" si="26"/>
        <v>10</v>
      </c>
      <c r="CE9" s="283">
        <f t="shared" si="27"/>
        <v>158</v>
      </c>
      <c r="CF9" s="283">
        <f t="shared" si="28"/>
        <v>3925</v>
      </c>
      <c r="CG9" s="283">
        <f t="shared" si="48"/>
        <v>0</v>
      </c>
      <c r="CH9" s="283">
        <f t="shared" si="49"/>
        <v>2177</v>
      </c>
      <c r="CI9" s="283">
        <f t="shared" si="50"/>
        <v>1381</v>
      </c>
      <c r="CJ9" s="283">
        <f t="shared" si="51"/>
        <v>237</v>
      </c>
      <c r="CK9" s="283">
        <f t="shared" si="52"/>
        <v>0</v>
      </c>
      <c r="CL9" s="283">
        <f t="shared" si="53"/>
        <v>130</v>
      </c>
      <c r="CM9" s="283">
        <f t="shared" si="54"/>
        <v>19459</v>
      </c>
      <c r="CN9" s="283">
        <f t="shared" si="55"/>
        <v>0</v>
      </c>
      <c r="CO9" s="283">
        <f t="shared" si="56"/>
        <v>19459</v>
      </c>
      <c r="CP9" s="283">
        <f t="shared" si="57"/>
        <v>0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0</v>
      </c>
      <c r="CU9" s="283">
        <f t="shared" si="32"/>
        <v>0</v>
      </c>
      <c r="CV9" s="283">
        <f t="shared" si="33"/>
        <v>0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19459</v>
      </c>
      <c r="DB9" s="283">
        <f t="shared" si="61"/>
        <v>0</v>
      </c>
      <c r="DC9" s="283">
        <f t="shared" si="62"/>
        <v>19459</v>
      </c>
      <c r="DD9" s="283">
        <f t="shared" si="63"/>
        <v>0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26</v>
      </c>
      <c r="DJ9" s="283">
        <v>7</v>
      </c>
      <c r="DK9" s="283">
        <v>0</v>
      </c>
      <c r="DL9" s="283">
        <v>0</v>
      </c>
      <c r="DM9" s="283">
        <v>19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69359</v>
      </c>
      <c r="E10" s="283">
        <f t="shared" si="1"/>
        <v>36280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30726</v>
      </c>
      <c r="K10" s="283">
        <v>28145</v>
      </c>
      <c r="L10" s="283">
        <v>2581</v>
      </c>
      <c r="M10" s="283">
        <v>0</v>
      </c>
      <c r="N10" s="283">
        <f t="shared" si="4"/>
        <v>1378</v>
      </c>
      <c r="O10" s="283">
        <v>0</v>
      </c>
      <c r="P10" s="283">
        <v>1378</v>
      </c>
      <c r="Q10" s="283">
        <v>0</v>
      </c>
      <c r="R10" s="283">
        <f t="shared" si="5"/>
        <v>3935</v>
      </c>
      <c r="S10" s="283">
        <v>296</v>
      </c>
      <c r="T10" s="283">
        <v>3639</v>
      </c>
      <c r="U10" s="283">
        <v>0</v>
      </c>
      <c r="V10" s="283">
        <f t="shared" si="6"/>
        <v>77</v>
      </c>
      <c r="W10" s="283">
        <v>0</v>
      </c>
      <c r="X10" s="283">
        <v>77</v>
      </c>
      <c r="Y10" s="283">
        <v>0</v>
      </c>
      <c r="Z10" s="283">
        <f t="shared" si="7"/>
        <v>164</v>
      </c>
      <c r="AA10" s="283">
        <v>164</v>
      </c>
      <c r="AB10" s="283">
        <v>0</v>
      </c>
      <c r="AC10" s="283">
        <v>0</v>
      </c>
      <c r="AD10" s="283">
        <f t="shared" si="8"/>
        <v>19368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19171</v>
      </c>
      <c r="AJ10" s="283">
        <v>0</v>
      </c>
      <c r="AK10" s="283">
        <v>0</v>
      </c>
      <c r="AL10" s="283">
        <v>19171</v>
      </c>
      <c r="AM10" s="283">
        <f t="shared" si="11"/>
        <v>183</v>
      </c>
      <c r="AN10" s="283">
        <v>0</v>
      </c>
      <c r="AO10" s="283">
        <v>0</v>
      </c>
      <c r="AP10" s="283">
        <v>183</v>
      </c>
      <c r="AQ10" s="283">
        <f t="shared" si="12"/>
        <v>14</v>
      </c>
      <c r="AR10" s="283">
        <v>0</v>
      </c>
      <c r="AS10" s="283">
        <v>0</v>
      </c>
      <c r="AT10" s="283">
        <v>14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13711</v>
      </c>
      <c r="BD10" s="283">
        <f t="shared" si="16"/>
        <v>7493</v>
      </c>
      <c r="BE10" s="283">
        <v>0</v>
      </c>
      <c r="BF10" s="283">
        <v>1904</v>
      </c>
      <c r="BG10" s="283">
        <v>1017</v>
      </c>
      <c r="BH10" s="283">
        <v>4572</v>
      </c>
      <c r="BI10" s="283">
        <v>0</v>
      </c>
      <c r="BJ10" s="283">
        <v>0</v>
      </c>
      <c r="BK10" s="283">
        <f t="shared" si="18"/>
        <v>6218</v>
      </c>
      <c r="BL10" s="283">
        <v>0</v>
      </c>
      <c r="BM10" s="283">
        <v>5203</v>
      </c>
      <c r="BN10" s="283">
        <v>544</v>
      </c>
      <c r="BO10" s="283">
        <v>471</v>
      </c>
      <c r="BP10" s="283">
        <v>0</v>
      </c>
      <c r="BQ10" s="283">
        <v>0</v>
      </c>
      <c r="BR10" s="283">
        <f t="shared" si="41"/>
        <v>43773</v>
      </c>
      <c r="BS10" s="283">
        <f t="shared" si="42"/>
        <v>0</v>
      </c>
      <c r="BT10" s="283">
        <f t="shared" si="43"/>
        <v>32630</v>
      </c>
      <c r="BU10" s="283">
        <f t="shared" si="44"/>
        <v>2395</v>
      </c>
      <c r="BV10" s="283">
        <f t="shared" si="45"/>
        <v>8507</v>
      </c>
      <c r="BW10" s="283">
        <f t="shared" si="46"/>
        <v>77</v>
      </c>
      <c r="BX10" s="283">
        <f t="shared" si="47"/>
        <v>164</v>
      </c>
      <c r="BY10" s="283">
        <f t="shared" si="21"/>
        <v>36280</v>
      </c>
      <c r="BZ10" s="283">
        <f t="shared" si="22"/>
        <v>0</v>
      </c>
      <c r="CA10" s="283">
        <f t="shared" si="23"/>
        <v>30726</v>
      </c>
      <c r="CB10" s="283">
        <f t="shared" si="24"/>
        <v>1378</v>
      </c>
      <c r="CC10" s="283">
        <f t="shared" si="25"/>
        <v>3935</v>
      </c>
      <c r="CD10" s="283">
        <f t="shared" si="26"/>
        <v>77</v>
      </c>
      <c r="CE10" s="283">
        <f t="shared" si="27"/>
        <v>164</v>
      </c>
      <c r="CF10" s="283">
        <f t="shared" si="28"/>
        <v>7493</v>
      </c>
      <c r="CG10" s="283">
        <f t="shared" si="48"/>
        <v>0</v>
      </c>
      <c r="CH10" s="283">
        <f t="shared" si="49"/>
        <v>1904</v>
      </c>
      <c r="CI10" s="283">
        <f t="shared" si="50"/>
        <v>1017</v>
      </c>
      <c r="CJ10" s="283">
        <f t="shared" si="51"/>
        <v>4572</v>
      </c>
      <c r="CK10" s="283">
        <f t="shared" si="52"/>
        <v>0</v>
      </c>
      <c r="CL10" s="283">
        <f t="shared" si="53"/>
        <v>0</v>
      </c>
      <c r="CM10" s="283">
        <f t="shared" si="54"/>
        <v>25586</v>
      </c>
      <c r="CN10" s="283">
        <f t="shared" si="55"/>
        <v>0</v>
      </c>
      <c r="CO10" s="283">
        <f t="shared" si="56"/>
        <v>24374</v>
      </c>
      <c r="CP10" s="283">
        <f t="shared" si="57"/>
        <v>727</v>
      </c>
      <c r="CQ10" s="283">
        <f t="shared" si="58"/>
        <v>485</v>
      </c>
      <c r="CR10" s="283">
        <f t="shared" si="59"/>
        <v>0</v>
      </c>
      <c r="CS10" s="283">
        <f t="shared" si="60"/>
        <v>0</v>
      </c>
      <c r="CT10" s="283">
        <f t="shared" si="31"/>
        <v>19368</v>
      </c>
      <c r="CU10" s="283">
        <f t="shared" si="32"/>
        <v>0</v>
      </c>
      <c r="CV10" s="283">
        <f t="shared" si="33"/>
        <v>19171</v>
      </c>
      <c r="CW10" s="283">
        <f t="shared" si="34"/>
        <v>183</v>
      </c>
      <c r="CX10" s="283">
        <f t="shared" si="35"/>
        <v>14</v>
      </c>
      <c r="CY10" s="283">
        <f t="shared" si="36"/>
        <v>0</v>
      </c>
      <c r="CZ10" s="283">
        <f t="shared" si="37"/>
        <v>0</v>
      </c>
      <c r="DA10" s="283">
        <f t="shared" si="38"/>
        <v>6218</v>
      </c>
      <c r="DB10" s="283">
        <f t="shared" si="61"/>
        <v>0</v>
      </c>
      <c r="DC10" s="283">
        <f t="shared" si="62"/>
        <v>5203</v>
      </c>
      <c r="DD10" s="283">
        <f t="shared" si="63"/>
        <v>544</v>
      </c>
      <c r="DE10" s="283">
        <f t="shared" si="64"/>
        <v>471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16016</v>
      </c>
      <c r="E11" s="283">
        <f t="shared" si="1"/>
        <v>10761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8622</v>
      </c>
      <c r="K11" s="283">
        <v>866</v>
      </c>
      <c r="L11" s="283">
        <v>7756</v>
      </c>
      <c r="M11" s="283">
        <v>0</v>
      </c>
      <c r="N11" s="283">
        <f t="shared" si="4"/>
        <v>699</v>
      </c>
      <c r="O11" s="283">
        <v>0</v>
      </c>
      <c r="P11" s="283">
        <v>699</v>
      </c>
      <c r="Q11" s="283">
        <v>0</v>
      </c>
      <c r="R11" s="283">
        <f t="shared" si="5"/>
        <v>1327</v>
      </c>
      <c r="S11" s="283">
        <v>0</v>
      </c>
      <c r="T11" s="283">
        <v>1327</v>
      </c>
      <c r="U11" s="283">
        <v>0</v>
      </c>
      <c r="V11" s="283">
        <f t="shared" si="6"/>
        <v>25</v>
      </c>
      <c r="W11" s="283">
        <v>0</v>
      </c>
      <c r="X11" s="283">
        <v>25</v>
      </c>
      <c r="Y11" s="283">
        <v>0</v>
      </c>
      <c r="Z11" s="283">
        <f t="shared" si="7"/>
        <v>88</v>
      </c>
      <c r="AA11" s="283">
        <v>0</v>
      </c>
      <c r="AB11" s="283">
        <v>88</v>
      </c>
      <c r="AC11" s="283">
        <v>0</v>
      </c>
      <c r="AD11" s="283">
        <f t="shared" si="8"/>
        <v>2019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0</v>
      </c>
      <c r="AJ11" s="283">
        <v>0</v>
      </c>
      <c r="AK11" s="283">
        <v>0</v>
      </c>
      <c r="AL11" s="283">
        <v>0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2019</v>
      </c>
      <c r="AR11" s="283">
        <v>0</v>
      </c>
      <c r="AS11" s="283">
        <v>0</v>
      </c>
      <c r="AT11" s="283">
        <v>2019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3236</v>
      </c>
      <c r="BD11" s="283">
        <f t="shared" si="16"/>
        <v>305</v>
      </c>
      <c r="BE11" s="283">
        <v>0</v>
      </c>
      <c r="BF11" s="283">
        <v>251</v>
      </c>
      <c r="BG11" s="283">
        <v>54</v>
      </c>
      <c r="BH11" s="283">
        <v>0</v>
      </c>
      <c r="BI11" s="283">
        <v>0</v>
      </c>
      <c r="BJ11" s="283">
        <v>0</v>
      </c>
      <c r="BK11" s="283">
        <f t="shared" si="18"/>
        <v>2931</v>
      </c>
      <c r="BL11" s="283">
        <v>0</v>
      </c>
      <c r="BM11" s="283">
        <v>2537</v>
      </c>
      <c r="BN11" s="283">
        <v>394</v>
      </c>
      <c r="BO11" s="283">
        <v>0</v>
      </c>
      <c r="BP11" s="283">
        <v>0</v>
      </c>
      <c r="BQ11" s="283">
        <v>0</v>
      </c>
      <c r="BR11" s="283">
        <f t="shared" si="41"/>
        <v>11066</v>
      </c>
      <c r="BS11" s="283">
        <f t="shared" si="42"/>
        <v>0</v>
      </c>
      <c r="BT11" s="283">
        <f t="shared" si="43"/>
        <v>8873</v>
      </c>
      <c r="BU11" s="283">
        <f t="shared" si="44"/>
        <v>753</v>
      </c>
      <c r="BV11" s="283">
        <f t="shared" si="45"/>
        <v>1327</v>
      </c>
      <c r="BW11" s="283">
        <f t="shared" si="46"/>
        <v>25</v>
      </c>
      <c r="BX11" s="283">
        <f t="shared" si="47"/>
        <v>88</v>
      </c>
      <c r="BY11" s="283">
        <f t="shared" si="21"/>
        <v>10761</v>
      </c>
      <c r="BZ11" s="283">
        <f t="shared" si="22"/>
        <v>0</v>
      </c>
      <c r="CA11" s="283">
        <f t="shared" si="23"/>
        <v>8622</v>
      </c>
      <c r="CB11" s="283">
        <f t="shared" si="24"/>
        <v>699</v>
      </c>
      <c r="CC11" s="283">
        <f t="shared" si="25"/>
        <v>1327</v>
      </c>
      <c r="CD11" s="283">
        <f t="shared" si="26"/>
        <v>25</v>
      </c>
      <c r="CE11" s="283">
        <f t="shared" si="27"/>
        <v>88</v>
      </c>
      <c r="CF11" s="283">
        <f t="shared" si="28"/>
        <v>305</v>
      </c>
      <c r="CG11" s="283">
        <f t="shared" si="48"/>
        <v>0</v>
      </c>
      <c r="CH11" s="283">
        <f t="shared" si="49"/>
        <v>251</v>
      </c>
      <c r="CI11" s="283">
        <f t="shared" si="50"/>
        <v>54</v>
      </c>
      <c r="CJ11" s="283">
        <f t="shared" si="51"/>
        <v>0</v>
      </c>
      <c r="CK11" s="283">
        <f t="shared" si="52"/>
        <v>0</v>
      </c>
      <c r="CL11" s="283">
        <f t="shared" si="53"/>
        <v>0</v>
      </c>
      <c r="CM11" s="283">
        <f t="shared" si="54"/>
        <v>4950</v>
      </c>
      <c r="CN11" s="283">
        <f t="shared" si="55"/>
        <v>0</v>
      </c>
      <c r="CO11" s="283">
        <f t="shared" si="56"/>
        <v>2537</v>
      </c>
      <c r="CP11" s="283">
        <f t="shared" si="57"/>
        <v>394</v>
      </c>
      <c r="CQ11" s="283">
        <f t="shared" si="58"/>
        <v>2019</v>
      </c>
      <c r="CR11" s="283">
        <f t="shared" si="59"/>
        <v>0</v>
      </c>
      <c r="CS11" s="283">
        <f t="shared" si="60"/>
        <v>0</v>
      </c>
      <c r="CT11" s="283">
        <f t="shared" si="31"/>
        <v>2019</v>
      </c>
      <c r="CU11" s="283">
        <f t="shared" si="32"/>
        <v>0</v>
      </c>
      <c r="CV11" s="283">
        <f t="shared" si="33"/>
        <v>0</v>
      </c>
      <c r="CW11" s="283">
        <f t="shared" si="34"/>
        <v>0</v>
      </c>
      <c r="CX11" s="283">
        <f t="shared" si="35"/>
        <v>2019</v>
      </c>
      <c r="CY11" s="283">
        <f t="shared" si="36"/>
        <v>0</v>
      </c>
      <c r="CZ11" s="283">
        <f t="shared" si="37"/>
        <v>0</v>
      </c>
      <c r="DA11" s="283">
        <f t="shared" si="38"/>
        <v>2931</v>
      </c>
      <c r="DB11" s="283">
        <f t="shared" si="61"/>
        <v>0</v>
      </c>
      <c r="DC11" s="283">
        <f t="shared" si="62"/>
        <v>2537</v>
      </c>
      <c r="DD11" s="283">
        <f t="shared" si="63"/>
        <v>394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1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37783</v>
      </c>
      <c r="E12" s="283">
        <f t="shared" si="1"/>
        <v>21547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20255</v>
      </c>
      <c r="K12" s="283">
        <v>6850</v>
      </c>
      <c r="L12" s="283">
        <v>13405</v>
      </c>
      <c r="M12" s="283">
        <v>0</v>
      </c>
      <c r="N12" s="283">
        <f t="shared" si="4"/>
        <v>246</v>
      </c>
      <c r="O12" s="283">
        <v>246</v>
      </c>
      <c r="P12" s="283">
        <v>0</v>
      </c>
      <c r="Q12" s="283">
        <v>0</v>
      </c>
      <c r="R12" s="283">
        <f t="shared" si="5"/>
        <v>1046</v>
      </c>
      <c r="S12" s="283">
        <v>814</v>
      </c>
      <c r="T12" s="283">
        <v>232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0</v>
      </c>
      <c r="AA12" s="283">
        <v>0</v>
      </c>
      <c r="AB12" s="283">
        <v>0</v>
      </c>
      <c r="AC12" s="283">
        <v>0</v>
      </c>
      <c r="AD12" s="283">
        <f t="shared" si="8"/>
        <v>8154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8134</v>
      </c>
      <c r="AJ12" s="283">
        <v>162</v>
      </c>
      <c r="AK12" s="283">
        <v>331</v>
      </c>
      <c r="AL12" s="283">
        <v>7641</v>
      </c>
      <c r="AM12" s="283">
        <f t="shared" si="11"/>
        <v>20</v>
      </c>
      <c r="AN12" s="283">
        <v>0</v>
      </c>
      <c r="AO12" s="283">
        <v>0</v>
      </c>
      <c r="AP12" s="283">
        <v>20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8082</v>
      </c>
      <c r="BD12" s="283">
        <f t="shared" si="16"/>
        <v>3923</v>
      </c>
      <c r="BE12" s="283">
        <v>0</v>
      </c>
      <c r="BF12" s="283">
        <v>740</v>
      </c>
      <c r="BG12" s="283">
        <v>2302</v>
      </c>
      <c r="BH12" s="283">
        <v>881</v>
      </c>
      <c r="BI12" s="283">
        <v>0</v>
      </c>
      <c r="BJ12" s="283">
        <v>0</v>
      </c>
      <c r="BK12" s="283">
        <f t="shared" si="18"/>
        <v>4159</v>
      </c>
      <c r="BL12" s="283">
        <v>0</v>
      </c>
      <c r="BM12" s="283">
        <v>4047</v>
      </c>
      <c r="BN12" s="283">
        <v>112</v>
      </c>
      <c r="BO12" s="283">
        <v>0</v>
      </c>
      <c r="BP12" s="283">
        <v>0</v>
      </c>
      <c r="BQ12" s="283">
        <v>0</v>
      </c>
      <c r="BR12" s="283">
        <f t="shared" si="41"/>
        <v>25470</v>
      </c>
      <c r="BS12" s="283">
        <f t="shared" si="42"/>
        <v>0</v>
      </c>
      <c r="BT12" s="283">
        <f t="shared" si="43"/>
        <v>20995</v>
      </c>
      <c r="BU12" s="283">
        <f t="shared" si="44"/>
        <v>2548</v>
      </c>
      <c r="BV12" s="283">
        <f t="shared" si="45"/>
        <v>1927</v>
      </c>
      <c r="BW12" s="283">
        <f t="shared" si="46"/>
        <v>0</v>
      </c>
      <c r="BX12" s="283">
        <f t="shared" si="47"/>
        <v>0</v>
      </c>
      <c r="BY12" s="283">
        <f t="shared" si="21"/>
        <v>21547</v>
      </c>
      <c r="BZ12" s="283">
        <f t="shared" si="22"/>
        <v>0</v>
      </c>
      <c r="CA12" s="283">
        <f t="shared" si="23"/>
        <v>20255</v>
      </c>
      <c r="CB12" s="283">
        <f t="shared" si="24"/>
        <v>246</v>
      </c>
      <c r="CC12" s="283">
        <f t="shared" si="25"/>
        <v>1046</v>
      </c>
      <c r="CD12" s="283">
        <f t="shared" si="26"/>
        <v>0</v>
      </c>
      <c r="CE12" s="283">
        <f t="shared" si="27"/>
        <v>0</v>
      </c>
      <c r="CF12" s="283">
        <f t="shared" si="28"/>
        <v>3923</v>
      </c>
      <c r="CG12" s="283">
        <f t="shared" si="48"/>
        <v>0</v>
      </c>
      <c r="CH12" s="283">
        <f t="shared" si="49"/>
        <v>740</v>
      </c>
      <c r="CI12" s="283">
        <f t="shared" si="50"/>
        <v>2302</v>
      </c>
      <c r="CJ12" s="283">
        <f t="shared" si="51"/>
        <v>881</v>
      </c>
      <c r="CK12" s="283">
        <f t="shared" si="52"/>
        <v>0</v>
      </c>
      <c r="CL12" s="283">
        <f t="shared" si="53"/>
        <v>0</v>
      </c>
      <c r="CM12" s="283">
        <f t="shared" si="54"/>
        <v>12313</v>
      </c>
      <c r="CN12" s="283">
        <f t="shared" si="55"/>
        <v>0</v>
      </c>
      <c r="CO12" s="283">
        <f t="shared" si="56"/>
        <v>12181</v>
      </c>
      <c r="CP12" s="283">
        <f t="shared" si="57"/>
        <v>132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8154</v>
      </c>
      <c r="CU12" s="283">
        <f t="shared" si="32"/>
        <v>0</v>
      </c>
      <c r="CV12" s="283">
        <f t="shared" si="33"/>
        <v>8134</v>
      </c>
      <c r="CW12" s="283">
        <f t="shared" si="34"/>
        <v>20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4159</v>
      </c>
      <c r="DB12" s="283">
        <f t="shared" si="61"/>
        <v>0</v>
      </c>
      <c r="DC12" s="283">
        <f t="shared" si="62"/>
        <v>4047</v>
      </c>
      <c r="DD12" s="283">
        <f t="shared" si="63"/>
        <v>112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11</v>
      </c>
      <c r="DJ12" s="283">
        <v>10</v>
      </c>
      <c r="DK12" s="283">
        <v>0</v>
      </c>
      <c r="DL12" s="283">
        <v>0</v>
      </c>
      <c r="DM12" s="283">
        <v>1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20665</v>
      </c>
      <c r="E13" s="283">
        <f t="shared" si="1"/>
        <v>13650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9035</v>
      </c>
      <c r="K13" s="283">
        <v>12</v>
      </c>
      <c r="L13" s="283">
        <v>9023</v>
      </c>
      <c r="M13" s="283">
        <v>0</v>
      </c>
      <c r="N13" s="283">
        <f t="shared" si="4"/>
        <v>325</v>
      </c>
      <c r="O13" s="283">
        <v>0</v>
      </c>
      <c r="P13" s="283">
        <v>325</v>
      </c>
      <c r="Q13" s="283">
        <v>0</v>
      </c>
      <c r="R13" s="283">
        <f t="shared" si="5"/>
        <v>3494</v>
      </c>
      <c r="S13" s="283">
        <v>0</v>
      </c>
      <c r="T13" s="283">
        <v>3494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796</v>
      </c>
      <c r="AA13" s="283">
        <v>121</v>
      </c>
      <c r="AB13" s="283">
        <v>675</v>
      </c>
      <c r="AC13" s="283">
        <v>0</v>
      </c>
      <c r="AD13" s="283">
        <f t="shared" si="8"/>
        <v>5350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4131</v>
      </c>
      <c r="AJ13" s="283">
        <v>0</v>
      </c>
      <c r="AK13" s="283">
        <v>0</v>
      </c>
      <c r="AL13" s="283">
        <v>4131</v>
      </c>
      <c r="AM13" s="283">
        <f t="shared" si="11"/>
        <v>505</v>
      </c>
      <c r="AN13" s="283">
        <v>0</v>
      </c>
      <c r="AO13" s="283">
        <v>0</v>
      </c>
      <c r="AP13" s="283">
        <v>505</v>
      </c>
      <c r="AQ13" s="283">
        <f t="shared" si="12"/>
        <v>42</v>
      </c>
      <c r="AR13" s="283">
        <v>0</v>
      </c>
      <c r="AS13" s="283">
        <v>0</v>
      </c>
      <c r="AT13" s="283">
        <v>42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672</v>
      </c>
      <c r="AZ13" s="283">
        <v>0</v>
      </c>
      <c r="BA13" s="283">
        <v>0</v>
      </c>
      <c r="BB13" s="283">
        <v>672</v>
      </c>
      <c r="BC13" s="283">
        <f t="shared" si="15"/>
        <v>1665</v>
      </c>
      <c r="BD13" s="283">
        <f t="shared" si="16"/>
        <v>18</v>
      </c>
      <c r="BE13" s="283">
        <v>0</v>
      </c>
      <c r="BF13" s="283">
        <v>0</v>
      </c>
      <c r="BG13" s="283">
        <v>9</v>
      </c>
      <c r="BH13" s="283">
        <v>9</v>
      </c>
      <c r="BI13" s="283">
        <v>0</v>
      </c>
      <c r="BJ13" s="283">
        <v>0</v>
      </c>
      <c r="BK13" s="283">
        <f t="shared" si="18"/>
        <v>1647</v>
      </c>
      <c r="BL13" s="283">
        <v>0</v>
      </c>
      <c r="BM13" s="283">
        <v>324</v>
      </c>
      <c r="BN13" s="283">
        <v>0</v>
      </c>
      <c r="BO13" s="283">
        <v>0</v>
      </c>
      <c r="BP13" s="283">
        <v>0</v>
      </c>
      <c r="BQ13" s="283">
        <v>1323</v>
      </c>
      <c r="BR13" s="283">
        <f t="shared" si="41"/>
        <v>13668</v>
      </c>
      <c r="BS13" s="283">
        <f t="shared" si="42"/>
        <v>0</v>
      </c>
      <c r="BT13" s="283">
        <f t="shared" si="43"/>
        <v>9035</v>
      </c>
      <c r="BU13" s="283">
        <f t="shared" si="44"/>
        <v>334</v>
      </c>
      <c r="BV13" s="283">
        <f t="shared" si="45"/>
        <v>3503</v>
      </c>
      <c r="BW13" s="283">
        <f t="shared" si="46"/>
        <v>0</v>
      </c>
      <c r="BX13" s="283">
        <f t="shared" si="47"/>
        <v>796</v>
      </c>
      <c r="BY13" s="283">
        <f t="shared" si="21"/>
        <v>13650</v>
      </c>
      <c r="BZ13" s="283">
        <f t="shared" si="22"/>
        <v>0</v>
      </c>
      <c r="CA13" s="283">
        <f t="shared" si="23"/>
        <v>9035</v>
      </c>
      <c r="CB13" s="283">
        <f t="shared" si="24"/>
        <v>325</v>
      </c>
      <c r="CC13" s="283">
        <f t="shared" si="25"/>
        <v>3494</v>
      </c>
      <c r="CD13" s="283">
        <f t="shared" si="26"/>
        <v>0</v>
      </c>
      <c r="CE13" s="283">
        <f t="shared" si="27"/>
        <v>796</v>
      </c>
      <c r="CF13" s="283">
        <f t="shared" si="28"/>
        <v>18</v>
      </c>
      <c r="CG13" s="283">
        <f t="shared" si="48"/>
        <v>0</v>
      </c>
      <c r="CH13" s="283">
        <f t="shared" si="49"/>
        <v>0</v>
      </c>
      <c r="CI13" s="283">
        <f t="shared" si="50"/>
        <v>9</v>
      </c>
      <c r="CJ13" s="283">
        <f t="shared" si="51"/>
        <v>9</v>
      </c>
      <c r="CK13" s="283">
        <f t="shared" si="52"/>
        <v>0</v>
      </c>
      <c r="CL13" s="283">
        <f t="shared" si="53"/>
        <v>0</v>
      </c>
      <c r="CM13" s="283">
        <f t="shared" si="54"/>
        <v>6997</v>
      </c>
      <c r="CN13" s="283">
        <f t="shared" si="55"/>
        <v>0</v>
      </c>
      <c r="CO13" s="283">
        <f t="shared" si="56"/>
        <v>4455</v>
      </c>
      <c r="CP13" s="283">
        <f t="shared" si="57"/>
        <v>505</v>
      </c>
      <c r="CQ13" s="283">
        <f t="shared" si="58"/>
        <v>42</v>
      </c>
      <c r="CR13" s="283">
        <f t="shared" si="59"/>
        <v>0</v>
      </c>
      <c r="CS13" s="283">
        <f t="shared" si="60"/>
        <v>1995</v>
      </c>
      <c r="CT13" s="283">
        <f t="shared" si="31"/>
        <v>5350</v>
      </c>
      <c r="CU13" s="283">
        <f t="shared" si="32"/>
        <v>0</v>
      </c>
      <c r="CV13" s="283">
        <f t="shared" si="33"/>
        <v>4131</v>
      </c>
      <c r="CW13" s="283">
        <f t="shared" si="34"/>
        <v>505</v>
      </c>
      <c r="CX13" s="283">
        <f t="shared" si="35"/>
        <v>42</v>
      </c>
      <c r="CY13" s="283">
        <f t="shared" si="36"/>
        <v>0</v>
      </c>
      <c r="CZ13" s="283">
        <f t="shared" si="37"/>
        <v>672</v>
      </c>
      <c r="DA13" s="283">
        <f t="shared" si="38"/>
        <v>1647</v>
      </c>
      <c r="DB13" s="283">
        <f t="shared" si="61"/>
        <v>0</v>
      </c>
      <c r="DC13" s="283">
        <f t="shared" si="62"/>
        <v>324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1323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43173</v>
      </c>
      <c r="E14" s="283">
        <f t="shared" si="1"/>
        <v>26025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19061</v>
      </c>
      <c r="K14" s="283">
        <v>1195</v>
      </c>
      <c r="L14" s="283">
        <v>17866</v>
      </c>
      <c r="M14" s="283">
        <v>0</v>
      </c>
      <c r="N14" s="283">
        <f t="shared" si="4"/>
        <v>343</v>
      </c>
      <c r="O14" s="283">
        <v>35</v>
      </c>
      <c r="P14" s="283">
        <v>308</v>
      </c>
      <c r="Q14" s="283">
        <v>0</v>
      </c>
      <c r="R14" s="283">
        <f t="shared" si="5"/>
        <v>6290</v>
      </c>
      <c r="S14" s="283">
        <v>808</v>
      </c>
      <c r="T14" s="283">
        <v>5482</v>
      </c>
      <c r="U14" s="283">
        <v>0</v>
      </c>
      <c r="V14" s="283">
        <f t="shared" si="6"/>
        <v>18</v>
      </c>
      <c r="W14" s="283">
        <v>16</v>
      </c>
      <c r="X14" s="283">
        <v>2</v>
      </c>
      <c r="Y14" s="283">
        <v>0</v>
      </c>
      <c r="Z14" s="283">
        <f t="shared" si="7"/>
        <v>313</v>
      </c>
      <c r="AA14" s="283">
        <v>97</v>
      </c>
      <c r="AB14" s="283">
        <v>216</v>
      </c>
      <c r="AC14" s="283">
        <v>0</v>
      </c>
      <c r="AD14" s="283">
        <f t="shared" si="8"/>
        <v>13332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12581</v>
      </c>
      <c r="AJ14" s="283">
        <v>0</v>
      </c>
      <c r="AK14" s="283">
        <v>0</v>
      </c>
      <c r="AL14" s="283">
        <v>12581</v>
      </c>
      <c r="AM14" s="283">
        <f t="shared" si="11"/>
        <v>24</v>
      </c>
      <c r="AN14" s="283">
        <v>0</v>
      </c>
      <c r="AO14" s="283">
        <v>0</v>
      </c>
      <c r="AP14" s="283">
        <v>24</v>
      </c>
      <c r="AQ14" s="283">
        <f t="shared" si="12"/>
        <v>699</v>
      </c>
      <c r="AR14" s="283">
        <v>0</v>
      </c>
      <c r="AS14" s="283">
        <v>0</v>
      </c>
      <c r="AT14" s="283">
        <v>699</v>
      </c>
      <c r="AU14" s="283">
        <f t="shared" si="13"/>
        <v>4</v>
      </c>
      <c r="AV14" s="283">
        <v>0</v>
      </c>
      <c r="AW14" s="283">
        <v>0</v>
      </c>
      <c r="AX14" s="283">
        <v>4</v>
      </c>
      <c r="AY14" s="283">
        <f t="shared" si="14"/>
        <v>24</v>
      </c>
      <c r="AZ14" s="283">
        <v>0</v>
      </c>
      <c r="BA14" s="283">
        <v>0</v>
      </c>
      <c r="BB14" s="283">
        <v>24</v>
      </c>
      <c r="BC14" s="283">
        <f t="shared" si="15"/>
        <v>3816</v>
      </c>
      <c r="BD14" s="283">
        <f t="shared" si="16"/>
        <v>3346</v>
      </c>
      <c r="BE14" s="283">
        <v>0</v>
      </c>
      <c r="BF14" s="283">
        <v>236</v>
      </c>
      <c r="BG14" s="283">
        <v>593</v>
      </c>
      <c r="BH14" s="283">
        <v>1658</v>
      </c>
      <c r="BI14" s="283">
        <v>3</v>
      </c>
      <c r="BJ14" s="283">
        <v>856</v>
      </c>
      <c r="BK14" s="283">
        <f t="shared" si="18"/>
        <v>470</v>
      </c>
      <c r="BL14" s="283">
        <v>0</v>
      </c>
      <c r="BM14" s="283">
        <v>0</v>
      </c>
      <c r="BN14" s="283">
        <v>3</v>
      </c>
      <c r="BO14" s="283">
        <v>215</v>
      </c>
      <c r="BP14" s="283">
        <v>0</v>
      </c>
      <c r="BQ14" s="283">
        <v>252</v>
      </c>
      <c r="BR14" s="283">
        <f t="shared" si="41"/>
        <v>29371</v>
      </c>
      <c r="BS14" s="283">
        <f t="shared" si="42"/>
        <v>0</v>
      </c>
      <c r="BT14" s="283">
        <f t="shared" si="43"/>
        <v>19297</v>
      </c>
      <c r="BU14" s="283">
        <f t="shared" si="44"/>
        <v>936</v>
      </c>
      <c r="BV14" s="283">
        <f t="shared" si="45"/>
        <v>7948</v>
      </c>
      <c r="BW14" s="283">
        <f t="shared" si="46"/>
        <v>21</v>
      </c>
      <c r="BX14" s="283">
        <f t="shared" si="47"/>
        <v>1169</v>
      </c>
      <c r="BY14" s="283">
        <f t="shared" si="21"/>
        <v>26025</v>
      </c>
      <c r="BZ14" s="283">
        <f t="shared" si="22"/>
        <v>0</v>
      </c>
      <c r="CA14" s="283">
        <f t="shared" si="23"/>
        <v>19061</v>
      </c>
      <c r="CB14" s="283">
        <f t="shared" si="24"/>
        <v>343</v>
      </c>
      <c r="CC14" s="283">
        <f t="shared" si="25"/>
        <v>6290</v>
      </c>
      <c r="CD14" s="283">
        <f t="shared" si="26"/>
        <v>18</v>
      </c>
      <c r="CE14" s="283">
        <f t="shared" si="27"/>
        <v>313</v>
      </c>
      <c r="CF14" s="283">
        <f t="shared" si="28"/>
        <v>3346</v>
      </c>
      <c r="CG14" s="283">
        <f t="shared" si="48"/>
        <v>0</v>
      </c>
      <c r="CH14" s="283">
        <f t="shared" si="49"/>
        <v>236</v>
      </c>
      <c r="CI14" s="283">
        <f t="shared" si="50"/>
        <v>593</v>
      </c>
      <c r="CJ14" s="283">
        <f t="shared" si="51"/>
        <v>1658</v>
      </c>
      <c r="CK14" s="283">
        <f t="shared" si="52"/>
        <v>3</v>
      </c>
      <c r="CL14" s="283">
        <f t="shared" si="53"/>
        <v>856</v>
      </c>
      <c r="CM14" s="283">
        <f t="shared" si="54"/>
        <v>13802</v>
      </c>
      <c r="CN14" s="283">
        <f t="shared" si="55"/>
        <v>0</v>
      </c>
      <c r="CO14" s="283">
        <f t="shared" si="56"/>
        <v>12581</v>
      </c>
      <c r="CP14" s="283">
        <f t="shared" si="57"/>
        <v>27</v>
      </c>
      <c r="CQ14" s="283">
        <f t="shared" si="58"/>
        <v>914</v>
      </c>
      <c r="CR14" s="283">
        <f t="shared" si="59"/>
        <v>4</v>
      </c>
      <c r="CS14" s="283">
        <f t="shared" si="60"/>
        <v>276</v>
      </c>
      <c r="CT14" s="283">
        <f t="shared" si="31"/>
        <v>13332</v>
      </c>
      <c r="CU14" s="283">
        <f t="shared" si="32"/>
        <v>0</v>
      </c>
      <c r="CV14" s="283">
        <f t="shared" si="33"/>
        <v>12581</v>
      </c>
      <c r="CW14" s="283">
        <f t="shared" si="34"/>
        <v>24</v>
      </c>
      <c r="CX14" s="283">
        <f t="shared" si="35"/>
        <v>699</v>
      </c>
      <c r="CY14" s="283">
        <f t="shared" si="36"/>
        <v>4</v>
      </c>
      <c r="CZ14" s="283">
        <f t="shared" si="37"/>
        <v>24</v>
      </c>
      <c r="DA14" s="283">
        <f t="shared" si="38"/>
        <v>470</v>
      </c>
      <c r="DB14" s="283">
        <f t="shared" si="61"/>
        <v>0</v>
      </c>
      <c r="DC14" s="283">
        <f t="shared" si="62"/>
        <v>0</v>
      </c>
      <c r="DD14" s="283">
        <f t="shared" si="63"/>
        <v>3</v>
      </c>
      <c r="DE14" s="283">
        <f t="shared" si="64"/>
        <v>215</v>
      </c>
      <c r="DF14" s="283">
        <f t="shared" si="65"/>
        <v>0</v>
      </c>
      <c r="DG14" s="283">
        <f t="shared" si="66"/>
        <v>252</v>
      </c>
      <c r="DH14" s="283">
        <v>0</v>
      </c>
      <c r="DI14" s="283">
        <f t="shared" si="40"/>
        <v>1</v>
      </c>
      <c r="DJ14" s="283">
        <v>1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16322</v>
      </c>
      <c r="E15" s="283">
        <f t="shared" si="1"/>
        <v>12310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8684</v>
      </c>
      <c r="K15" s="283">
        <v>3165</v>
      </c>
      <c r="L15" s="283">
        <v>5519</v>
      </c>
      <c r="M15" s="283">
        <v>0</v>
      </c>
      <c r="N15" s="283">
        <f t="shared" si="4"/>
        <v>274</v>
      </c>
      <c r="O15" s="283">
        <v>0</v>
      </c>
      <c r="P15" s="283">
        <v>274</v>
      </c>
      <c r="Q15" s="283">
        <v>0</v>
      </c>
      <c r="R15" s="283">
        <f t="shared" si="5"/>
        <v>2633</v>
      </c>
      <c r="S15" s="283">
        <v>379</v>
      </c>
      <c r="T15" s="283">
        <v>2254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719</v>
      </c>
      <c r="AA15" s="283">
        <v>270</v>
      </c>
      <c r="AB15" s="283">
        <v>449</v>
      </c>
      <c r="AC15" s="283">
        <v>0</v>
      </c>
      <c r="AD15" s="283">
        <f t="shared" si="8"/>
        <v>3189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2629</v>
      </c>
      <c r="AJ15" s="283">
        <v>0</v>
      </c>
      <c r="AK15" s="283">
        <v>0</v>
      </c>
      <c r="AL15" s="283">
        <v>2629</v>
      </c>
      <c r="AM15" s="283">
        <f t="shared" si="11"/>
        <v>100</v>
      </c>
      <c r="AN15" s="283">
        <v>0</v>
      </c>
      <c r="AO15" s="283">
        <v>0</v>
      </c>
      <c r="AP15" s="283">
        <v>100</v>
      </c>
      <c r="AQ15" s="283">
        <f t="shared" si="12"/>
        <v>51</v>
      </c>
      <c r="AR15" s="283">
        <v>0</v>
      </c>
      <c r="AS15" s="283">
        <v>0</v>
      </c>
      <c r="AT15" s="283">
        <v>51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409</v>
      </c>
      <c r="AZ15" s="283">
        <v>0</v>
      </c>
      <c r="BA15" s="283">
        <v>0</v>
      </c>
      <c r="BB15" s="283">
        <v>409</v>
      </c>
      <c r="BC15" s="283">
        <f t="shared" si="15"/>
        <v>823</v>
      </c>
      <c r="BD15" s="283">
        <f t="shared" si="16"/>
        <v>823</v>
      </c>
      <c r="BE15" s="283">
        <v>0</v>
      </c>
      <c r="BF15" s="283">
        <v>138</v>
      </c>
      <c r="BG15" s="283">
        <v>17</v>
      </c>
      <c r="BH15" s="283">
        <v>25</v>
      </c>
      <c r="BI15" s="283">
        <v>0</v>
      </c>
      <c r="BJ15" s="283">
        <v>643</v>
      </c>
      <c r="BK15" s="283">
        <f t="shared" si="18"/>
        <v>0</v>
      </c>
      <c r="BL15" s="283">
        <v>0</v>
      </c>
      <c r="BM15" s="283">
        <v>0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13133</v>
      </c>
      <c r="BS15" s="283">
        <f t="shared" si="42"/>
        <v>0</v>
      </c>
      <c r="BT15" s="283">
        <f t="shared" si="43"/>
        <v>8822</v>
      </c>
      <c r="BU15" s="283">
        <f t="shared" si="44"/>
        <v>291</v>
      </c>
      <c r="BV15" s="283">
        <f t="shared" si="45"/>
        <v>2658</v>
      </c>
      <c r="BW15" s="283">
        <f t="shared" si="46"/>
        <v>0</v>
      </c>
      <c r="BX15" s="283">
        <f t="shared" si="47"/>
        <v>1362</v>
      </c>
      <c r="BY15" s="283">
        <f t="shared" si="21"/>
        <v>12310</v>
      </c>
      <c r="BZ15" s="283">
        <f t="shared" si="22"/>
        <v>0</v>
      </c>
      <c r="CA15" s="283">
        <f t="shared" si="23"/>
        <v>8684</v>
      </c>
      <c r="CB15" s="283">
        <f t="shared" si="24"/>
        <v>274</v>
      </c>
      <c r="CC15" s="283">
        <f t="shared" si="25"/>
        <v>2633</v>
      </c>
      <c r="CD15" s="283">
        <f t="shared" si="26"/>
        <v>0</v>
      </c>
      <c r="CE15" s="283">
        <f t="shared" si="27"/>
        <v>719</v>
      </c>
      <c r="CF15" s="283">
        <f t="shared" si="28"/>
        <v>823</v>
      </c>
      <c r="CG15" s="283">
        <f t="shared" si="48"/>
        <v>0</v>
      </c>
      <c r="CH15" s="283">
        <f t="shared" si="49"/>
        <v>138</v>
      </c>
      <c r="CI15" s="283">
        <f t="shared" si="50"/>
        <v>17</v>
      </c>
      <c r="CJ15" s="283">
        <f t="shared" si="51"/>
        <v>25</v>
      </c>
      <c r="CK15" s="283">
        <f t="shared" si="52"/>
        <v>0</v>
      </c>
      <c r="CL15" s="283">
        <f t="shared" si="53"/>
        <v>643</v>
      </c>
      <c r="CM15" s="283">
        <f t="shared" si="54"/>
        <v>3189</v>
      </c>
      <c r="CN15" s="283">
        <f t="shared" si="55"/>
        <v>0</v>
      </c>
      <c r="CO15" s="283">
        <f t="shared" si="56"/>
        <v>2629</v>
      </c>
      <c r="CP15" s="283">
        <f t="shared" si="57"/>
        <v>100</v>
      </c>
      <c r="CQ15" s="283">
        <f t="shared" si="58"/>
        <v>51</v>
      </c>
      <c r="CR15" s="283">
        <f t="shared" si="59"/>
        <v>0</v>
      </c>
      <c r="CS15" s="283">
        <f t="shared" si="60"/>
        <v>409</v>
      </c>
      <c r="CT15" s="283">
        <f t="shared" si="31"/>
        <v>3189</v>
      </c>
      <c r="CU15" s="283">
        <f t="shared" si="32"/>
        <v>0</v>
      </c>
      <c r="CV15" s="283">
        <f t="shared" si="33"/>
        <v>2629</v>
      </c>
      <c r="CW15" s="283">
        <f t="shared" si="34"/>
        <v>100</v>
      </c>
      <c r="CX15" s="283">
        <f t="shared" si="35"/>
        <v>51</v>
      </c>
      <c r="CY15" s="283">
        <f t="shared" si="36"/>
        <v>0</v>
      </c>
      <c r="CZ15" s="283">
        <f t="shared" si="37"/>
        <v>409</v>
      </c>
      <c r="DA15" s="283">
        <f t="shared" si="38"/>
        <v>0</v>
      </c>
      <c r="DB15" s="283">
        <f t="shared" si="61"/>
        <v>0</v>
      </c>
      <c r="DC15" s="283">
        <f t="shared" si="62"/>
        <v>0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11636</v>
      </c>
      <c r="E16" s="283">
        <f t="shared" si="1"/>
        <v>9561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5999</v>
      </c>
      <c r="K16" s="283">
        <v>841</v>
      </c>
      <c r="L16" s="283">
        <v>5158</v>
      </c>
      <c r="M16" s="283">
        <v>0</v>
      </c>
      <c r="N16" s="283">
        <f t="shared" si="4"/>
        <v>344</v>
      </c>
      <c r="O16" s="283">
        <v>66</v>
      </c>
      <c r="P16" s="283">
        <v>278</v>
      </c>
      <c r="Q16" s="283">
        <v>0</v>
      </c>
      <c r="R16" s="283">
        <f t="shared" si="5"/>
        <v>2676</v>
      </c>
      <c r="S16" s="283">
        <v>366</v>
      </c>
      <c r="T16" s="283">
        <v>2310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542</v>
      </c>
      <c r="AA16" s="283">
        <v>72</v>
      </c>
      <c r="AB16" s="283">
        <v>470</v>
      </c>
      <c r="AC16" s="283">
        <v>0</v>
      </c>
      <c r="AD16" s="283">
        <f t="shared" si="8"/>
        <v>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0</v>
      </c>
      <c r="AJ16" s="283">
        <v>0</v>
      </c>
      <c r="AK16" s="283">
        <v>0</v>
      </c>
      <c r="AL16" s="283">
        <v>0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2075</v>
      </c>
      <c r="BD16" s="283">
        <f t="shared" si="16"/>
        <v>230</v>
      </c>
      <c r="BE16" s="283">
        <v>0</v>
      </c>
      <c r="BF16" s="283">
        <v>111</v>
      </c>
      <c r="BG16" s="283">
        <v>44</v>
      </c>
      <c r="BH16" s="283">
        <v>0</v>
      </c>
      <c r="BI16" s="283">
        <v>0</v>
      </c>
      <c r="BJ16" s="283">
        <v>75</v>
      </c>
      <c r="BK16" s="283">
        <f t="shared" si="18"/>
        <v>1845</v>
      </c>
      <c r="BL16" s="283">
        <v>0</v>
      </c>
      <c r="BM16" s="283">
        <v>1759</v>
      </c>
      <c r="BN16" s="283">
        <v>26</v>
      </c>
      <c r="BO16" s="283">
        <v>21</v>
      </c>
      <c r="BP16" s="283">
        <v>0</v>
      </c>
      <c r="BQ16" s="283">
        <v>39</v>
      </c>
      <c r="BR16" s="283">
        <f t="shared" si="41"/>
        <v>9791</v>
      </c>
      <c r="BS16" s="283">
        <f t="shared" si="42"/>
        <v>0</v>
      </c>
      <c r="BT16" s="283">
        <f t="shared" si="43"/>
        <v>6110</v>
      </c>
      <c r="BU16" s="283">
        <f t="shared" si="44"/>
        <v>388</v>
      </c>
      <c r="BV16" s="283">
        <f t="shared" si="45"/>
        <v>2676</v>
      </c>
      <c r="BW16" s="283">
        <f t="shared" si="46"/>
        <v>0</v>
      </c>
      <c r="BX16" s="283">
        <f t="shared" si="47"/>
        <v>617</v>
      </c>
      <c r="BY16" s="283">
        <f t="shared" si="21"/>
        <v>9561</v>
      </c>
      <c r="BZ16" s="283">
        <f t="shared" si="22"/>
        <v>0</v>
      </c>
      <c r="CA16" s="283">
        <f t="shared" si="23"/>
        <v>5999</v>
      </c>
      <c r="CB16" s="283">
        <f t="shared" si="24"/>
        <v>344</v>
      </c>
      <c r="CC16" s="283">
        <f t="shared" si="25"/>
        <v>2676</v>
      </c>
      <c r="CD16" s="283">
        <f t="shared" si="26"/>
        <v>0</v>
      </c>
      <c r="CE16" s="283">
        <f t="shared" si="27"/>
        <v>542</v>
      </c>
      <c r="CF16" s="283">
        <f t="shared" si="28"/>
        <v>230</v>
      </c>
      <c r="CG16" s="283">
        <f t="shared" si="48"/>
        <v>0</v>
      </c>
      <c r="CH16" s="283">
        <f t="shared" si="49"/>
        <v>111</v>
      </c>
      <c r="CI16" s="283">
        <f t="shared" si="50"/>
        <v>44</v>
      </c>
      <c r="CJ16" s="283">
        <f t="shared" si="51"/>
        <v>0</v>
      </c>
      <c r="CK16" s="283">
        <f t="shared" si="52"/>
        <v>0</v>
      </c>
      <c r="CL16" s="283">
        <f t="shared" si="53"/>
        <v>75</v>
      </c>
      <c r="CM16" s="283">
        <f t="shared" si="54"/>
        <v>1845</v>
      </c>
      <c r="CN16" s="283">
        <f t="shared" si="55"/>
        <v>0</v>
      </c>
      <c r="CO16" s="283">
        <f t="shared" si="56"/>
        <v>1759</v>
      </c>
      <c r="CP16" s="283">
        <f t="shared" si="57"/>
        <v>26</v>
      </c>
      <c r="CQ16" s="283">
        <f t="shared" si="58"/>
        <v>21</v>
      </c>
      <c r="CR16" s="283">
        <f t="shared" si="59"/>
        <v>0</v>
      </c>
      <c r="CS16" s="283">
        <f t="shared" si="60"/>
        <v>39</v>
      </c>
      <c r="CT16" s="283">
        <f t="shared" si="31"/>
        <v>0</v>
      </c>
      <c r="CU16" s="283">
        <f t="shared" si="32"/>
        <v>0</v>
      </c>
      <c r="CV16" s="283">
        <f t="shared" si="33"/>
        <v>0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1845</v>
      </c>
      <c r="DB16" s="283">
        <f t="shared" si="61"/>
        <v>0</v>
      </c>
      <c r="DC16" s="283">
        <f t="shared" si="62"/>
        <v>1759</v>
      </c>
      <c r="DD16" s="283">
        <f t="shared" si="63"/>
        <v>26</v>
      </c>
      <c r="DE16" s="283">
        <f t="shared" si="64"/>
        <v>21</v>
      </c>
      <c r="DF16" s="283">
        <f t="shared" si="65"/>
        <v>0</v>
      </c>
      <c r="DG16" s="283">
        <f t="shared" si="66"/>
        <v>39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12951</v>
      </c>
      <c r="E17" s="283">
        <f t="shared" si="1"/>
        <v>6348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5824</v>
      </c>
      <c r="K17" s="283">
        <v>3003</v>
      </c>
      <c r="L17" s="283">
        <v>2821</v>
      </c>
      <c r="M17" s="283">
        <v>0</v>
      </c>
      <c r="N17" s="283">
        <f t="shared" si="4"/>
        <v>45</v>
      </c>
      <c r="O17" s="283">
        <v>4</v>
      </c>
      <c r="P17" s="283">
        <v>41</v>
      </c>
      <c r="Q17" s="283">
        <v>0</v>
      </c>
      <c r="R17" s="283">
        <f t="shared" si="5"/>
        <v>449</v>
      </c>
      <c r="S17" s="283">
        <v>111</v>
      </c>
      <c r="T17" s="283">
        <v>338</v>
      </c>
      <c r="U17" s="283">
        <v>0</v>
      </c>
      <c r="V17" s="283">
        <f t="shared" si="6"/>
        <v>13</v>
      </c>
      <c r="W17" s="283">
        <v>13</v>
      </c>
      <c r="X17" s="283">
        <v>0</v>
      </c>
      <c r="Y17" s="283">
        <v>0</v>
      </c>
      <c r="Z17" s="283">
        <f t="shared" si="7"/>
        <v>17</v>
      </c>
      <c r="AA17" s="283">
        <v>17</v>
      </c>
      <c r="AB17" s="283">
        <v>0</v>
      </c>
      <c r="AC17" s="283">
        <v>0</v>
      </c>
      <c r="AD17" s="283">
        <f t="shared" si="8"/>
        <v>4303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3779</v>
      </c>
      <c r="AJ17" s="283">
        <v>0</v>
      </c>
      <c r="AK17" s="283">
        <v>0</v>
      </c>
      <c r="AL17" s="283">
        <v>3779</v>
      </c>
      <c r="AM17" s="283">
        <f t="shared" si="11"/>
        <v>454</v>
      </c>
      <c r="AN17" s="283">
        <v>0</v>
      </c>
      <c r="AO17" s="283">
        <v>0</v>
      </c>
      <c r="AP17" s="283">
        <v>454</v>
      </c>
      <c r="AQ17" s="283">
        <f t="shared" si="12"/>
        <v>40</v>
      </c>
      <c r="AR17" s="283">
        <v>0</v>
      </c>
      <c r="AS17" s="283">
        <v>0</v>
      </c>
      <c r="AT17" s="283">
        <v>40</v>
      </c>
      <c r="AU17" s="283">
        <f t="shared" si="13"/>
        <v>30</v>
      </c>
      <c r="AV17" s="283">
        <v>0</v>
      </c>
      <c r="AW17" s="283">
        <v>0</v>
      </c>
      <c r="AX17" s="283">
        <v>30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2300</v>
      </c>
      <c r="BD17" s="283">
        <f t="shared" si="16"/>
        <v>426</v>
      </c>
      <c r="BE17" s="283">
        <v>0</v>
      </c>
      <c r="BF17" s="283">
        <v>86</v>
      </c>
      <c r="BG17" s="283">
        <v>245</v>
      </c>
      <c r="BH17" s="283">
        <v>8</v>
      </c>
      <c r="BI17" s="283">
        <v>61</v>
      </c>
      <c r="BJ17" s="283">
        <v>26</v>
      </c>
      <c r="BK17" s="283">
        <f t="shared" si="18"/>
        <v>1874</v>
      </c>
      <c r="BL17" s="283">
        <v>0</v>
      </c>
      <c r="BM17" s="283">
        <v>1641</v>
      </c>
      <c r="BN17" s="283">
        <v>231</v>
      </c>
      <c r="BO17" s="283">
        <v>1</v>
      </c>
      <c r="BP17" s="283">
        <v>0</v>
      </c>
      <c r="BQ17" s="283">
        <v>1</v>
      </c>
      <c r="BR17" s="283">
        <f t="shared" si="41"/>
        <v>6774</v>
      </c>
      <c r="BS17" s="283">
        <f t="shared" si="42"/>
        <v>0</v>
      </c>
      <c r="BT17" s="283">
        <f t="shared" si="43"/>
        <v>5910</v>
      </c>
      <c r="BU17" s="283">
        <f t="shared" si="44"/>
        <v>290</v>
      </c>
      <c r="BV17" s="283">
        <f t="shared" si="45"/>
        <v>457</v>
      </c>
      <c r="BW17" s="283">
        <f t="shared" si="46"/>
        <v>74</v>
      </c>
      <c r="BX17" s="283">
        <f t="shared" si="47"/>
        <v>43</v>
      </c>
      <c r="BY17" s="283">
        <f t="shared" si="21"/>
        <v>6348</v>
      </c>
      <c r="BZ17" s="283">
        <f t="shared" si="22"/>
        <v>0</v>
      </c>
      <c r="CA17" s="283">
        <f t="shared" si="23"/>
        <v>5824</v>
      </c>
      <c r="CB17" s="283">
        <f t="shared" si="24"/>
        <v>45</v>
      </c>
      <c r="CC17" s="283">
        <f t="shared" si="25"/>
        <v>449</v>
      </c>
      <c r="CD17" s="283">
        <f t="shared" si="26"/>
        <v>13</v>
      </c>
      <c r="CE17" s="283">
        <f t="shared" si="27"/>
        <v>17</v>
      </c>
      <c r="CF17" s="283">
        <f t="shared" si="28"/>
        <v>426</v>
      </c>
      <c r="CG17" s="283">
        <f t="shared" si="48"/>
        <v>0</v>
      </c>
      <c r="CH17" s="283">
        <f t="shared" si="49"/>
        <v>86</v>
      </c>
      <c r="CI17" s="283">
        <f t="shared" si="50"/>
        <v>245</v>
      </c>
      <c r="CJ17" s="283">
        <f t="shared" si="51"/>
        <v>8</v>
      </c>
      <c r="CK17" s="283">
        <f t="shared" si="52"/>
        <v>61</v>
      </c>
      <c r="CL17" s="283">
        <f t="shared" si="53"/>
        <v>26</v>
      </c>
      <c r="CM17" s="283">
        <f t="shared" si="54"/>
        <v>6177</v>
      </c>
      <c r="CN17" s="283">
        <f t="shared" si="55"/>
        <v>0</v>
      </c>
      <c r="CO17" s="283">
        <f t="shared" si="56"/>
        <v>5420</v>
      </c>
      <c r="CP17" s="283">
        <f t="shared" si="57"/>
        <v>685</v>
      </c>
      <c r="CQ17" s="283">
        <f t="shared" si="58"/>
        <v>41</v>
      </c>
      <c r="CR17" s="283">
        <f t="shared" si="59"/>
        <v>30</v>
      </c>
      <c r="CS17" s="283">
        <f t="shared" si="60"/>
        <v>1</v>
      </c>
      <c r="CT17" s="283">
        <f t="shared" si="31"/>
        <v>4303</v>
      </c>
      <c r="CU17" s="283">
        <f t="shared" si="32"/>
        <v>0</v>
      </c>
      <c r="CV17" s="283">
        <f t="shared" si="33"/>
        <v>3779</v>
      </c>
      <c r="CW17" s="283">
        <f t="shared" si="34"/>
        <v>454</v>
      </c>
      <c r="CX17" s="283">
        <f t="shared" si="35"/>
        <v>40</v>
      </c>
      <c r="CY17" s="283">
        <f t="shared" si="36"/>
        <v>30</v>
      </c>
      <c r="CZ17" s="283">
        <f t="shared" si="37"/>
        <v>0</v>
      </c>
      <c r="DA17" s="283">
        <f t="shared" si="38"/>
        <v>1874</v>
      </c>
      <c r="DB17" s="283">
        <f t="shared" si="61"/>
        <v>0</v>
      </c>
      <c r="DC17" s="283">
        <f t="shared" si="62"/>
        <v>1641</v>
      </c>
      <c r="DD17" s="283">
        <f t="shared" si="63"/>
        <v>231</v>
      </c>
      <c r="DE17" s="283">
        <f t="shared" si="64"/>
        <v>1</v>
      </c>
      <c r="DF17" s="283">
        <f t="shared" si="65"/>
        <v>0</v>
      </c>
      <c r="DG17" s="283">
        <f t="shared" si="66"/>
        <v>1</v>
      </c>
      <c r="DH17" s="283">
        <v>0</v>
      </c>
      <c r="DI17" s="283">
        <f t="shared" si="40"/>
        <v>6</v>
      </c>
      <c r="DJ17" s="283">
        <v>6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7140</v>
      </c>
      <c r="E18" s="283">
        <f t="shared" si="1"/>
        <v>5390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4676</v>
      </c>
      <c r="K18" s="283">
        <v>0</v>
      </c>
      <c r="L18" s="283">
        <v>4676</v>
      </c>
      <c r="M18" s="283">
        <v>0</v>
      </c>
      <c r="N18" s="283">
        <f t="shared" si="4"/>
        <v>204</v>
      </c>
      <c r="O18" s="283">
        <v>0</v>
      </c>
      <c r="P18" s="283">
        <v>204</v>
      </c>
      <c r="Q18" s="283">
        <v>0</v>
      </c>
      <c r="R18" s="283">
        <f t="shared" si="5"/>
        <v>406</v>
      </c>
      <c r="S18" s="283">
        <v>0</v>
      </c>
      <c r="T18" s="283">
        <v>406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104</v>
      </c>
      <c r="AA18" s="283">
        <v>34</v>
      </c>
      <c r="AB18" s="283">
        <v>70</v>
      </c>
      <c r="AC18" s="283">
        <v>0</v>
      </c>
      <c r="AD18" s="283">
        <f t="shared" si="8"/>
        <v>516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485</v>
      </c>
      <c r="AJ18" s="283">
        <v>0</v>
      </c>
      <c r="AK18" s="283">
        <v>0</v>
      </c>
      <c r="AL18" s="283">
        <v>485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31</v>
      </c>
      <c r="AZ18" s="283">
        <v>0</v>
      </c>
      <c r="BA18" s="283">
        <v>0</v>
      </c>
      <c r="BB18" s="283">
        <v>31</v>
      </c>
      <c r="BC18" s="283">
        <f t="shared" si="15"/>
        <v>1234</v>
      </c>
      <c r="BD18" s="283">
        <f t="shared" si="16"/>
        <v>1083</v>
      </c>
      <c r="BE18" s="283">
        <v>0</v>
      </c>
      <c r="BF18" s="283">
        <v>324</v>
      </c>
      <c r="BG18" s="283">
        <v>176</v>
      </c>
      <c r="BH18" s="283">
        <v>352</v>
      </c>
      <c r="BI18" s="283">
        <v>0</v>
      </c>
      <c r="BJ18" s="283">
        <v>231</v>
      </c>
      <c r="BK18" s="283">
        <f t="shared" si="18"/>
        <v>151</v>
      </c>
      <c r="BL18" s="283">
        <v>0</v>
      </c>
      <c r="BM18" s="283">
        <v>120</v>
      </c>
      <c r="BN18" s="283">
        <v>0</v>
      </c>
      <c r="BO18" s="283">
        <v>0</v>
      </c>
      <c r="BP18" s="283">
        <v>0</v>
      </c>
      <c r="BQ18" s="283">
        <v>31</v>
      </c>
      <c r="BR18" s="283">
        <f t="shared" si="41"/>
        <v>6473</v>
      </c>
      <c r="BS18" s="283">
        <f t="shared" si="42"/>
        <v>0</v>
      </c>
      <c r="BT18" s="283">
        <f t="shared" si="43"/>
        <v>5000</v>
      </c>
      <c r="BU18" s="283">
        <f t="shared" si="44"/>
        <v>380</v>
      </c>
      <c r="BV18" s="283">
        <f t="shared" si="45"/>
        <v>758</v>
      </c>
      <c r="BW18" s="283">
        <f t="shared" si="46"/>
        <v>0</v>
      </c>
      <c r="BX18" s="283">
        <f t="shared" si="47"/>
        <v>335</v>
      </c>
      <c r="BY18" s="283">
        <f t="shared" si="21"/>
        <v>5390</v>
      </c>
      <c r="BZ18" s="283">
        <f t="shared" si="22"/>
        <v>0</v>
      </c>
      <c r="CA18" s="283">
        <f t="shared" si="23"/>
        <v>4676</v>
      </c>
      <c r="CB18" s="283">
        <f t="shared" si="24"/>
        <v>204</v>
      </c>
      <c r="CC18" s="283">
        <f t="shared" si="25"/>
        <v>406</v>
      </c>
      <c r="CD18" s="283">
        <f t="shared" si="26"/>
        <v>0</v>
      </c>
      <c r="CE18" s="283">
        <f t="shared" si="27"/>
        <v>104</v>
      </c>
      <c r="CF18" s="283">
        <f t="shared" si="28"/>
        <v>1083</v>
      </c>
      <c r="CG18" s="283">
        <f t="shared" si="48"/>
        <v>0</v>
      </c>
      <c r="CH18" s="283">
        <f t="shared" si="49"/>
        <v>324</v>
      </c>
      <c r="CI18" s="283">
        <f t="shared" si="50"/>
        <v>176</v>
      </c>
      <c r="CJ18" s="283">
        <f t="shared" si="51"/>
        <v>352</v>
      </c>
      <c r="CK18" s="283">
        <f t="shared" si="52"/>
        <v>0</v>
      </c>
      <c r="CL18" s="283">
        <f t="shared" si="53"/>
        <v>231</v>
      </c>
      <c r="CM18" s="283">
        <f t="shared" si="54"/>
        <v>667</v>
      </c>
      <c r="CN18" s="283">
        <f t="shared" si="55"/>
        <v>0</v>
      </c>
      <c r="CO18" s="283">
        <f t="shared" si="56"/>
        <v>605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62</v>
      </c>
      <c r="CT18" s="283">
        <f t="shared" si="31"/>
        <v>516</v>
      </c>
      <c r="CU18" s="283">
        <f t="shared" si="32"/>
        <v>0</v>
      </c>
      <c r="CV18" s="283">
        <f t="shared" si="33"/>
        <v>485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31</v>
      </c>
      <c r="DA18" s="283">
        <f t="shared" si="38"/>
        <v>151</v>
      </c>
      <c r="DB18" s="283">
        <f t="shared" si="61"/>
        <v>0</v>
      </c>
      <c r="DC18" s="283">
        <f t="shared" si="62"/>
        <v>120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31</v>
      </c>
      <c r="DH18" s="283">
        <v>0</v>
      </c>
      <c r="DI18" s="283">
        <f t="shared" si="40"/>
        <v>11</v>
      </c>
      <c r="DJ18" s="283">
        <v>0</v>
      </c>
      <c r="DK18" s="283">
        <v>2</v>
      </c>
      <c r="DL18" s="283">
        <v>0</v>
      </c>
      <c r="DM18" s="283">
        <v>9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43767</v>
      </c>
      <c r="E19" s="283">
        <f t="shared" si="1"/>
        <v>30909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21827</v>
      </c>
      <c r="K19" s="283">
        <v>15</v>
      </c>
      <c r="L19" s="283">
        <v>21812</v>
      </c>
      <c r="M19" s="283">
        <v>0</v>
      </c>
      <c r="N19" s="283">
        <f t="shared" si="4"/>
        <v>816</v>
      </c>
      <c r="O19" s="283">
        <v>143</v>
      </c>
      <c r="P19" s="283">
        <v>673</v>
      </c>
      <c r="Q19" s="283">
        <v>0</v>
      </c>
      <c r="R19" s="283">
        <f t="shared" si="5"/>
        <v>7326</v>
      </c>
      <c r="S19" s="283">
        <v>1220</v>
      </c>
      <c r="T19" s="283">
        <v>6106</v>
      </c>
      <c r="U19" s="283">
        <v>0</v>
      </c>
      <c r="V19" s="283">
        <f t="shared" si="6"/>
        <v>687</v>
      </c>
      <c r="W19" s="283">
        <v>6</v>
      </c>
      <c r="X19" s="283">
        <v>681</v>
      </c>
      <c r="Y19" s="283">
        <v>0</v>
      </c>
      <c r="Z19" s="283">
        <f t="shared" si="7"/>
        <v>253</v>
      </c>
      <c r="AA19" s="283">
        <v>253</v>
      </c>
      <c r="AB19" s="283">
        <v>0</v>
      </c>
      <c r="AC19" s="283">
        <v>0</v>
      </c>
      <c r="AD19" s="283">
        <f t="shared" si="8"/>
        <v>10171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10073</v>
      </c>
      <c r="AJ19" s="283">
        <v>0</v>
      </c>
      <c r="AK19" s="283">
        <v>32</v>
      </c>
      <c r="AL19" s="283">
        <v>10041</v>
      </c>
      <c r="AM19" s="283">
        <f t="shared" si="11"/>
        <v>37</v>
      </c>
      <c r="AN19" s="283">
        <v>0</v>
      </c>
      <c r="AO19" s="283">
        <v>0</v>
      </c>
      <c r="AP19" s="283">
        <v>37</v>
      </c>
      <c r="AQ19" s="283">
        <f t="shared" si="12"/>
        <v>14</v>
      </c>
      <c r="AR19" s="283">
        <v>0</v>
      </c>
      <c r="AS19" s="283">
        <v>0</v>
      </c>
      <c r="AT19" s="283">
        <v>14</v>
      </c>
      <c r="AU19" s="283">
        <f t="shared" si="13"/>
        <v>47</v>
      </c>
      <c r="AV19" s="283">
        <v>0</v>
      </c>
      <c r="AW19" s="283">
        <v>19</v>
      </c>
      <c r="AX19" s="283">
        <v>28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2687</v>
      </c>
      <c r="BD19" s="283">
        <f t="shared" si="16"/>
        <v>1686</v>
      </c>
      <c r="BE19" s="283">
        <v>0</v>
      </c>
      <c r="BF19" s="283">
        <v>1194</v>
      </c>
      <c r="BG19" s="283">
        <v>349</v>
      </c>
      <c r="BH19" s="283">
        <v>84</v>
      </c>
      <c r="BI19" s="283">
        <v>59</v>
      </c>
      <c r="BJ19" s="283">
        <v>0</v>
      </c>
      <c r="BK19" s="283">
        <f t="shared" si="18"/>
        <v>1001</v>
      </c>
      <c r="BL19" s="283">
        <v>0</v>
      </c>
      <c r="BM19" s="283">
        <v>920</v>
      </c>
      <c r="BN19" s="283">
        <v>0</v>
      </c>
      <c r="BO19" s="283">
        <v>0</v>
      </c>
      <c r="BP19" s="283">
        <v>81</v>
      </c>
      <c r="BQ19" s="283">
        <v>0</v>
      </c>
      <c r="BR19" s="283">
        <f t="shared" si="41"/>
        <v>32595</v>
      </c>
      <c r="BS19" s="283">
        <f t="shared" si="42"/>
        <v>0</v>
      </c>
      <c r="BT19" s="283">
        <f t="shared" si="43"/>
        <v>23021</v>
      </c>
      <c r="BU19" s="283">
        <f t="shared" si="44"/>
        <v>1165</v>
      </c>
      <c r="BV19" s="283">
        <f t="shared" si="45"/>
        <v>7410</v>
      </c>
      <c r="BW19" s="283">
        <f t="shared" si="46"/>
        <v>746</v>
      </c>
      <c r="BX19" s="283">
        <f t="shared" si="47"/>
        <v>253</v>
      </c>
      <c r="BY19" s="283">
        <f t="shared" si="21"/>
        <v>30909</v>
      </c>
      <c r="BZ19" s="283">
        <f t="shared" si="22"/>
        <v>0</v>
      </c>
      <c r="CA19" s="283">
        <f t="shared" si="23"/>
        <v>21827</v>
      </c>
      <c r="CB19" s="283">
        <f t="shared" si="24"/>
        <v>816</v>
      </c>
      <c r="CC19" s="283">
        <f t="shared" si="25"/>
        <v>7326</v>
      </c>
      <c r="CD19" s="283">
        <f t="shared" si="26"/>
        <v>687</v>
      </c>
      <c r="CE19" s="283">
        <f t="shared" si="27"/>
        <v>253</v>
      </c>
      <c r="CF19" s="283">
        <f t="shared" si="28"/>
        <v>1686</v>
      </c>
      <c r="CG19" s="283">
        <f t="shared" si="48"/>
        <v>0</v>
      </c>
      <c r="CH19" s="283">
        <f t="shared" si="49"/>
        <v>1194</v>
      </c>
      <c r="CI19" s="283">
        <f t="shared" si="50"/>
        <v>349</v>
      </c>
      <c r="CJ19" s="283">
        <f t="shared" si="51"/>
        <v>84</v>
      </c>
      <c r="CK19" s="283">
        <f t="shared" si="52"/>
        <v>59</v>
      </c>
      <c r="CL19" s="283">
        <f t="shared" si="53"/>
        <v>0</v>
      </c>
      <c r="CM19" s="283">
        <f t="shared" si="54"/>
        <v>11172</v>
      </c>
      <c r="CN19" s="283">
        <f t="shared" si="55"/>
        <v>0</v>
      </c>
      <c r="CO19" s="283">
        <f t="shared" si="56"/>
        <v>10993</v>
      </c>
      <c r="CP19" s="283">
        <f t="shared" si="57"/>
        <v>37</v>
      </c>
      <c r="CQ19" s="283">
        <f t="shared" si="58"/>
        <v>14</v>
      </c>
      <c r="CR19" s="283">
        <f t="shared" si="59"/>
        <v>128</v>
      </c>
      <c r="CS19" s="283">
        <f t="shared" si="60"/>
        <v>0</v>
      </c>
      <c r="CT19" s="283">
        <f t="shared" si="31"/>
        <v>10171</v>
      </c>
      <c r="CU19" s="283">
        <f t="shared" si="32"/>
        <v>0</v>
      </c>
      <c r="CV19" s="283">
        <f t="shared" si="33"/>
        <v>10073</v>
      </c>
      <c r="CW19" s="283">
        <f t="shared" si="34"/>
        <v>37</v>
      </c>
      <c r="CX19" s="283">
        <f t="shared" si="35"/>
        <v>14</v>
      </c>
      <c r="CY19" s="283">
        <f t="shared" si="36"/>
        <v>47</v>
      </c>
      <c r="CZ19" s="283">
        <f t="shared" si="37"/>
        <v>0</v>
      </c>
      <c r="DA19" s="283">
        <f t="shared" si="38"/>
        <v>1001</v>
      </c>
      <c r="DB19" s="283">
        <f t="shared" si="61"/>
        <v>0</v>
      </c>
      <c r="DC19" s="283">
        <f t="shared" si="62"/>
        <v>920</v>
      </c>
      <c r="DD19" s="283">
        <f t="shared" si="63"/>
        <v>0</v>
      </c>
      <c r="DE19" s="283">
        <f t="shared" si="64"/>
        <v>0</v>
      </c>
      <c r="DF19" s="283">
        <f t="shared" si="65"/>
        <v>81</v>
      </c>
      <c r="DG19" s="283">
        <f t="shared" si="66"/>
        <v>0</v>
      </c>
      <c r="DH19" s="283">
        <v>0</v>
      </c>
      <c r="DI19" s="283">
        <f t="shared" si="40"/>
        <v>7</v>
      </c>
      <c r="DJ19" s="283">
        <v>7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21541</v>
      </c>
      <c r="E20" s="283">
        <f t="shared" si="1"/>
        <v>14631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11924</v>
      </c>
      <c r="K20" s="283">
        <v>8256</v>
      </c>
      <c r="L20" s="283">
        <v>3668</v>
      </c>
      <c r="M20" s="283">
        <v>0</v>
      </c>
      <c r="N20" s="283">
        <f t="shared" si="4"/>
        <v>630</v>
      </c>
      <c r="O20" s="283">
        <v>630</v>
      </c>
      <c r="P20" s="283">
        <v>0</v>
      </c>
      <c r="Q20" s="283">
        <v>0</v>
      </c>
      <c r="R20" s="283">
        <f t="shared" si="5"/>
        <v>1826</v>
      </c>
      <c r="S20" s="283">
        <v>1823</v>
      </c>
      <c r="T20" s="283">
        <v>3</v>
      </c>
      <c r="U20" s="283">
        <v>0</v>
      </c>
      <c r="V20" s="283">
        <f t="shared" si="6"/>
        <v>188</v>
      </c>
      <c r="W20" s="283">
        <v>188</v>
      </c>
      <c r="X20" s="283">
        <v>0</v>
      </c>
      <c r="Y20" s="283">
        <v>0</v>
      </c>
      <c r="Z20" s="283">
        <f t="shared" si="7"/>
        <v>63</v>
      </c>
      <c r="AA20" s="283">
        <v>63</v>
      </c>
      <c r="AB20" s="283">
        <v>0</v>
      </c>
      <c r="AC20" s="283">
        <v>0</v>
      </c>
      <c r="AD20" s="283">
        <f t="shared" si="8"/>
        <v>0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0</v>
      </c>
      <c r="AJ20" s="283">
        <v>0</v>
      </c>
      <c r="AK20" s="283">
        <v>0</v>
      </c>
      <c r="AL20" s="283">
        <v>0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6910</v>
      </c>
      <c r="BD20" s="283">
        <f t="shared" si="16"/>
        <v>1228</v>
      </c>
      <c r="BE20" s="283">
        <v>594</v>
      </c>
      <c r="BF20" s="283">
        <v>259</v>
      </c>
      <c r="BG20" s="283">
        <v>70</v>
      </c>
      <c r="BH20" s="283">
        <v>167</v>
      </c>
      <c r="BI20" s="283">
        <v>47</v>
      </c>
      <c r="BJ20" s="283">
        <v>91</v>
      </c>
      <c r="BK20" s="283">
        <f t="shared" si="18"/>
        <v>5682</v>
      </c>
      <c r="BL20" s="283">
        <v>421</v>
      </c>
      <c r="BM20" s="283">
        <v>5206</v>
      </c>
      <c r="BN20" s="283">
        <v>12</v>
      </c>
      <c r="BO20" s="283">
        <v>29</v>
      </c>
      <c r="BP20" s="283">
        <v>1</v>
      </c>
      <c r="BQ20" s="283">
        <v>13</v>
      </c>
      <c r="BR20" s="283">
        <f t="shared" si="41"/>
        <v>15859</v>
      </c>
      <c r="BS20" s="283">
        <f t="shared" si="42"/>
        <v>594</v>
      </c>
      <c r="BT20" s="283">
        <f t="shared" si="43"/>
        <v>12183</v>
      </c>
      <c r="BU20" s="283">
        <f t="shared" si="44"/>
        <v>700</v>
      </c>
      <c r="BV20" s="283">
        <f t="shared" si="45"/>
        <v>1993</v>
      </c>
      <c r="BW20" s="283">
        <f t="shared" si="46"/>
        <v>235</v>
      </c>
      <c r="BX20" s="283">
        <f t="shared" si="47"/>
        <v>154</v>
      </c>
      <c r="BY20" s="283">
        <f t="shared" si="21"/>
        <v>14631</v>
      </c>
      <c r="BZ20" s="283">
        <f t="shared" si="22"/>
        <v>0</v>
      </c>
      <c r="CA20" s="283">
        <f t="shared" si="23"/>
        <v>11924</v>
      </c>
      <c r="CB20" s="283">
        <f t="shared" si="24"/>
        <v>630</v>
      </c>
      <c r="CC20" s="283">
        <f t="shared" si="25"/>
        <v>1826</v>
      </c>
      <c r="CD20" s="283">
        <f t="shared" si="26"/>
        <v>188</v>
      </c>
      <c r="CE20" s="283">
        <f t="shared" si="27"/>
        <v>63</v>
      </c>
      <c r="CF20" s="283">
        <f t="shared" si="28"/>
        <v>1228</v>
      </c>
      <c r="CG20" s="283">
        <f t="shared" si="48"/>
        <v>594</v>
      </c>
      <c r="CH20" s="283">
        <f t="shared" si="49"/>
        <v>259</v>
      </c>
      <c r="CI20" s="283">
        <f t="shared" si="50"/>
        <v>70</v>
      </c>
      <c r="CJ20" s="283">
        <f t="shared" si="51"/>
        <v>167</v>
      </c>
      <c r="CK20" s="283">
        <f t="shared" si="52"/>
        <v>47</v>
      </c>
      <c r="CL20" s="283">
        <f t="shared" si="53"/>
        <v>91</v>
      </c>
      <c r="CM20" s="283">
        <f t="shared" si="54"/>
        <v>5682</v>
      </c>
      <c r="CN20" s="283">
        <f t="shared" si="55"/>
        <v>421</v>
      </c>
      <c r="CO20" s="283">
        <f t="shared" si="56"/>
        <v>5206</v>
      </c>
      <c r="CP20" s="283">
        <f t="shared" si="57"/>
        <v>12</v>
      </c>
      <c r="CQ20" s="283">
        <f t="shared" si="58"/>
        <v>29</v>
      </c>
      <c r="CR20" s="283">
        <f t="shared" si="59"/>
        <v>1</v>
      </c>
      <c r="CS20" s="283">
        <f t="shared" si="60"/>
        <v>13</v>
      </c>
      <c r="CT20" s="283">
        <f t="shared" si="31"/>
        <v>0</v>
      </c>
      <c r="CU20" s="283">
        <f t="shared" si="32"/>
        <v>0</v>
      </c>
      <c r="CV20" s="283">
        <f t="shared" si="33"/>
        <v>0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5682</v>
      </c>
      <c r="DB20" s="283">
        <f t="shared" si="61"/>
        <v>421</v>
      </c>
      <c r="DC20" s="283">
        <f t="shared" si="62"/>
        <v>5206</v>
      </c>
      <c r="DD20" s="283">
        <f t="shared" si="63"/>
        <v>12</v>
      </c>
      <c r="DE20" s="283">
        <f t="shared" si="64"/>
        <v>29</v>
      </c>
      <c r="DF20" s="283">
        <f t="shared" si="65"/>
        <v>1</v>
      </c>
      <c r="DG20" s="283">
        <f t="shared" si="66"/>
        <v>13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4310</v>
      </c>
      <c r="E21" s="283">
        <f t="shared" si="1"/>
        <v>3140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2572</v>
      </c>
      <c r="K21" s="283">
        <v>0</v>
      </c>
      <c r="L21" s="283">
        <v>2572</v>
      </c>
      <c r="M21" s="283">
        <v>0</v>
      </c>
      <c r="N21" s="283">
        <f t="shared" si="4"/>
        <v>57</v>
      </c>
      <c r="O21" s="283">
        <v>0</v>
      </c>
      <c r="P21" s="283">
        <v>57</v>
      </c>
      <c r="Q21" s="283">
        <v>0</v>
      </c>
      <c r="R21" s="283">
        <f t="shared" si="5"/>
        <v>503</v>
      </c>
      <c r="S21" s="283">
        <v>0</v>
      </c>
      <c r="T21" s="283">
        <v>503</v>
      </c>
      <c r="U21" s="283">
        <v>0</v>
      </c>
      <c r="V21" s="283">
        <f t="shared" si="6"/>
        <v>7</v>
      </c>
      <c r="W21" s="283">
        <v>0</v>
      </c>
      <c r="X21" s="283">
        <v>7</v>
      </c>
      <c r="Y21" s="283">
        <v>0</v>
      </c>
      <c r="Z21" s="283">
        <f t="shared" si="7"/>
        <v>1</v>
      </c>
      <c r="AA21" s="283">
        <v>0</v>
      </c>
      <c r="AB21" s="283">
        <v>1</v>
      </c>
      <c r="AC21" s="283">
        <v>0</v>
      </c>
      <c r="AD21" s="283">
        <f t="shared" si="8"/>
        <v>0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0</v>
      </c>
      <c r="AJ21" s="283">
        <v>0</v>
      </c>
      <c r="AK21" s="283">
        <v>0</v>
      </c>
      <c r="AL21" s="283">
        <v>0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1170</v>
      </c>
      <c r="BD21" s="283">
        <f t="shared" si="16"/>
        <v>473</v>
      </c>
      <c r="BE21" s="283">
        <v>0</v>
      </c>
      <c r="BF21" s="283">
        <v>398</v>
      </c>
      <c r="BG21" s="283">
        <v>22</v>
      </c>
      <c r="BH21" s="283">
        <v>45</v>
      </c>
      <c r="BI21" s="283">
        <v>0</v>
      </c>
      <c r="BJ21" s="283">
        <v>8</v>
      </c>
      <c r="BK21" s="283">
        <f t="shared" si="18"/>
        <v>697</v>
      </c>
      <c r="BL21" s="283">
        <v>0</v>
      </c>
      <c r="BM21" s="283">
        <v>697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3613</v>
      </c>
      <c r="BS21" s="283">
        <f t="shared" si="42"/>
        <v>0</v>
      </c>
      <c r="BT21" s="283">
        <f t="shared" si="43"/>
        <v>2970</v>
      </c>
      <c r="BU21" s="283">
        <f t="shared" si="44"/>
        <v>79</v>
      </c>
      <c r="BV21" s="283">
        <f t="shared" si="45"/>
        <v>548</v>
      </c>
      <c r="BW21" s="283">
        <f t="shared" si="46"/>
        <v>7</v>
      </c>
      <c r="BX21" s="283">
        <f t="shared" si="47"/>
        <v>9</v>
      </c>
      <c r="BY21" s="283">
        <f t="shared" si="21"/>
        <v>3140</v>
      </c>
      <c r="BZ21" s="283">
        <f t="shared" si="22"/>
        <v>0</v>
      </c>
      <c r="CA21" s="283">
        <f t="shared" si="23"/>
        <v>2572</v>
      </c>
      <c r="CB21" s="283">
        <f t="shared" si="24"/>
        <v>57</v>
      </c>
      <c r="CC21" s="283">
        <f t="shared" si="25"/>
        <v>503</v>
      </c>
      <c r="CD21" s="283">
        <f t="shared" si="26"/>
        <v>7</v>
      </c>
      <c r="CE21" s="283">
        <f t="shared" si="27"/>
        <v>1</v>
      </c>
      <c r="CF21" s="283">
        <f t="shared" si="28"/>
        <v>473</v>
      </c>
      <c r="CG21" s="283">
        <f t="shared" si="48"/>
        <v>0</v>
      </c>
      <c r="CH21" s="283">
        <f t="shared" si="49"/>
        <v>398</v>
      </c>
      <c r="CI21" s="283">
        <f t="shared" si="50"/>
        <v>22</v>
      </c>
      <c r="CJ21" s="283">
        <f t="shared" si="51"/>
        <v>45</v>
      </c>
      <c r="CK21" s="283">
        <f t="shared" si="52"/>
        <v>0</v>
      </c>
      <c r="CL21" s="283">
        <f t="shared" si="53"/>
        <v>8</v>
      </c>
      <c r="CM21" s="283">
        <f t="shared" si="54"/>
        <v>697</v>
      </c>
      <c r="CN21" s="283">
        <f t="shared" si="55"/>
        <v>0</v>
      </c>
      <c r="CO21" s="283">
        <f t="shared" si="56"/>
        <v>697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0</v>
      </c>
      <c r="CT21" s="283">
        <f t="shared" si="31"/>
        <v>0</v>
      </c>
      <c r="CU21" s="283">
        <f t="shared" si="32"/>
        <v>0</v>
      </c>
      <c r="CV21" s="283">
        <f t="shared" si="33"/>
        <v>0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697</v>
      </c>
      <c r="DB21" s="283">
        <f t="shared" si="61"/>
        <v>0</v>
      </c>
      <c r="DC21" s="283">
        <f t="shared" si="62"/>
        <v>697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3</v>
      </c>
      <c r="DJ21" s="283">
        <v>0</v>
      </c>
      <c r="DK21" s="283">
        <v>3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1327</v>
      </c>
      <c r="E22" s="283">
        <f t="shared" si="1"/>
        <v>1173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866</v>
      </c>
      <c r="K22" s="283">
        <v>0</v>
      </c>
      <c r="L22" s="283">
        <v>866</v>
      </c>
      <c r="M22" s="283">
        <v>0</v>
      </c>
      <c r="N22" s="283">
        <f t="shared" si="4"/>
        <v>0</v>
      </c>
      <c r="O22" s="283">
        <v>0</v>
      </c>
      <c r="P22" s="283">
        <v>0</v>
      </c>
      <c r="Q22" s="283">
        <v>0</v>
      </c>
      <c r="R22" s="283">
        <f t="shared" si="5"/>
        <v>263</v>
      </c>
      <c r="S22" s="283">
        <v>0</v>
      </c>
      <c r="T22" s="283">
        <v>263</v>
      </c>
      <c r="U22" s="283">
        <v>0</v>
      </c>
      <c r="V22" s="283">
        <f t="shared" si="6"/>
        <v>29</v>
      </c>
      <c r="W22" s="283">
        <v>0</v>
      </c>
      <c r="X22" s="283">
        <v>29</v>
      </c>
      <c r="Y22" s="283">
        <v>0</v>
      </c>
      <c r="Z22" s="283">
        <f t="shared" si="7"/>
        <v>15</v>
      </c>
      <c r="AA22" s="283">
        <v>0</v>
      </c>
      <c r="AB22" s="283">
        <v>15</v>
      </c>
      <c r="AC22" s="283">
        <v>0</v>
      </c>
      <c r="AD22" s="283">
        <f t="shared" si="8"/>
        <v>0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0</v>
      </c>
      <c r="AJ22" s="283">
        <v>0</v>
      </c>
      <c r="AK22" s="283">
        <v>0</v>
      </c>
      <c r="AL22" s="283">
        <v>0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154</v>
      </c>
      <c r="BD22" s="283">
        <f t="shared" si="16"/>
        <v>154</v>
      </c>
      <c r="BE22" s="283">
        <v>0</v>
      </c>
      <c r="BF22" s="283">
        <v>92</v>
      </c>
      <c r="BG22" s="283">
        <v>0</v>
      </c>
      <c r="BH22" s="283">
        <v>0</v>
      </c>
      <c r="BI22" s="283">
        <v>0</v>
      </c>
      <c r="BJ22" s="283">
        <v>62</v>
      </c>
      <c r="BK22" s="283">
        <f t="shared" si="18"/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1327</v>
      </c>
      <c r="BS22" s="283">
        <f t="shared" si="42"/>
        <v>0</v>
      </c>
      <c r="BT22" s="283">
        <f t="shared" si="43"/>
        <v>958</v>
      </c>
      <c r="BU22" s="283">
        <f t="shared" si="44"/>
        <v>0</v>
      </c>
      <c r="BV22" s="283">
        <f t="shared" si="45"/>
        <v>263</v>
      </c>
      <c r="BW22" s="283">
        <f t="shared" si="46"/>
        <v>29</v>
      </c>
      <c r="BX22" s="283">
        <f t="shared" si="47"/>
        <v>77</v>
      </c>
      <c r="BY22" s="283">
        <f t="shared" si="21"/>
        <v>1173</v>
      </c>
      <c r="BZ22" s="283">
        <f t="shared" si="22"/>
        <v>0</v>
      </c>
      <c r="CA22" s="283">
        <f t="shared" si="23"/>
        <v>866</v>
      </c>
      <c r="CB22" s="283">
        <f t="shared" si="24"/>
        <v>0</v>
      </c>
      <c r="CC22" s="283">
        <f t="shared" si="25"/>
        <v>263</v>
      </c>
      <c r="CD22" s="283">
        <f t="shared" si="26"/>
        <v>29</v>
      </c>
      <c r="CE22" s="283">
        <f t="shared" si="27"/>
        <v>15</v>
      </c>
      <c r="CF22" s="283">
        <f t="shared" si="28"/>
        <v>154</v>
      </c>
      <c r="CG22" s="283">
        <f t="shared" si="48"/>
        <v>0</v>
      </c>
      <c r="CH22" s="283">
        <f t="shared" si="49"/>
        <v>92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62</v>
      </c>
      <c r="CM22" s="283">
        <f t="shared" si="54"/>
        <v>0</v>
      </c>
      <c r="CN22" s="283">
        <f t="shared" si="55"/>
        <v>0</v>
      </c>
      <c r="CO22" s="283">
        <f t="shared" si="56"/>
        <v>0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0</v>
      </c>
      <c r="CU22" s="283">
        <f t="shared" si="32"/>
        <v>0</v>
      </c>
      <c r="CV22" s="283">
        <f t="shared" si="33"/>
        <v>0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0</v>
      </c>
      <c r="DB22" s="283">
        <f t="shared" si="61"/>
        <v>0</v>
      </c>
      <c r="DC22" s="283">
        <f t="shared" si="62"/>
        <v>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709</v>
      </c>
      <c r="E23" s="283">
        <f t="shared" si="1"/>
        <v>674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558</v>
      </c>
      <c r="K23" s="283">
        <v>0</v>
      </c>
      <c r="L23" s="283">
        <v>558</v>
      </c>
      <c r="M23" s="283">
        <v>0</v>
      </c>
      <c r="N23" s="283">
        <f t="shared" si="4"/>
        <v>19</v>
      </c>
      <c r="O23" s="283">
        <v>0</v>
      </c>
      <c r="P23" s="283">
        <v>19</v>
      </c>
      <c r="Q23" s="283">
        <v>0</v>
      </c>
      <c r="R23" s="283">
        <f t="shared" si="5"/>
        <v>96</v>
      </c>
      <c r="S23" s="283">
        <v>0</v>
      </c>
      <c r="T23" s="283">
        <v>96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1</v>
      </c>
      <c r="AA23" s="283">
        <v>0</v>
      </c>
      <c r="AB23" s="283">
        <v>1</v>
      </c>
      <c r="AC23" s="283">
        <v>0</v>
      </c>
      <c r="AD23" s="283">
        <f t="shared" si="8"/>
        <v>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35</v>
      </c>
      <c r="BD23" s="283">
        <f t="shared" si="16"/>
        <v>35</v>
      </c>
      <c r="BE23" s="283">
        <v>0</v>
      </c>
      <c r="BF23" s="283">
        <v>23</v>
      </c>
      <c r="BG23" s="283">
        <v>0</v>
      </c>
      <c r="BH23" s="283">
        <v>0</v>
      </c>
      <c r="BI23" s="283">
        <v>0</v>
      </c>
      <c r="BJ23" s="283">
        <v>12</v>
      </c>
      <c r="BK23" s="283">
        <f t="shared" si="18"/>
        <v>0</v>
      </c>
      <c r="BL23" s="283">
        <v>0</v>
      </c>
      <c r="BM23" s="283">
        <v>0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709</v>
      </c>
      <c r="BS23" s="283">
        <f t="shared" si="42"/>
        <v>0</v>
      </c>
      <c r="BT23" s="283">
        <f t="shared" si="43"/>
        <v>581</v>
      </c>
      <c r="BU23" s="283">
        <f t="shared" si="44"/>
        <v>19</v>
      </c>
      <c r="BV23" s="283">
        <f t="shared" si="45"/>
        <v>96</v>
      </c>
      <c r="BW23" s="283">
        <f t="shared" si="46"/>
        <v>0</v>
      </c>
      <c r="BX23" s="283">
        <f t="shared" si="47"/>
        <v>13</v>
      </c>
      <c r="BY23" s="283">
        <f t="shared" si="21"/>
        <v>674</v>
      </c>
      <c r="BZ23" s="283">
        <f t="shared" si="22"/>
        <v>0</v>
      </c>
      <c r="CA23" s="283">
        <f t="shared" si="23"/>
        <v>558</v>
      </c>
      <c r="CB23" s="283">
        <f t="shared" si="24"/>
        <v>19</v>
      </c>
      <c r="CC23" s="283">
        <f t="shared" si="25"/>
        <v>96</v>
      </c>
      <c r="CD23" s="283">
        <f t="shared" si="26"/>
        <v>0</v>
      </c>
      <c r="CE23" s="283">
        <f t="shared" si="27"/>
        <v>1</v>
      </c>
      <c r="CF23" s="283">
        <f t="shared" si="28"/>
        <v>35</v>
      </c>
      <c r="CG23" s="283">
        <f t="shared" si="48"/>
        <v>0</v>
      </c>
      <c r="CH23" s="283">
        <f t="shared" si="49"/>
        <v>23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12</v>
      </c>
      <c r="CM23" s="283">
        <f t="shared" si="54"/>
        <v>0</v>
      </c>
      <c r="CN23" s="283">
        <f t="shared" si="55"/>
        <v>0</v>
      </c>
      <c r="CO23" s="283">
        <f t="shared" si="56"/>
        <v>0</v>
      </c>
      <c r="CP23" s="283">
        <f t="shared" si="57"/>
        <v>0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0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0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4460</v>
      </c>
      <c r="E24" s="283">
        <f t="shared" si="1"/>
        <v>3439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2919</v>
      </c>
      <c r="K24" s="283">
        <v>0</v>
      </c>
      <c r="L24" s="283">
        <v>2919</v>
      </c>
      <c r="M24" s="283">
        <v>0</v>
      </c>
      <c r="N24" s="283">
        <f t="shared" si="4"/>
        <v>89</v>
      </c>
      <c r="O24" s="283">
        <v>0</v>
      </c>
      <c r="P24" s="283">
        <v>89</v>
      </c>
      <c r="Q24" s="283">
        <v>0</v>
      </c>
      <c r="R24" s="283">
        <f t="shared" si="5"/>
        <v>421</v>
      </c>
      <c r="S24" s="283">
        <v>0</v>
      </c>
      <c r="T24" s="283">
        <v>421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10</v>
      </c>
      <c r="AA24" s="283">
        <v>0</v>
      </c>
      <c r="AB24" s="283">
        <v>10</v>
      </c>
      <c r="AC24" s="283">
        <v>0</v>
      </c>
      <c r="AD24" s="283">
        <f t="shared" si="8"/>
        <v>471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471</v>
      </c>
      <c r="AJ24" s="283">
        <v>0</v>
      </c>
      <c r="AK24" s="283">
        <v>471</v>
      </c>
      <c r="AL24" s="283">
        <v>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550</v>
      </c>
      <c r="BD24" s="283">
        <f t="shared" si="16"/>
        <v>424</v>
      </c>
      <c r="BE24" s="283">
        <v>0</v>
      </c>
      <c r="BF24" s="283">
        <v>154</v>
      </c>
      <c r="BG24" s="283">
        <v>0</v>
      </c>
      <c r="BH24" s="283">
        <v>5</v>
      </c>
      <c r="BI24" s="283">
        <v>0</v>
      </c>
      <c r="BJ24" s="283">
        <v>265</v>
      </c>
      <c r="BK24" s="283">
        <f t="shared" si="18"/>
        <v>126</v>
      </c>
      <c r="BL24" s="283">
        <v>0</v>
      </c>
      <c r="BM24" s="283">
        <v>103</v>
      </c>
      <c r="BN24" s="283">
        <v>0</v>
      </c>
      <c r="BO24" s="283">
        <v>0</v>
      </c>
      <c r="BP24" s="283">
        <v>0</v>
      </c>
      <c r="BQ24" s="283">
        <v>23</v>
      </c>
      <c r="BR24" s="283">
        <f t="shared" si="41"/>
        <v>3863</v>
      </c>
      <c r="BS24" s="283">
        <f t="shared" si="42"/>
        <v>0</v>
      </c>
      <c r="BT24" s="283">
        <f t="shared" si="43"/>
        <v>3073</v>
      </c>
      <c r="BU24" s="283">
        <f t="shared" si="44"/>
        <v>89</v>
      </c>
      <c r="BV24" s="283">
        <f t="shared" si="45"/>
        <v>426</v>
      </c>
      <c r="BW24" s="283">
        <f t="shared" si="46"/>
        <v>0</v>
      </c>
      <c r="BX24" s="283">
        <f t="shared" si="47"/>
        <v>275</v>
      </c>
      <c r="BY24" s="283">
        <f t="shared" si="21"/>
        <v>3439</v>
      </c>
      <c r="BZ24" s="283">
        <f t="shared" si="22"/>
        <v>0</v>
      </c>
      <c r="CA24" s="283">
        <f t="shared" si="23"/>
        <v>2919</v>
      </c>
      <c r="CB24" s="283">
        <f t="shared" si="24"/>
        <v>89</v>
      </c>
      <c r="CC24" s="283">
        <f t="shared" si="25"/>
        <v>421</v>
      </c>
      <c r="CD24" s="283">
        <f t="shared" si="26"/>
        <v>0</v>
      </c>
      <c r="CE24" s="283">
        <f t="shared" si="27"/>
        <v>10</v>
      </c>
      <c r="CF24" s="283">
        <f t="shared" si="28"/>
        <v>424</v>
      </c>
      <c r="CG24" s="283">
        <f t="shared" si="48"/>
        <v>0</v>
      </c>
      <c r="CH24" s="283">
        <f t="shared" si="49"/>
        <v>154</v>
      </c>
      <c r="CI24" s="283">
        <f t="shared" si="50"/>
        <v>0</v>
      </c>
      <c r="CJ24" s="283">
        <f t="shared" si="51"/>
        <v>5</v>
      </c>
      <c r="CK24" s="283">
        <f t="shared" si="52"/>
        <v>0</v>
      </c>
      <c r="CL24" s="283">
        <f t="shared" si="53"/>
        <v>265</v>
      </c>
      <c r="CM24" s="283">
        <f t="shared" si="54"/>
        <v>597</v>
      </c>
      <c r="CN24" s="283">
        <f t="shared" si="55"/>
        <v>0</v>
      </c>
      <c r="CO24" s="283">
        <f t="shared" si="56"/>
        <v>574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23</v>
      </c>
      <c r="CT24" s="283">
        <f t="shared" si="31"/>
        <v>471</v>
      </c>
      <c r="CU24" s="283">
        <f t="shared" si="32"/>
        <v>0</v>
      </c>
      <c r="CV24" s="283">
        <f t="shared" si="33"/>
        <v>471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126</v>
      </c>
      <c r="DB24" s="283">
        <f t="shared" si="61"/>
        <v>0</v>
      </c>
      <c r="DC24" s="283">
        <f t="shared" si="62"/>
        <v>103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23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4613</v>
      </c>
      <c r="E25" s="283">
        <f t="shared" si="1"/>
        <v>2922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2571</v>
      </c>
      <c r="K25" s="283">
        <v>0</v>
      </c>
      <c r="L25" s="283">
        <v>2571</v>
      </c>
      <c r="M25" s="283">
        <v>0</v>
      </c>
      <c r="N25" s="283">
        <f t="shared" si="4"/>
        <v>61</v>
      </c>
      <c r="O25" s="283">
        <v>0</v>
      </c>
      <c r="P25" s="283">
        <v>61</v>
      </c>
      <c r="Q25" s="283">
        <v>0</v>
      </c>
      <c r="R25" s="283">
        <f t="shared" si="5"/>
        <v>270</v>
      </c>
      <c r="S25" s="283">
        <v>0</v>
      </c>
      <c r="T25" s="283">
        <v>270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20</v>
      </c>
      <c r="AA25" s="283">
        <v>0</v>
      </c>
      <c r="AB25" s="283">
        <v>0</v>
      </c>
      <c r="AC25" s="283">
        <v>20</v>
      </c>
      <c r="AD25" s="283">
        <f t="shared" si="8"/>
        <v>1209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1200</v>
      </c>
      <c r="AJ25" s="283">
        <v>0</v>
      </c>
      <c r="AK25" s="283">
        <v>0</v>
      </c>
      <c r="AL25" s="283">
        <v>1200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9</v>
      </c>
      <c r="AZ25" s="283">
        <v>0</v>
      </c>
      <c r="BA25" s="283">
        <v>0</v>
      </c>
      <c r="BB25" s="283">
        <v>9</v>
      </c>
      <c r="BC25" s="283">
        <f t="shared" si="15"/>
        <v>482</v>
      </c>
      <c r="BD25" s="283">
        <f t="shared" si="16"/>
        <v>341</v>
      </c>
      <c r="BE25" s="283">
        <v>0</v>
      </c>
      <c r="BF25" s="283">
        <v>179</v>
      </c>
      <c r="BG25" s="283">
        <v>0</v>
      </c>
      <c r="BH25" s="283">
        <v>15</v>
      </c>
      <c r="BI25" s="283">
        <v>0</v>
      </c>
      <c r="BJ25" s="283">
        <v>147</v>
      </c>
      <c r="BK25" s="283">
        <f t="shared" si="18"/>
        <v>141</v>
      </c>
      <c r="BL25" s="283">
        <v>0</v>
      </c>
      <c r="BM25" s="283">
        <v>84</v>
      </c>
      <c r="BN25" s="283">
        <v>0</v>
      </c>
      <c r="BO25" s="283">
        <v>0</v>
      </c>
      <c r="BP25" s="283">
        <v>0</v>
      </c>
      <c r="BQ25" s="283">
        <v>57</v>
      </c>
      <c r="BR25" s="283">
        <f t="shared" si="41"/>
        <v>3263</v>
      </c>
      <c r="BS25" s="283">
        <f t="shared" si="42"/>
        <v>0</v>
      </c>
      <c r="BT25" s="283">
        <f t="shared" si="43"/>
        <v>2750</v>
      </c>
      <c r="BU25" s="283">
        <f t="shared" si="44"/>
        <v>61</v>
      </c>
      <c r="BV25" s="283">
        <f t="shared" si="45"/>
        <v>285</v>
      </c>
      <c r="BW25" s="283">
        <f t="shared" si="46"/>
        <v>0</v>
      </c>
      <c r="BX25" s="283">
        <f t="shared" si="47"/>
        <v>167</v>
      </c>
      <c r="BY25" s="283">
        <f t="shared" si="21"/>
        <v>2922</v>
      </c>
      <c r="BZ25" s="283">
        <f t="shared" si="22"/>
        <v>0</v>
      </c>
      <c r="CA25" s="283">
        <f t="shared" si="23"/>
        <v>2571</v>
      </c>
      <c r="CB25" s="283">
        <f t="shared" si="24"/>
        <v>61</v>
      </c>
      <c r="CC25" s="283">
        <f t="shared" si="25"/>
        <v>270</v>
      </c>
      <c r="CD25" s="283">
        <f t="shared" si="26"/>
        <v>0</v>
      </c>
      <c r="CE25" s="283">
        <f t="shared" si="27"/>
        <v>20</v>
      </c>
      <c r="CF25" s="283">
        <f t="shared" si="28"/>
        <v>341</v>
      </c>
      <c r="CG25" s="283">
        <f t="shared" si="48"/>
        <v>0</v>
      </c>
      <c r="CH25" s="283">
        <f t="shared" si="49"/>
        <v>179</v>
      </c>
      <c r="CI25" s="283">
        <f t="shared" si="50"/>
        <v>0</v>
      </c>
      <c r="CJ25" s="283">
        <f t="shared" si="51"/>
        <v>15</v>
      </c>
      <c r="CK25" s="283">
        <f t="shared" si="52"/>
        <v>0</v>
      </c>
      <c r="CL25" s="283">
        <f t="shared" si="53"/>
        <v>147</v>
      </c>
      <c r="CM25" s="283">
        <f t="shared" si="54"/>
        <v>1350</v>
      </c>
      <c r="CN25" s="283">
        <f t="shared" si="55"/>
        <v>0</v>
      </c>
      <c r="CO25" s="283">
        <f t="shared" si="56"/>
        <v>1284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66</v>
      </c>
      <c r="CT25" s="283">
        <f t="shared" si="31"/>
        <v>1209</v>
      </c>
      <c r="CU25" s="283">
        <f t="shared" si="32"/>
        <v>0</v>
      </c>
      <c r="CV25" s="283">
        <f t="shared" si="33"/>
        <v>1200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9</v>
      </c>
      <c r="DA25" s="283">
        <f t="shared" si="38"/>
        <v>141</v>
      </c>
      <c r="DB25" s="283">
        <f t="shared" si="61"/>
        <v>0</v>
      </c>
      <c r="DC25" s="283">
        <f t="shared" si="62"/>
        <v>84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57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852</v>
      </c>
      <c r="E26" s="283">
        <f t="shared" si="1"/>
        <v>750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620</v>
      </c>
      <c r="K26" s="283">
        <v>0</v>
      </c>
      <c r="L26" s="283">
        <v>620</v>
      </c>
      <c r="M26" s="283">
        <v>0</v>
      </c>
      <c r="N26" s="283">
        <f t="shared" si="4"/>
        <v>6</v>
      </c>
      <c r="O26" s="283">
        <v>0</v>
      </c>
      <c r="P26" s="283">
        <v>6</v>
      </c>
      <c r="Q26" s="283">
        <v>0</v>
      </c>
      <c r="R26" s="283">
        <f t="shared" si="5"/>
        <v>93</v>
      </c>
      <c r="S26" s="283">
        <v>0</v>
      </c>
      <c r="T26" s="283">
        <v>93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31</v>
      </c>
      <c r="AA26" s="283">
        <v>0</v>
      </c>
      <c r="AB26" s="283">
        <v>31</v>
      </c>
      <c r="AC26" s="283">
        <v>0</v>
      </c>
      <c r="AD26" s="283">
        <f t="shared" si="8"/>
        <v>4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0</v>
      </c>
      <c r="AJ26" s="283">
        <v>0</v>
      </c>
      <c r="AK26" s="283">
        <v>0</v>
      </c>
      <c r="AL26" s="283">
        <v>0</v>
      </c>
      <c r="AM26" s="283">
        <f t="shared" si="11"/>
        <v>1</v>
      </c>
      <c r="AN26" s="283">
        <v>0</v>
      </c>
      <c r="AO26" s="283">
        <v>1</v>
      </c>
      <c r="AP26" s="283">
        <v>0</v>
      </c>
      <c r="AQ26" s="283">
        <f t="shared" si="12"/>
        <v>2</v>
      </c>
      <c r="AR26" s="283">
        <v>0</v>
      </c>
      <c r="AS26" s="283">
        <v>2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1</v>
      </c>
      <c r="AZ26" s="283">
        <v>0</v>
      </c>
      <c r="BA26" s="283">
        <v>1</v>
      </c>
      <c r="BB26" s="283">
        <v>0</v>
      </c>
      <c r="BC26" s="283">
        <f t="shared" si="15"/>
        <v>98</v>
      </c>
      <c r="BD26" s="283">
        <f t="shared" si="16"/>
        <v>16</v>
      </c>
      <c r="BE26" s="283">
        <v>0</v>
      </c>
      <c r="BF26" s="283">
        <v>9</v>
      </c>
      <c r="BG26" s="283">
        <v>1</v>
      </c>
      <c r="BH26" s="283">
        <v>1</v>
      </c>
      <c r="BI26" s="283">
        <v>0</v>
      </c>
      <c r="BJ26" s="283">
        <v>5</v>
      </c>
      <c r="BK26" s="283">
        <f t="shared" si="18"/>
        <v>82</v>
      </c>
      <c r="BL26" s="283">
        <v>0</v>
      </c>
      <c r="BM26" s="283">
        <v>78</v>
      </c>
      <c r="BN26" s="283">
        <v>1</v>
      </c>
      <c r="BO26" s="283">
        <v>1</v>
      </c>
      <c r="BP26" s="283">
        <v>0</v>
      </c>
      <c r="BQ26" s="283">
        <v>2</v>
      </c>
      <c r="BR26" s="283">
        <f t="shared" si="41"/>
        <v>766</v>
      </c>
      <c r="BS26" s="283">
        <f t="shared" si="42"/>
        <v>0</v>
      </c>
      <c r="BT26" s="283">
        <f t="shared" si="43"/>
        <v>629</v>
      </c>
      <c r="BU26" s="283">
        <f t="shared" si="44"/>
        <v>7</v>
      </c>
      <c r="BV26" s="283">
        <f t="shared" si="45"/>
        <v>94</v>
      </c>
      <c r="BW26" s="283">
        <f t="shared" si="46"/>
        <v>0</v>
      </c>
      <c r="BX26" s="283">
        <f t="shared" si="47"/>
        <v>36</v>
      </c>
      <c r="BY26" s="283">
        <f t="shared" si="21"/>
        <v>750</v>
      </c>
      <c r="BZ26" s="283">
        <f t="shared" si="22"/>
        <v>0</v>
      </c>
      <c r="CA26" s="283">
        <f t="shared" si="23"/>
        <v>620</v>
      </c>
      <c r="CB26" s="283">
        <f t="shared" si="24"/>
        <v>6</v>
      </c>
      <c r="CC26" s="283">
        <f t="shared" si="25"/>
        <v>93</v>
      </c>
      <c r="CD26" s="283">
        <f t="shared" si="26"/>
        <v>0</v>
      </c>
      <c r="CE26" s="283">
        <f t="shared" si="27"/>
        <v>31</v>
      </c>
      <c r="CF26" s="283">
        <f t="shared" si="28"/>
        <v>16</v>
      </c>
      <c r="CG26" s="283">
        <f t="shared" si="48"/>
        <v>0</v>
      </c>
      <c r="CH26" s="283">
        <f t="shared" si="49"/>
        <v>9</v>
      </c>
      <c r="CI26" s="283">
        <f t="shared" si="50"/>
        <v>1</v>
      </c>
      <c r="CJ26" s="283">
        <f t="shared" si="51"/>
        <v>1</v>
      </c>
      <c r="CK26" s="283">
        <f t="shared" si="52"/>
        <v>0</v>
      </c>
      <c r="CL26" s="283">
        <f t="shared" si="53"/>
        <v>5</v>
      </c>
      <c r="CM26" s="283">
        <f t="shared" si="54"/>
        <v>86</v>
      </c>
      <c r="CN26" s="283">
        <f t="shared" si="55"/>
        <v>0</v>
      </c>
      <c r="CO26" s="283">
        <f t="shared" si="56"/>
        <v>78</v>
      </c>
      <c r="CP26" s="283">
        <f t="shared" si="57"/>
        <v>2</v>
      </c>
      <c r="CQ26" s="283">
        <f t="shared" si="58"/>
        <v>3</v>
      </c>
      <c r="CR26" s="283">
        <f t="shared" si="59"/>
        <v>0</v>
      </c>
      <c r="CS26" s="283">
        <f t="shared" si="60"/>
        <v>3</v>
      </c>
      <c r="CT26" s="283">
        <f t="shared" si="31"/>
        <v>4</v>
      </c>
      <c r="CU26" s="283">
        <f t="shared" si="32"/>
        <v>0</v>
      </c>
      <c r="CV26" s="283">
        <f t="shared" si="33"/>
        <v>0</v>
      </c>
      <c r="CW26" s="283">
        <f t="shared" si="34"/>
        <v>1</v>
      </c>
      <c r="CX26" s="283">
        <f t="shared" si="35"/>
        <v>2</v>
      </c>
      <c r="CY26" s="283">
        <f t="shared" si="36"/>
        <v>0</v>
      </c>
      <c r="CZ26" s="283">
        <f t="shared" si="37"/>
        <v>1</v>
      </c>
      <c r="DA26" s="283">
        <f t="shared" si="38"/>
        <v>82</v>
      </c>
      <c r="DB26" s="283">
        <f t="shared" si="61"/>
        <v>0</v>
      </c>
      <c r="DC26" s="283">
        <f t="shared" si="62"/>
        <v>78</v>
      </c>
      <c r="DD26" s="283">
        <f t="shared" si="63"/>
        <v>1</v>
      </c>
      <c r="DE26" s="283">
        <f t="shared" si="64"/>
        <v>1</v>
      </c>
      <c r="DF26" s="283">
        <f t="shared" si="65"/>
        <v>0</v>
      </c>
      <c r="DG26" s="283">
        <f t="shared" si="66"/>
        <v>2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6">
    <sortCondition ref="A8:A26"/>
    <sortCondition ref="B8:B26"/>
    <sortCondition ref="C8:C2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山口県</v>
      </c>
      <c r="B7" s="293" t="str">
        <f>ごみ処理概要!B7</f>
        <v>35000</v>
      </c>
      <c r="C7" s="294" t="s">
        <v>3</v>
      </c>
      <c r="D7" s="295">
        <f t="shared" ref="D7:D26" si="0">SUM(E7,T7,AI7,AX7,BM7,CB7,CQ7,DF7,DU7,DZ7)</f>
        <v>460561</v>
      </c>
      <c r="E7" s="295">
        <f t="shared" ref="E7:E26" si="1">SUM(F7,M7)</f>
        <v>360347</v>
      </c>
      <c r="F7" s="295">
        <f t="shared" ref="F7:F26" si="2">SUM(G7:L7)</f>
        <v>279717</v>
      </c>
      <c r="G7" s="295">
        <f t="shared" ref="G7:L7" si="3">SUM(G$8:G$207)</f>
        <v>0</v>
      </c>
      <c r="H7" s="295">
        <f t="shared" si="3"/>
        <v>276594</v>
      </c>
      <c r="I7" s="295">
        <f t="shared" si="3"/>
        <v>139</v>
      </c>
      <c r="J7" s="295">
        <f t="shared" si="3"/>
        <v>0</v>
      </c>
      <c r="K7" s="295">
        <f t="shared" si="3"/>
        <v>0</v>
      </c>
      <c r="L7" s="295">
        <f t="shared" si="3"/>
        <v>2984</v>
      </c>
      <c r="M7" s="295">
        <f t="shared" ref="M7:M26" si="4">SUM(N7:S7)</f>
        <v>80630</v>
      </c>
      <c r="N7" s="295">
        <f t="shared" ref="N7:S7" si="5">SUM(N$8:N$207)</f>
        <v>0</v>
      </c>
      <c r="O7" s="295">
        <f t="shared" si="5"/>
        <v>77207</v>
      </c>
      <c r="P7" s="295">
        <f t="shared" si="5"/>
        <v>95</v>
      </c>
      <c r="Q7" s="295">
        <f t="shared" si="5"/>
        <v>0</v>
      </c>
      <c r="R7" s="295">
        <f t="shared" si="5"/>
        <v>0</v>
      </c>
      <c r="S7" s="295">
        <f t="shared" si="5"/>
        <v>3328</v>
      </c>
      <c r="T7" s="295">
        <f t="shared" ref="T7:T26" si="6">SUM(U7,AB7)</f>
        <v>20233</v>
      </c>
      <c r="U7" s="295">
        <f t="shared" ref="U7:U26" si="7">SUM(V7:AA7)</f>
        <v>6586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3182</v>
      </c>
      <c r="Y7" s="295">
        <f t="shared" si="8"/>
        <v>0</v>
      </c>
      <c r="Z7" s="295">
        <f t="shared" si="8"/>
        <v>123</v>
      </c>
      <c r="AA7" s="295">
        <f t="shared" si="8"/>
        <v>3281</v>
      </c>
      <c r="AB7" s="295">
        <f t="shared" ref="AB7:AB26" si="9">SUM(AC7:AH7)</f>
        <v>13647</v>
      </c>
      <c r="AC7" s="295">
        <f t="shared" ref="AC7:AH7" si="10">SUM(AC$8:AC$207)</f>
        <v>774</v>
      </c>
      <c r="AD7" s="295">
        <f t="shared" si="10"/>
        <v>0</v>
      </c>
      <c r="AE7" s="295">
        <f t="shared" si="10"/>
        <v>3738</v>
      </c>
      <c r="AF7" s="295">
        <f t="shared" si="10"/>
        <v>0</v>
      </c>
      <c r="AG7" s="295">
        <f t="shared" si="10"/>
        <v>0</v>
      </c>
      <c r="AH7" s="295">
        <f t="shared" si="10"/>
        <v>9135</v>
      </c>
      <c r="AI7" s="295">
        <f t="shared" ref="AI7:AI26" si="11">SUM(AJ7,AQ7)</f>
        <v>0</v>
      </c>
      <c r="AJ7" s="295">
        <f t="shared" ref="AJ7:AJ26" si="12">SUM(AK7:AP7)</f>
        <v>0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0</v>
      </c>
      <c r="AO7" s="295">
        <f t="shared" si="13"/>
        <v>0</v>
      </c>
      <c r="AP7" s="295">
        <f t="shared" si="13"/>
        <v>0</v>
      </c>
      <c r="AQ7" s="295">
        <f t="shared" ref="AQ7:AQ26" si="14">SUM(AR7:AW7)</f>
        <v>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26" si="16">SUM(AY7,BF7)</f>
        <v>0</v>
      </c>
      <c r="AY7" s="295">
        <f t="shared" ref="AY7:AY26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26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6" si="21">SUM(BN7,BU7)</f>
        <v>5751</v>
      </c>
      <c r="BN7" s="295">
        <f t="shared" ref="BN7:BN26" si="22">SUM(BO7:BT7)</f>
        <v>5751</v>
      </c>
      <c r="BO7" s="295">
        <f t="shared" ref="BO7:BT7" si="23">SUM(BO$8:BO$207)</f>
        <v>0</v>
      </c>
      <c r="BP7" s="295">
        <f t="shared" si="23"/>
        <v>5751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26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6" si="26">SUM(CC7,CJ7)</f>
        <v>6014</v>
      </c>
      <c r="CC7" s="295">
        <f t="shared" ref="CC7:CC26" si="27">SUM(CD7:CI7)</f>
        <v>5296</v>
      </c>
      <c r="CD7" s="295">
        <f t="shared" ref="CD7:CI7" si="28">SUM(CD$8:CD$207)</f>
        <v>0</v>
      </c>
      <c r="CE7" s="295">
        <f t="shared" si="28"/>
        <v>5161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135</v>
      </c>
      <c r="CJ7" s="295">
        <f t="shared" ref="CJ7:CJ26" si="29">SUM(CK7:CP7)</f>
        <v>718</v>
      </c>
      <c r="CK7" s="295">
        <f t="shared" ref="CK7:CP7" si="30">SUM(CK$8:CK$207)</f>
        <v>0</v>
      </c>
      <c r="CL7" s="295">
        <f t="shared" si="30"/>
        <v>456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262</v>
      </c>
      <c r="CQ7" s="295">
        <f t="shared" ref="CQ7:CQ26" si="31">SUM(CR7,CY7)</f>
        <v>39195</v>
      </c>
      <c r="CR7" s="295">
        <f t="shared" ref="CR7:CR26" si="32">SUM(CS7:CX7)</f>
        <v>33080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2582</v>
      </c>
      <c r="CV7" s="295">
        <f t="shared" si="33"/>
        <v>29107</v>
      </c>
      <c r="CW7" s="295">
        <f t="shared" si="33"/>
        <v>852</v>
      </c>
      <c r="CX7" s="295">
        <f t="shared" si="33"/>
        <v>539</v>
      </c>
      <c r="CY7" s="295">
        <f t="shared" ref="CY7:CY26" si="34">SUM(CZ7:DE7)</f>
        <v>6115</v>
      </c>
      <c r="CZ7" s="295">
        <f t="shared" ref="CZ7:DE7" si="35">SUM(CZ$8:CZ$207)</f>
        <v>0</v>
      </c>
      <c r="DA7" s="295">
        <f t="shared" si="35"/>
        <v>41</v>
      </c>
      <c r="DB7" s="295">
        <f t="shared" si="35"/>
        <v>1309</v>
      </c>
      <c r="DC7" s="295">
        <f t="shared" si="35"/>
        <v>4316</v>
      </c>
      <c r="DD7" s="295">
        <f t="shared" si="35"/>
        <v>41</v>
      </c>
      <c r="DE7" s="295">
        <f t="shared" si="35"/>
        <v>408</v>
      </c>
      <c r="DF7" s="295">
        <f t="shared" ref="DF7:DF26" si="36">SUM(DG7,DN7)</f>
        <v>570</v>
      </c>
      <c r="DG7" s="295">
        <f t="shared" ref="DG7:DG26" si="37">SUM(DH7:DM7)</f>
        <v>276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247</v>
      </c>
      <c r="DK7" s="295">
        <f t="shared" si="38"/>
        <v>0</v>
      </c>
      <c r="DL7" s="295">
        <f t="shared" si="38"/>
        <v>29</v>
      </c>
      <c r="DM7" s="295">
        <f t="shared" si="38"/>
        <v>0</v>
      </c>
      <c r="DN7" s="295">
        <f t="shared" ref="DN7:DN26" si="39">SUM(DO7:DT7)</f>
        <v>294</v>
      </c>
      <c r="DO7" s="295">
        <f t="shared" ref="DO7:DT7" si="40">SUM(DO$8:DO$207)</f>
        <v>241</v>
      </c>
      <c r="DP7" s="295">
        <f t="shared" si="40"/>
        <v>0</v>
      </c>
      <c r="DQ7" s="295">
        <f t="shared" si="40"/>
        <v>53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26" si="41">SUM(DV7:DY7)</f>
        <v>22513</v>
      </c>
      <c r="DV7" s="295">
        <f>SUM(DV$8:DV$207)</f>
        <v>17914</v>
      </c>
      <c r="DW7" s="295">
        <f>SUM(DW$8:DW$207)</f>
        <v>41</v>
      </c>
      <c r="DX7" s="295">
        <f>SUM(DX$8:DX$207)</f>
        <v>4497</v>
      </c>
      <c r="DY7" s="295">
        <f>SUM(DY$8:DY$207)</f>
        <v>61</v>
      </c>
      <c r="DZ7" s="295">
        <f t="shared" ref="DZ7:DZ26" si="42">SUM(EA7,EH7)</f>
        <v>5938</v>
      </c>
      <c r="EA7" s="295">
        <f t="shared" ref="EA7:EA26" si="43">SUM(EB7:EG7)</f>
        <v>2324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2136</v>
      </c>
      <c r="EE7" s="295">
        <f t="shared" si="44"/>
        <v>0</v>
      </c>
      <c r="EF7" s="295">
        <f t="shared" si="44"/>
        <v>188</v>
      </c>
      <c r="EG7" s="295">
        <f t="shared" si="44"/>
        <v>0</v>
      </c>
      <c r="EH7" s="295">
        <f t="shared" ref="EH7:EH26" si="45">SUM(EI7:EN7)</f>
        <v>3614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2408</v>
      </c>
      <c r="EL7" s="295">
        <f t="shared" si="46"/>
        <v>8</v>
      </c>
      <c r="EM7" s="295">
        <f t="shared" si="46"/>
        <v>150</v>
      </c>
      <c r="EN7" s="295">
        <f t="shared" si="46"/>
        <v>1048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88549</v>
      </c>
      <c r="E8" s="283">
        <f t="shared" si="1"/>
        <v>68580</v>
      </c>
      <c r="F8" s="283">
        <f t="shared" si="2"/>
        <v>41329</v>
      </c>
      <c r="G8" s="283">
        <v>0</v>
      </c>
      <c r="H8" s="283">
        <v>41329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27251</v>
      </c>
      <c r="N8" s="283">
        <v>0</v>
      </c>
      <c r="O8" s="283">
        <v>27251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11463</v>
      </c>
      <c r="U8" s="283">
        <f t="shared" si="7"/>
        <v>2596</v>
      </c>
      <c r="V8" s="283">
        <v>0</v>
      </c>
      <c r="W8" s="283">
        <v>0</v>
      </c>
      <c r="X8" s="283">
        <v>0</v>
      </c>
      <c r="Y8" s="283">
        <v>0</v>
      </c>
      <c r="Z8" s="283">
        <v>98</v>
      </c>
      <c r="AA8" s="283">
        <v>2498</v>
      </c>
      <c r="AB8" s="283">
        <f t="shared" si="9"/>
        <v>8867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8867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4798</v>
      </c>
      <c r="CR8" s="283">
        <f t="shared" si="32"/>
        <v>4774</v>
      </c>
      <c r="CS8" s="283">
        <v>0</v>
      </c>
      <c r="CT8" s="283">
        <v>0</v>
      </c>
      <c r="CU8" s="283">
        <v>0</v>
      </c>
      <c r="CV8" s="283">
        <v>4774</v>
      </c>
      <c r="CW8" s="283">
        <v>0</v>
      </c>
      <c r="CX8" s="283">
        <v>0</v>
      </c>
      <c r="CY8" s="283">
        <f t="shared" si="34"/>
        <v>24</v>
      </c>
      <c r="CZ8" s="283">
        <v>0</v>
      </c>
      <c r="DA8" s="283">
        <v>0</v>
      </c>
      <c r="DB8" s="283">
        <v>0</v>
      </c>
      <c r="DC8" s="283">
        <v>24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2686</v>
      </c>
      <c r="DV8" s="283">
        <v>2686</v>
      </c>
      <c r="DW8" s="283">
        <v>0</v>
      </c>
      <c r="DX8" s="283">
        <v>0</v>
      </c>
      <c r="DY8" s="283">
        <v>0</v>
      </c>
      <c r="DZ8" s="283">
        <f t="shared" si="42"/>
        <v>1022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1022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1022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55388</v>
      </c>
      <c r="E9" s="283">
        <f t="shared" si="1"/>
        <v>48420</v>
      </c>
      <c r="F9" s="283">
        <f t="shared" si="2"/>
        <v>26784</v>
      </c>
      <c r="G9" s="283">
        <v>0</v>
      </c>
      <c r="H9" s="283">
        <v>26784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21636</v>
      </c>
      <c r="N9" s="283">
        <v>0</v>
      </c>
      <c r="O9" s="283">
        <v>21636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2880</v>
      </c>
      <c r="U9" s="283">
        <f t="shared" si="7"/>
        <v>1584</v>
      </c>
      <c r="V9" s="283">
        <v>0</v>
      </c>
      <c r="W9" s="283">
        <v>0</v>
      </c>
      <c r="X9" s="283">
        <v>1426</v>
      </c>
      <c r="Y9" s="283">
        <v>0</v>
      </c>
      <c r="Z9" s="283">
        <v>0</v>
      </c>
      <c r="AA9" s="283">
        <v>158</v>
      </c>
      <c r="AB9" s="283">
        <f t="shared" si="9"/>
        <v>1296</v>
      </c>
      <c r="AC9" s="283">
        <v>0</v>
      </c>
      <c r="AD9" s="283">
        <v>0</v>
      </c>
      <c r="AE9" s="283">
        <v>1166</v>
      </c>
      <c r="AF9" s="283">
        <v>0</v>
      </c>
      <c r="AG9" s="283">
        <v>0</v>
      </c>
      <c r="AH9" s="283">
        <v>130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3080</v>
      </c>
      <c r="CR9" s="283">
        <f t="shared" si="32"/>
        <v>2844</v>
      </c>
      <c r="CS9" s="283">
        <v>0</v>
      </c>
      <c r="CT9" s="283">
        <v>0</v>
      </c>
      <c r="CU9" s="283">
        <v>0</v>
      </c>
      <c r="CV9" s="283">
        <v>2844</v>
      </c>
      <c r="CW9" s="283">
        <v>0</v>
      </c>
      <c r="CX9" s="283">
        <v>0</v>
      </c>
      <c r="CY9" s="283">
        <f t="shared" si="34"/>
        <v>236</v>
      </c>
      <c r="CZ9" s="283">
        <v>0</v>
      </c>
      <c r="DA9" s="283">
        <v>0</v>
      </c>
      <c r="DB9" s="283">
        <v>0</v>
      </c>
      <c r="DC9" s="283">
        <v>236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793</v>
      </c>
      <c r="DV9" s="283">
        <v>782</v>
      </c>
      <c r="DW9" s="283">
        <v>10</v>
      </c>
      <c r="DX9" s="283">
        <v>1</v>
      </c>
      <c r="DY9" s="283">
        <v>0</v>
      </c>
      <c r="DZ9" s="283">
        <f t="shared" si="42"/>
        <v>215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215</v>
      </c>
      <c r="EI9" s="283">
        <v>0</v>
      </c>
      <c r="EJ9" s="283">
        <v>0</v>
      </c>
      <c r="EK9" s="283">
        <v>215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69359</v>
      </c>
      <c r="E10" s="283">
        <f t="shared" si="1"/>
        <v>57022</v>
      </c>
      <c r="F10" s="283">
        <f t="shared" si="2"/>
        <v>49927</v>
      </c>
      <c r="G10" s="283">
        <v>0</v>
      </c>
      <c r="H10" s="283">
        <v>49897</v>
      </c>
      <c r="I10" s="283">
        <v>30</v>
      </c>
      <c r="J10" s="283">
        <v>0</v>
      </c>
      <c r="K10" s="283">
        <v>0</v>
      </c>
      <c r="L10" s="283">
        <v>0</v>
      </c>
      <c r="M10" s="283">
        <f t="shared" si="4"/>
        <v>7095</v>
      </c>
      <c r="N10" s="283">
        <v>0</v>
      </c>
      <c r="O10" s="283">
        <v>7095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12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12</v>
      </c>
      <c r="CK10" s="283">
        <v>0</v>
      </c>
      <c r="CL10" s="283">
        <v>12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6260</v>
      </c>
      <c r="CR10" s="283">
        <f t="shared" si="32"/>
        <v>3283</v>
      </c>
      <c r="CS10" s="283">
        <v>0</v>
      </c>
      <c r="CT10" s="283">
        <v>0</v>
      </c>
      <c r="CU10" s="283">
        <v>1244</v>
      </c>
      <c r="CV10" s="283">
        <v>1798</v>
      </c>
      <c r="CW10" s="283">
        <v>77</v>
      </c>
      <c r="CX10" s="283">
        <v>164</v>
      </c>
      <c r="CY10" s="283">
        <f t="shared" si="34"/>
        <v>2977</v>
      </c>
      <c r="CZ10" s="283">
        <v>0</v>
      </c>
      <c r="DA10" s="283">
        <v>0</v>
      </c>
      <c r="DB10" s="283">
        <v>681</v>
      </c>
      <c r="DC10" s="283">
        <v>2296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4898</v>
      </c>
      <c r="DV10" s="283">
        <v>2151</v>
      </c>
      <c r="DW10" s="283">
        <v>0</v>
      </c>
      <c r="DX10" s="283">
        <v>2747</v>
      </c>
      <c r="DY10" s="283">
        <v>0</v>
      </c>
      <c r="DZ10" s="283">
        <f t="shared" si="42"/>
        <v>1167</v>
      </c>
      <c r="EA10" s="283">
        <f t="shared" si="43"/>
        <v>287</v>
      </c>
      <c r="EB10" s="283">
        <v>0</v>
      </c>
      <c r="EC10" s="283">
        <v>0</v>
      </c>
      <c r="ED10" s="283">
        <v>287</v>
      </c>
      <c r="EE10" s="283">
        <v>0</v>
      </c>
      <c r="EF10" s="283">
        <v>0</v>
      </c>
      <c r="EG10" s="283">
        <v>0</v>
      </c>
      <c r="EH10" s="283">
        <f t="shared" si="45"/>
        <v>880</v>
      </c>
      <c r="EI10" s="283">
        <v>0</v>
      </c>
      <c r="EJ10" s="283">
        <v>0</v>
      </c>
      <c r="EK10" s="283">
        <v>880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16016</v>
      </c>
      <c r="E11" s="283">
        <f t="shared" si="1"/>
        <v>11410</v>
      </c>
      <c r="F11" s="283">
        <f t="shared" si="2"/>
        <v>8622</v>
      </c>
      <c r="G11" s="283">
        <v>0</v>
      </c>
      <c r="H11" s="283">
        <v>8622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2788</v>
      </c>
      <c r="N11" s="283">
        <v>0</v>
      </c>
      <c r="O11" s="283">
        <v>2788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1260</v>
      </c>
      <c r="U11" s="283">
        <f t="shared" si="7"/>
        <v>812</v>
      </c>
      <c r="V11" s="283">
        <v>0</v>
      </c>
      <c r="W11" s="283">
        <v>0</v>
      </c>
      <c r="X11" s="283">
        <v>699</v>
      </c>
      <c r="Y11" s="283">
        <v>0</v>
      </c>
      <c r="Z11" s="283">
        <v>25</v>
      </c>
      <c r="AA11" s="283">
        <v>88</v>
      </c>
      <c r="AB11" s="283">
        <f t="shared" si="9"/>
        <v>448</v>
      </c>
      <c r="AC11" s="283">
        <v>0</v>
      </c>
      <c r="AD11" s="283">
        <v>0</v>
      </c>
      <c r="AE11" s="283">
        <v>448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1327</v>
      </c>
      <c r="CR11" s="283">
        <f t="shared" si="32"/>
        <v>1327</v>
      </c>
      <c r="CS11" s="283">
        <v>0</v>
      </c>
      <c r="CT11" s="283">
        <v>0</v>
      </c>
      <c r="CU11" s="283">
        <v>0</v>
      </c>
      <c r="CV11" s="283">
        <v>1327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2019</v>
      </c>
      <c r="DV11" s="283">
        <v>2019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37783</v>
      </c>
      <c r="E12" s="283">
        <f t="shared" si="1"/>
        <v>27425</v>
      </c>
      <c r="F12" s="283">
        <f t="shared" si="2"/>
        <v>22638</v>
      </c>
      <c r="G12" s="283">
        <v>0</v>
      </c>
      <c r="H12" s="283">
        <v>22638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4787</v>
      </c>
      <c r="N12" s="283">
        <v>0</v>
      </c>
      <c r="O12" s="283">
        <v>4787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2268</v>
      </c>
      <c r="U12" s="283">
        <f t="shared" si="7"/>
        <v>266</v>
      </c>
      <c r="V12" s="283">
        <v>0</v>
      </c>
      <c r="W12" s="283">
        <v>0</v>
      </c>
      <c r="X12" s="283">
        <v>266</v>
      </c>
      <c r="Y12" s="283">
        <v>0</v>
      </c>
      <c r="Z12" s="283">
        <v>0</v>
      </c>
      <c r="AA12" s="283">
        <v>0</v>
      </c>
      <c r="AB12" s="283">
        <f t="shared" si="9"/>
        <v>2002</v>
      </c>
      <c r="AC12" s="283">
        <v>0</v>
      </c>
      <c r="AD12" s="283">
        <v>0</v>
      </c>
      <c r="AE12" s="283">
        <v>2002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5751</v>
      </c>
      <c r="BN12" s="283">
        <f t="shared" si="22"/>
        <v>5751</v>
      </c>
      <c r="BO12" s="283">
        <v>0</v>
      </c>
      <c r="BP12" s="283">
        <v>5751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1353</v>
      </c>
      <c r="CR12" s="283">
        <f t="shared" si="32"/>
        <v>781</v>
      </c>
      <c r="CS12" s="283">
        <v>0</v>
      </c>
      <c r="CT12" s="283">
        <v>0</v>
      </c>
      <c r="CU12" s="283">
        <v>0</v>
      </c>
      <c r="CV12" s="283">
        <v>781</v>
      </c>
      <c r="CW12" s="283">
        <v>0</v>
      </c>
      <c r="CX12" s="283">
        <v>0</v>
      </c>
      <c r="CY12" s="283">
        <f t="shared" si="34"/>
        <v>572</v>
      </c>
      <c r="CZ12" s="283">
        <v>0</v>
      </c>
      <c r="DA12" s="283">
        <v>0</v>
      </c>
      <c r="DB12" s="283">
        <v>0</v>
      </c>
      <c r="DC12" s="283">
        <v>572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574</v>
      </c>
      <c r="DV12" s="283">
        <v>265</v>
      </c>
      <c r="DW12" s="283">
        <v>0</v>
      </c>
      <c r="DX12" s="283">
        <v>309</v>
      </c>
      <c r="DY12" s="283">
        <v>0</v>
      </c>
      <c r="DZ12" s="283">
        <f t="shared" si="42"/>
        <v>412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412</v>
      </c>
      <c r="EI12" s="283">
        <v>0</v>
      </c>
      <c r="EJ12" s="283">
        <v>0</v>
      </c>
      <c r="EK12" s="283">
        <v>412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20665</v>
      </c>
      <c r="E13" s="283">
        <f t="shared" si="1"/>
        <v>16281</v>
      </c>
      <c r="F13" s="283">
        <f t="shared" si="2"/>
        <v>14634</v>
      </c>
      <c r="G13" s="283">
        <v>0</v>
      </c>
      <c r="H13" s="283">
        <v>13166</v>
      </c>
      <c r="I13" s="283">
        <v>0</v>
      </c>
      <c r="J13" s="283">
        <v>0</v>
      </c>
      <c r="K13" s="283">
        <v>0</v>
      </c>
      <c r="L13" s="283">
        <v>1468</v>
      </c>
      <c r="M13" s="283">
        <f t="shared" si="4"/>
        <v>1647</v>
      </c>
      <c r="N13" s="283">
        <v>0</v>
      </c>
      <c r="O13" s="283">
        <v>324</v>
      </c>
      <c r="P13" s="283">
        <v>0</v>
      </c>
      <c r="Q13" s="283">
        <v>0</v>
      </c>
      <c r="R13" s="283">
        <v>0</v>
      </c>
      <c r="S13" s="283">
        <v>1323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2326</v>
      </c>
      <c r="CR13" s="283">
        <f t="shared" si="32"/>
        <v>2317</v>
      </c>
      <c r="CS13" s="283">
        <v>0</v>
      </c>
      <c r="CT13" s="283">
        <v>0</v>
      </c>
      <c r="CU13" s="283">
        <v>0</v>
      </c>
      <c r="CV13" s="283">
        <v>2317</v>
      </c>
      <c r="CW13" s="283">
        <v>0</v>
      </c>
      <c r="CX13" s="283">
        <v>0</v>
      </c>
      <c r="CY13" s="283">
        <f t="shared" si="34"/>
        <v>9</v>
      </c>
      <c r="CZ13" s="283">
        <v>0</v>
      </c>
      <c r="DA13" s="283">
        <v>0</v>
      </c>
      <c r="DB13" s="283">
        <v>0</v>
      </c>
      <c r="DC13" s="283">
        <v>9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1219</v>
      </c>
      <c r="DV13" s="283">
        <v>1219</v>
      </c>
      <c r="DW13" s="283">
        <v>0</v>
      </c>
      <c r="DX13" s="283">
        <v>0</v>
      </c>
      <c r="DY13" s="283">
        <v>0</v>
      </c>
      <c r="DZ13" s="283">
        <f t="shared" si="42"/>
        <v>839</v>
      </c>
      <c r="EA13" s="283">
        <f t="shared" si="43"/>
        <v>830</v>
      </c>
      <c r="EB13" s="283">
        <v>0</v>
      </c>
      <c r="EC13" s="283">
        <v>0</v>
      </c>
      <c r="ED13" s="283">
        <v>830</v>
      </c>
      <c r="EE13" s="283">
        <v>0</v>
      </c>
      <c r="EF13" s="283">
        <v>0</v>
      </c>
      <c r="EG13" s="283">
        <v>0</v>
      </c>
      <c r="EH13" s="283">
        <f t="shared" si="45"/>
        <v>9</v>
      </c>
      <c r="EI13" s="283">
        <v>0</v>
      </c>
      <c r="EJ13" s="283">
        <v>0</v>
      </c>
      <c r="EK13" s="283">
        <v>9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43173</v>
      </c>
      <c r="E14" s="283">
        <f t="shared" si="1"/>
        <v>33236</v>
      </c>
      <c r="F14" s="283">
        <f t="shared" si="2"/>
        <v>31892</v>
      </c>
      <c r="G14" s="283">
        <v>0</v>
      </c>
      <c r="H14" s="283">
        <v>31642</v>
      </c>
      <c r="I14" s="283">
        <v>0</v>
      </c>
      <c r="J14" s="283">
        <v>0</v>
      </c>
      <c r="K14" s="283">
        <v>0</v>
      </c>
      <c r="L14" s="283">
        <v>250</v>
      </c>
      <c r="M14" s="283">
        <f t="shared" si="4"/>
        <v>1344</v>
      </c>
      <c r="N14" s="283">
        <v>0</v>
      </c>
      <c r="O14" s="283">
        <v>236</v>
      </c>
      <c r="P14" s="283">
        <v>0</v>
      </c>
      <c r="Q14" s="283">
        <v>0</v>
      </c>
      <c r="R14" s="283">
        <v>0</v>
      </c>
      <c r="S14" s="283">
        <v>1108</v>
      </c>
      <c r="T14" s="283">
        <f t="shared" si="6"/>
        <v>0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6669</v>
      </c>
      <c r="CR14" s="283">
        <f t="shared" si="32"/>
        <v>5830</v>
      </c>
      <c r="CS14" s="283">
        <v>0</v>
      </c>
      <c r="CT14" s="283">
        <v>0</v>
      </c>
      <c r="CU14" s="283">
        <v>310</v>
      </c>
      <c r="CV14" s="283">
        <v>5411</v>
      </c>
      <c r="CW14" s="283">
        <v>22</v>
      </c>
      <c r="CX14" s="283">
        <v>87</v>
      </c>
      <c r="CY14" s="283">
        <f t="shared" si="34"/>
        <v>839</v>
      </c>
      <c r="CZ14" s="283">
        <v>0</v>
      </c>
      <c r="DA14" s="283">
        <v>0</v>
      </c>
      <c r="DB14" s="283">
        <v>27</v>
      </c>
      <c r="DC14" s="283">
        <v>809</v>
      </c>
      <c r="DD14" s="283">
        <v>3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2642</v>
      </c>
      <c r="DV14" s="283">
        <v>1578</v>
      </c>
      <c r="DW14" s="283">
        <v>0</v>
      </c>
      <c r="DX14" s="283">
        <v>1064</v>
      </c>
      <c r="DY14" s="283">
        <v>0</v>
      </c>
      <c r="DZ14" s="283">
        <f t="shared" si="42"/>
        <v>626</v>
      </c>
      <c r="EA14" s="283">
        <f t="shared" si="43"/>
        <v>57</v>
      </c>
      <c r="EB14" s="283">
        <v>0</v>
      </c>
      <c r="EC14" s="283">
        <v>0</v>
      </c>
      <c r="ED14" s="283">
        <v>57</v>
      </c>
      <c r="EE14" s="283">
        <v>0</v>
      </c>
      <c r="EF14" s="283">
        <v>0</v>
      </c>
      <c r="EG14" s="283">
        <v>0</v>
      </c>
      <c r="EH14" s="283">
        <f t="shared" si="45"/>
        <v>569</v>
      </c>
      <c r="EI14" s="283">
        <v>0</v>
      </c>
      <c r="EJ14" s="283">
        <v>0</v>
      </c>
      <c r="EK14" s="283">
        <v>569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16322</v>
      </c>
      <c r="E15" s="283">
        <f t="shared" si="1"/>
        <v>13222</v>
      </c>
      <c r="F15" s="283">
        <f t="shared" si="2"/>
        <v>12441</v>
      </c>
      <c r="G15" s="283">
        <v>0</v>
      </c>
      <c r="H15" s="283">
        <v>11313</v>
      </c>
      <c r="I15" s="283">
        <v>0</v>
      </c>
      <c r="J15" s="283">
        <v>0</v>
      </c>
      <c r="K15" s="283">
        <v>0</v>
      </c>
      <c r="L15" s="283">
        <v>1128</v>
      </c>
      <c r="M15" s="283">
        <f t="shared" si="4"/>
        <v>781</v>
      </c>
      <c r="N15" s="283">
        <v>0</v>
      </c>
      <c r="O15" s="283">
        <v>138</v>
      </c>
      <c r="P15" s="283">
        <v>0</v>
      </c>
      <c r="Q15" s="283">
        <v>0</v>
      </c>
      <c r="R15" s="283">
        <v>0</v>
      </c>
      <c r="S15" s="283">
        <v>643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2081</v>
      </c>
      <c r="CR15" s="283">
        <f t="shared" si="32"/>
        <v>2056</v>
      </c>
      <c r="CS15" s="283">
        <v>0</v>
      </c>
      <c r="CT15" s="283">
        <v>0</v>
      </c>
      <c r="CU15" s="283">
        <v>0</v>
      </c>
      <c r="CV15" s="283">
        <v>2056</v>
      </c>
      <c r="CW15" s="283">
        <v>0</v>
      </c>
      <c r="CX15" s="283">
        <v>0</v>
      </c>
      <c r="CY15" s="283">
        <f t="shared" si="34"/>
        <v>25</v>
      </c>
      <c r="CZ15" s="283">
        <v>0</v>
      </c>
      <c r="DA15" s="283">
        <v>0</v>
      </c>
      <c r="DB15" s="283">
        <v>0</v>
      </c>
      <c r="DC15" s="283">
        <v>25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628</v>
      </c>
      <c r="DV15" s="283">
        <v>628</v>
      </c>
      <c r="DW15" s="283">
        <v>0</v>
      </c>
      <c r="DX15" s="283">
        <v>0</v>
      </c>
      <c r="DY15" s="283">
        <v>0</v>
      </c>
      <c r="DZ15" s="283">
        <f t="shared" si="42"/>
        <v>391</v>
      </c>
      <c r="EA15" s="283">
        <f t="shared" si="43"/>
        <v>374</v>
      </c>
      <c r="EB15" s="283">
        <v>0</v>
      </c>
      <c r="EC15" s="283">
        <v>0</v>
      </c>
      <c r="ED15" s="283">
        <v>374</v>
      </c>
      <c r="EE15" s="283">
        <v>0</v>
      </c>
      <c r="EF15" s="283">
        <v>0</v>
      </c>
      <c r="EG15" s="283">
        <v>0</v>
      </c>
      <c r="EH15" s="283">
        <f t="shared" si="45"/>
        <v>17</v>
      </c>
      <c r="EI15" s="283">
        <v>0</v>
      </c>
      <c r="EJ15" s="283">
        <v>0</v>
      </c>
      <c r="EK15" s="283">
        <v>17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11636</v>
      </c>
      <c r="E16" s="283">
        <f t="shared" si="1"/>
        <v>8056</v>
      </c>
      <c r="F16" s="283">
        <f t="shared" si="2"/>
        <v>6099</v>
      </c>
      <c r="G16" s="283">
        <v>0</v>
      </c>
      <c r="H16" s="283">
        <v>5999</v>
      </c>
      <c r="I16" s="283">
        <v>0</v>
      </c>
      <c r="J16" s="283">
        <v>0</v>
      </c>
      <c r="K16" s="283">
        <v>0</v>
      </c>
      <c r="L16" s="283">
        <v>100</v>
      </c>
      <c r="M16" s="283">
        <f t="shared" si="4"/>
        <v>1957</v>
      </c>
      <c r="N16" s="283">
        <v>0</v>
      </c>
      <c r="O16" s="283">
        <v>1870</v>
      </c>
      <c r="P16" s="283">
        <v>0</v>
      </c>
      <c r="Q16" s="283">
        <v>0</v>
      </c>
      <c r="R16" s="283">
        <v>0</v>
      </c>
      <c r="S16" s="283">
        <v>87</v>
      </c>
      <c r="T16" s="283">
        <f t="shared" si="6"/>
        <v>883</v>
      </c>
      <c r="U16" s="283">
        <f t="shared" si="7"/>
        <v>786</v>
      </c>
      <c r="V16" s="283">
        <v>0</v>
      </c>
      <c r="W16" s="283">
        <v>0</v>
      </c>
      <c r="X16" s="283">
        <v>344</v>
      </c>
      <c r="Y16" s="283">
        <v>0</v>
      </c>
      <c r="Z16" s="283">
        <v>0</v>
      </c>
      <c r="AA16" s="283">
        <v>442</v>
      </c>
      <c r="AB16" s="283">
        <f t="shared" si="9"/>
        <v>97</v>
      </c>
      <c r="AC16" s="283">
        <v>0</v>
      </c>
      <c r="AD16" s="283">
        <v>0</v>
      </c>
      <c r="AE16" s="283">
        <v>70</v>
      </c>
      <c r="AF16" s="283">
        <v>0</v>
      </c>
      <c r="AG16" s="283">
        <v>0</v>
      </c>
      <c r="AH16" s="283">
        <v>27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590</v>
      </c>
      <c r="CR16" s="283">
        <f t="shared" si="32"/>
        <v>569</v>
      </c>
      <c r="CS16" s="283">
        <v>0</v>
      </c>
      <c r="CT16" s="283">
        <v>0</v>
      </c>
      <c r="CU16" s="283">
        <v>0</v>
      </c>
      <c r="CV16" s="283">
        <v>569</v>
      </c>
      <c r="CW16" s="283">
        <v>0</v>
      </c>
      <c r="CX16" s="283">
        <v>0</v>
      </c>
      <c r="CY16" s="283">
        <f t="shared" si="34"/>
        <v>21</v>
      </c>
      <c r="CZ16" s="283">
        <v>0</v>
      </c>
      <c r="DA16" s="283">
        <v>0</v>
      </c>
      <c r="DB16" s="283">
        <v>0</v>
      </c>
      <c r="DC16" s="283">
        <v>21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2107</v>
      </c>
      <c r="DV16" s="283">
        <v>2107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12951</v>
      </c>
      <c r="E17" s="283">
        <f t="shared" si="1"/>
        <v>11330</v>
      </c>
      <c r="F17" s="283">
        <f t="shared" si="2"/>
        <v>9603</v>
      </c>
      <c r="G17" s="283">
        <v>0</v>
      </c>
      <c r="H17" s="283">
        <v>9603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1727</v>
      </c>
      <c r="N17" s="283">
        <v>0</v>
      </c>
      <c r="O17" s="283">
        <v>1727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544</v>
      </c>
      <c r="CR17" s="283">
        <f t="shared" si="32"/>
        <v>311</v>
      </c>
      <c r="CS17" s="283">
        <v>0</v>
      </c>
      <c r="CT17" s="283">
        <v>0</v>
      </c>
      <c r="CU17" s="283">
        <v>0</v>
      </c>
      <c r="CV17" s="283">
        <v>282</v>
      </c>
      <c r="CW17" s="283">
        <v>12</v>
      </c>
      <c r="CX17" s="283">
        <v>17</v>
      </c>
      <c r="CY17" s="283">
        <f t="shared" si="34"/>
        <v>233</v>
      </c>
      <c r="CZ17" s="283">
        <v>0</v>
      </c>
      <c r="DA17" s="283">
        <v>0</v>
      </c>
      <c r="DB17" s="283">
        <v>231</v>
      </c>
      <c r="DC17" s="283">
        <v>1</v>
      </c>
      <c r="DD17" s="283">
        <v>0</v>
      </c>
      <c r="DE17" s="283">
        <v>1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299</v>
      </c>
      <c r="DV17" s="283">
        <v>207</v>
      </c>
      <c r="DW17" s="283">
        <v>31</v>
      </c>
      <c r="DX17" s="283">
        <v>0</v>
      </c>
      <c r="DY17" s="283">
        <v>61</v>
      </c>
      <c r="DZ17" s="283">
        <f t="shared" si="42"/>
        <v>778</v>
      </c>
      <c r="EA17" s="283">
        <f t="shared" si="43"/>
        <v>499</v>
      </c>
      <c r="EB17" s="283">
        <v>0</v>
      </c>
      <c r="EC17" s="283">
        <v>0</v>
      </c>
      <c r="ED17" s="283">
        <v>499</v>
      </c>
      <c r="EE17" s="283">
        <v>0</v>
      </c>
      <c r="EF17" s="283">
        <v>0</v>
      </c>
      <c r="EG17" s="283">
        <v>0</v>
      </c>
      <c r="EH17" s="283">
        <f t="shared" si="45"/>
        <v>279</v>
      </c>
      <c r="EI17" s="283">
        <v>0</v>
      </c>
      <c r="EJ17" s="283">
        <v>0</v>
      </c>
      <c r="EK17" s="283">
        <v>245</v>
      </c>
      <c r="EL17" s="283">
        <v>8</v>
      </c>
      <c r="EM17" s="283">
        <v>0</v>
      </c>
      <c r="EN17" s="283">
        <v>26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7140</v>
      </c>
      <c r="E18" s="283">
        <f t="shared" si="1"/>
        <v>204</v>
      </c>
      <c r="F18" s="283">
        <f t="shared" si="2"/>
        <v>109</v>
      </c>
      <c r="G18" s="283">
        <v>0</v>
      </c>
      <c r="H18" s="283">
        <v>0</v>
      </c>
      <c r="I18" s="283">
        <v>109</v>
      </c>
      <c r="J18" s="283">
        <v>0</v>
      </c>
      <c r="K18" s="283">
        <v>0</v>
      </c>
      <c r="L18" s="283">
        <v>0</v>
      </c>
      <c r="M18" s="283">
        <f t="shared" si="4"/>
        <v>95</v>
      </c>
      <c r="N18" s="283">
        <v>0</v>
      </c>
      <c r="O18" s="283">
        <v>0</v>
      </c>
      <c r="P18" s="283">
        <v>95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6002</v>
      </c>
      <c r="CC18" s="283">
        <f t="shared" si="27"/>
        <v>5296</v>
      </c>
      <c r="CD18" s="283">
        <v>0</v>
      </c>
      <c r="CE18" s="283">
        <v>5161</v>
      </c>
      <c r="CF18" s="283">
        <v>0</v>
      </c>
      <c r="CG18" s="283">
        <v>0</v>
      </c>
      <c r="CH18" s="283">
        <v>0</v>
      </c>
      <c r="CI18" s="283">
        <v>135</v>
      </c>
      <c r="CJ18" s="283">
        <f t="shared" si="29"/>
        <v>706</v>
      </c>
      <c r="CK18" s="283">
        <v>0</v>
      </c>
      <c r="CL18" s="283">
        <v>444</v>
      </c>
      <c r="CM18" s="283">
        <v>0</v>
      </c>
      <c r="CN18" s="283">
        <v>0</v>
      </c>
      <c r="CO18" s="283">
        <v>0</v>
      </c>
      <c r="CP18" s="283">
        <v>262</v>
      </c>
      <c r="CQ18" s="283">
        <f t="shared" si="31"/>
        <v>324</v>
      </c>
      <c r="CR18" s="283">
        <f t="shared" si="32"/>
        <v>174</v>
      </c>
      <c r="CS18" s="283">
        <v>0</v>
      </c>
      <c r="CT18" s="283">
        <v>0</v>
      </c>
      <c r="CU18" s="283">
        <v>25</v>
      </c>
      <c r="CV18" s="283">
        <v>149</v>
      </c>
      <c r="CW18" s="283">
        <v>0</v>
      </c>
      <c r="CX18" s="283">
        <v>0</v>
      </c>
      <c r="CY18" s="283">
        <f t="shared" si="34"/>
        <v>150</v>
      </c>
      <c r="CZ18" s="283">
        <v>0</v>
      </c>
      <c r="DA18" s="283">
        <v>0</v>
      </c>
      <c r="DB18" s="283">
        <v>21</v>
      </c>
      <c r="DC18" s="283">
        <v>129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480</v>
      </c>
      <c r="DV18" s="283">
        <v>257</v>
      </c>
      <c r="DW18" s="283">
        <v>0</v>
      </c>
      <c r="DX18" s="283">
        <v>223</v>
      </c>
      <c r="DY18" s="283">
        <v>0</v>
      </c>
      <c r="DZ18" s="283">
        <f t="shared" si="42"/>
        <v>130</v>
      </c>
      <c r="EA18" s="283">
        <f t="shared" si="43"/>
        <v>70</v>
      </c>
      <c r="EB18" s="283">
        <v>0</v>
      </c>
      <c r="EC18" s="283">
        <v>0</v>
      </c>
      <c r="ED18" s="283">
        <v>70</v>
      </c>
      <c r="EE18" s="283">
        <v>0</v>
      </c>
      <c r="EF18" s="283">
        <v>0</v>
      </c>
      <c r="EG18" s="283">
        <v>0</v>
      </c>
      <c r="EH18" s="283">
        <f t="shared" si="45"/>
        <v>60</v>
      </c>
      <c r="EI18" s="283">
        <v>0</v>
      </c>
      <c r="EJ18" s="283">
        <v>0</v>
      </c>
      <c r="EK18" s="283">
        <v>60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43767</v>
      </c>
      <c r="E19" s="283">
        <f t="shared" si="1"/>
        <v>33973</v>
      </c>
      <c r="F19" s="283">
        <f t="shared" si="2"/>
        <v>31900</v>
      </c>
      <c r="G19" s="283">
        <v>0</v>
      </c>
      <c r="H19" s="283">
        <v>31900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2073</v>
      </c>
      <c r="N19" s="283">
        <v>0</v>
      </c>
      <c r="O19" s="283">
        <v>2073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6944</v>
      </c>
      <c r="CR19" s="283">
        <f t="shared" si="32"/>
        <v>6463</v>
      </c>
      <c r="CS19" s="283">
        <v>0</v>
      </c>
      <c r="CT19" s="283">
        <v>0</v>
      </c>
      <c r="CU19" s="283">
        <v>853</v>
      </c>
      <c r="CV19" s="283">
        <v>4623</v>
      </c>
      <c r="CW19" s="283">
        <v>734</v>
      </c>
      <c r="CX19" s="283">
        <v>253</v>
      </c>
      <c r="CY19" s="283">
        <f t="shared" si="34"/>
        <v>481</v>
      </c>
      <c r="CZ19" s="283">
        <v>0</v>
      </c>
      <c r="DA19" s="283">
        <v>41</v>
      </c>
      <c r="DB19" s="283">
        <v>349</v>
      </c>
      <c r="DC19" s="283">
        <v>53</v>
      </c>
      <c r="DD19" s="283">
        <v>38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2748</v>
      </c>
      <c r="DV19" s="283">
        <v>2717</v>
      </c>
      <c r="DW19" s="283">
        <v>0</v>
      </c>
      <c r="DX19" s="283">
        <v>31</v>
      </c>
      <c r="DY19" s="283">
        <v>0</v>
      </c>
      <c r="DZ19" s="283">
        <f t="shared" si="42"/>
        <v>102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102</v>
      </c>
      <c r="EI19" s="283">
        <v>0</v>
      </c>
      <c r="EJ19" s="283">
        <v>0</v>
      </c>
      <c r="EK19" s="283">
        <v>0</v>
      </c>
      <c r="EL19" s="283">
        <v>0</v>
      </c>
      <c r="EM19" s="283">
        <v>102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21541</v>
      </c>
      <c r="E20" s="283">
        <f t="shared" si="1"/>
        <v>17389</v>
      </c>
      <c r="F20" s="283">
        <f t="shared" si="2"/>
        <v>11924</v>
      </c>
      <c r="G20" s="283">
        <v>0</v>
      </c>
      <c r="H20" s="283">
        <v>11924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5465</v>
      </c>
      <c r="N20" s="283">
        <v>0</v>
      </c>
      <c r="O20" s="283">
        <v>5465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1431</v>
      </c>
      <c r="U20" s="283">
        <f t="shared" si="7"/>
        <v>503</v>
      </c>
      <c r="V20" s="283">
        <v>0</v>
      </c>
      <c r="W20" s="283">
        <v>0</v>
      </c>
      <c r="X20" s="283">
        <v>440</v>
      </c>
      <c r="Y20" s="283">
        <v>0</v>
      </c>
      <c r="Z20" s="283">
        <v>0</v>
      </c>
      <c r="AA20" s="283">
        <v>63</v>
      </c>
      <c r="AB20" s="283">
        <f t="shared" si="9"/>
        <v>928</v>
      </c>
      <c r="AC20" s="283">
        <v>774</v>
      </c>
      <c r="AD20" s="283">
        <v>0</v>
      </c>
      <c r="AE20" s="283">
        <v>50</v>
      </c>
      <c r="AF20" s="283">
        <v>0</v>
      </c>
      <c r="AG20" s="283">
        <v>0</v>
      </c>
      <c r="AH20" s="283">
        <v>104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743</v>
      </c>
      <c r="CR20" s="283">
        <f t="shared" si="32"/>
        <v>668</v>
      </c>
      <c r="CS20" s="283">
        <v>0</v>
      </c>
      <c r="CT20" s="283">
        <v>0</v>
      </c>
      <c r="CU20" s="283">
        <v>0</v>
      </c>
      <c r="CV20" s="283">
        <v>668</v>
      </c>
      <c r="CW20" s="283">
        <v>0</v>
      </c>
      <c r="CX20" s="283">
        <v>0</v>
      </c>
      <c r="CY20" s="283">
        <f t="shared" si="34"/>
        <v>75</v>
      </c>
      <c r="CZ20" s="283">
        <v>0</v>
      </c>
      <c r="DA20" s="283">
        <v>0</v>
      </c>
      <c r="DB20" s="283">
        <v>0</v>
      </c>
      <c r="DC20" s="283">
        <v>75</v>
      </c>
      <c r="DD20" s="283">
        <v>0</v>
      </c>
      <c r="DE20" s="283">
        <v>0</v>
      </c>
      <c r="DF20" s="283">
        <f t="shared" si="36"/>
        <v>463</v>
      </c>
      <c r="DG20" s="283">
        <f t="shared" si="37"/>
        <v>190</v>
      </c>
      <c r="DH20" s="283">
        <v>0</v>
      </c>
      <c r="DI20" s="283">
        <v>0</v>
      </c>
      <c r="DJ20" s="283">
        <v>190</v>
      </c>
      <c r="DK20" s="283">
        <v>0</v>
      </c>
      <c r="DL20" s="283">
        <v>0</v>
      </c>
      <c r="DM20" s="283">
        <v>0</v>
      </c>
      <c r="DN20" s="283">
        <f t="shared" si="39"/>
        <v>273</v>
      </c>
      <c r="DO20" s="283">
        <v>241</v>
      </c>
      <c r="DP20" s="283">
        <v>0</v>
      </c>
      <c r="DQ20" s="283">
        <v>32</v>
      </c>
      <c r="DR20" s="283">
        <v>0</v>
      </c>
      <c r="DS20" s="283">
        <v>0</v>
      </c>
      <c r="DT20" s="283">
        <v>0</v>
      </c>
      <c r="DU20" s="283">
        <f t="shared" si="41"/>
        <v>1279</v>
      </c>
      <c r="DV20" s="283">
        <v>1158</v>
      </c>
      <c r="DW20" s="283">
        <v>0</v>
      </c>
      <c r="DX20" s="283">
        <v>121</v>
      </c>
      <c r="DY20" s="283">
        <v>0</v>
      </c>
      <c r="DZ20" s="283">
        <f t="shared" si="42"/>
        <v>236</v>
      </c>
      <c r="EA20" s="283">
        <f t="shared" si="43"/>
        <v>188</v>
      </c>
      <c r="EB20" s="283">
        <v>0</v>
      </c>
      <c r="EC20" s="283">
        <v>0</v>
      </c>
      <c r="ED20" s="283">
        <v>0</v>
      </c>
      <c r="EE20" s="283">
        <v>0</v>
      </c>
      <c r="EF20" s="283">
        <v>188</v>
      </c>
      <c r="EG20" s="283">
        <v>0</v>
      </c>
      <c r="EH20" s="283">
        <f t="shared" si="45"/>
        <v>48</v>
      </c>
      <c r="EI20" s="283">
        <v>0</v>
      </c>
      <c r="EJ20" s="283">
        <v>0</v>
      </c>
      <c r="EK20" s="283">
        <v>0</v>
      </c>
      <c r="EL20" s="283">
        <v>0</v>
      </c>
      <c r="EM20" s="283">
        <v>48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4310</v>
      </c>
      <c r="E21" s="283">
        <f t="shared" si="1"/>
        <v>3667</v>
      </c>
      <c r="F21" s="283">
        <f t="shared" si="2"/>
        <v>2572</v>
      </c>
      <c r="G21" s="283">
        <v>0</v>
      </c>
      <c r="H21" s="283">
        <v>2572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1095</v>
      </c>
      <c r="N21" s="283">
        <v>0</v>
      </c>
      <c r="O21" s="283">
        <v>1095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564</v>
      </c>
      <c r="CR21" s="283">
        <f t="shared" si="32"/>
        <v>511</v>
      </c>
      <c r="CS21" s="283">
        <v>0</v>
      </c>
      <c r="CT21" s="283">
        <v>0</v>
      </c>
      <c r="CU21" s="283">
        <v>0</v>
      </c>
      <c r="CV21" s="283">
        <v>503</v>
      </c>
      <c r="CW21" s="283">
        <v>7</v>
      </c>
      <c r="CX21" s="283">
        <v>1</v>
      </c>
      <c r="CY21" s="283">
        <f t="shared" si="34"/>
        <v>53</v>
      </c>
      <c r="CZ21" s="283">
        <v>0</v>
      </c>
      <c r="DA21" s="283">
        <v>0</v>
      </c>
      <c r="DB21" s="283">
        <v>0</v>
      </c>
      <c r="DC21" s="283">
        <v>45</v>
      </c>
      <c r="DD21" s="283">
        <v>0</v>
      </c>
      <c r="DE21" s="283">
        <v>8</v>
      </c>
      <c r="DF21" s="283">
        <f t="shared" si="36"/>
        <v>78</v>
      </c>
      <c r="DG21" s="283">
        <f t="shared" si="37"/>
        <v>57</v>
      </c>
      <c r="DH21" s="283">
        <v>0</v>
      </c>
      <c r="DI21" s="283">
        <v>0</v>
      </c>
      <c r="DJ21" s="283">
        <v>57</v>
      </c>
      <c r="DK21" s="283">
        <v>0</v>
      </c>
      <c r="DL21" s="283">
        <v>0</v>
      </c>
      <c r="DM21" s="283">
        <v>0</v>
      </c>
      <c r="DN21" s="283">
        <f t="shared" si="39"/>
        <v>21</v>
      </c>
      <c r="DO21" s="283">
        <v>0</v>
      </c>
      <c r="DP21" s="283">
        <v>0</v>
      </c>
      <c r="DQ21" s="283">
        <v>21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1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1</v>
      </c>
      <c r="EI21" s="283">
        <v>0</v>
      </c>
      <c r="EJ21" s="283">
        <v>0</v>
      </c>
      <c r="EK21" s="283">
        <v>1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1327</v>
      </c>
      <c r="E22" s="283">
        <f t="shared" si="1"/>
        <v>958</v>
      </c>
      <c r="F22" s="283">
        <f t="shared" si="2"/>
        <v>866</v>
      </c>
      <c r="G22" s="283">
        <v>0</v>
      </c>
      <c r="H22" s="283">
        <v>866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92</v>
      </c>
      <c r="N22" s="283">
        <v>0</v>
      </c>
      <c r="O22" s="283">
        <v>92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275</v>
      </c>
      <c r="CR22" s="283">
        <f t="shared" si="32"/>
        <v>213</v>
      </c>
      <c r="CS22" s="283">
        <v>0</v>
      </c>
      <c r="CT22" s="283">
        <v>0</v>
      </c>
      <c r="CU22" s="283">
        <v>0</v>
      </c>
      <c r="CV22" s="283">
        <v>198</v>
      </c>
      <c r="CW22" s="283">
        <v>0</v>
      </c>
      <c r="CX22" s="283">
        <v>15</v>
      </c>
      <c r="CY22" s="283">
        <f t="shared" si="34"/>
        <v>62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62</v>
      </c>
      <c r="DF22" s="283">
        <f t="shared" si="36"/>
        <v>29</v>
      </c>
      <c r="DG22" s="283">
        <f t="shared" si="37"/>
        <v>29</v>
      </c>
      <c r="DH22" s="283">
        <v>0</v>
      </c>
      <c r="DI22" s="283">
        <v>0</v>
      </c>
      <c r="DJ22" s="283">
        <v>0</v>
      </c>
      <c r="DK22" s="283">
        <v>0</v>
      </c>
      <c r="DL22" s="283">
        <v>29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65</v>
      </c>
      <c r="DV22" s="283">
        <v>65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709</v>
      </c>
      <c r="E23" s="283">
        <f t="shared" si="1"/>
        <v>594</v>
      </c>
      <c r="F23" s="283">
        <f t="shared" si="2"/>
        <v>559</v>
      </c>
      <c r="G23" s="283">
        <v>0</v>
      </c>
      <c r="H23" s="283">
        <v>558</v>
      </c>
      <c r="I23" s="283">
        <v>0</v>
      </c>
      <c r="J23" s="283">
        <v>0</v>
      </c>
      <c r="K23" s="283">
        <v>0</v>
      </c>
      <c r="L23" s="283">
        <v>1</v>
      </c>
      <c r="M23" s="283">
        <f t="shared" si="4"/>
        <v>35</v>
      </c>
      <c r="N23" s="283">
        <v>0</v>
      </c>
      <c r="O23" s="283">
        <v>23</v>
      </c>
      <c r="P23" s="283">
        <v>0</v>
      </c>
      <c r="Q23" s="283">
        <v>0</v>
      </c>
      <c r="R23" s="283">
        <v>0</v>
      </c>
      <c r="S23" s="283">
        <v>12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21</v>
      </c>
      <c r="CR23" s="283">
        <f t="shared" si="32"/>
        <v>21</v>
      </c>
      <c r="CS23" s="283">
        <v>0</v>
      </c>
      <c r="CT23" s="283">
        <v>0</v>
      </c>
      <c r="CU23" s="283">
        <v>0</v>
      </c>
      <c r="CV23" s="283">
        <v>21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75</v>
      </c>
      <c r="DV23" s="283">
        <v>75</v>
      </c>
      <c r="DW23" s="283">
        <v>0</v>
      </c>
      <c r="DX23" s="283">
        <v>0</v>
      </c>
      <c r="DY23" s="283">
        <v>0</v>
      </c>
      <c r="DZ23" s="283">
        <f t="shared" si="42"/>
        <v>19</v>
      </c>
      <c r="EA23" s="283">
        <f t="shared" si="43"/>
        <v>19</v>
      </c>
      <c r="EB23" s="283">
        <v>0</v>
      </c>
      <c r="EC23" s="283">
        <v>0</v>
      </c>
      <c r="ED23" s="283">
        <v>19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4460</v>
      </c>
      <c r="E24" s="283">
        <f t="shared" si="1"/>
        <v>3722</v>
      </c>
      <c r="F24" s="283">
        <f t="shared" si="2"/>
        <v>3398</v>
      </c>
      <c r="G24" s="283">
        <v>0</v>
      </c>
      <c r="H24" s="283">
        <v>3390</v>
      </c>
      <c r="I24" s="283">
        <v>0</v>
      </c>
      <c r="J24" s="283">
        <v>0</v>
      </c>
      <c r="K24" s="283">
        <v>0</v>
      </c>
      <c r="L24" s="283">
        <v>8</v>
      </c>
      <c r="M24" s="283">
        <f t="shared" si="4"/>
        <v>324</v>
      </c>
      <c r="N24" s="283">
        <v>0</v>
      </c>
      <c r="O24" s="283">
        <v>257</v>
      </c>
      <c r="P24" s="283">
        <v>0</v>
      </c>
      <c r="Q24" s="283">
        <v>0</v>
      </c>
      <c r="R24" s="283">
        <v>0</v>
      </c>
      <c r="S24" s="283">
        <v>67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738</v>
      </c>
      <c r="CR24" s="283">
        <f t="shared" si="32"/>
        <v>512</v>
      </c>
      <c r="CS24" s="283">
        <v>0</v>
      </c>
      <c r="CT24" s="283">
        <v>0</v>
      </c>
      <c r="CU24" s="283">
        <v>89</v>
      </c>
      <c r="CV24" s="283">
        <v>421</v>
      </c>
      <c r="CW24" s="283">
        <v>0</v>
      </c>
      <c r="CX24" s="283">
        <v>2</v>
      </c>
      <c r="CY24" s="283">
        <f t="shared" si="34"/>
        <v>226</v>
      </c>
      <c r="CZ24" s="283">
        <v>0</v>
      </c>
      <c r="DA24" s="283">
        <v>0</v>
      </c>
      <c r="DB24" s="283">
        <v>0</v>
      </c>
      <c r="DC24" s="283">
        <v>5</v>
      </c>
      <c r="DD24" s="283">
        <v>0</v>
      </c>
      <c r="DE24" s="283">
        <v>221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4613</v>
      </c>
      <c r="E25" s="283">
        <f t="shared" si="1"/>
        <v>4151</v>
      </c>
      <c r="F25" s="283">
        <f t="shared" si="2"/>
        <v>3800</v>
      </c>
      <c r="G25" s="283">
        <v>0</v>
      </c>
      <c r="H25" s="283">
        <v>3771</v>
      </c>
      <c r="I25" s="283">
        <v>0</v>
      </c>
      <c r="J25" s="283">
        <v>0</v>
      </c>
      <c r="K25" s="283">
        <v>0</v>
      </c>
      <c r="L25" s="283">
        <v>29</v>
      </c>
      <c r="M25" s="283">
        <f t="shared" si="4"/>
        <v>351</v>
      </c>
      <c r="N25" s="283">
        <v>0</v>
      </c>
      <c r="O25" s="283">
        <v>263</v>
      </c>
      <c r="P25" s="283">
        <v>0</v>
      </c>
      <c r="Q25" s="283">
        <v>0</v>
      </c>
      <c r="R25" s="283">
        <v>0</v>
      </c>
      <c r="S25" s="283">
        <v>88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461</v>
      </c>
      <c r="CR25" s="283">
        <f t="shared" si="32"/>
        <v>331</v>
      </c>
      <c r="CS25" s="283">
        <v>0</v>
      </c>
      <c r="CT25" s="283">
        <v>0</v>
      </c>
      <c r="CU25" s="283">
        <v>61</v>
      </c>
      <c r="CV25" s="283">
        <v>270</v>
      </c>
      <c r="CW25" s="283">
        <v>0</v>
      </c>
      <c r="CX25" s="283">
        <v>0</v>
      </c>
      <c r="CY25" s="283">
        <f t="shared" si="34"/>
        <v>130</v>
      </c>
      <c r="CZ25" s="283">
        <v>0</v>
      </c>
      <c r="DA25" s="283">
        <v>0</v>
      </c>
      <c r="DB25" s="283">
        <v>0</v>
      </c>
      <c r="DC25" s="283">
        <v>14</v>
      </c>
      <c r="DD25" s="283">
        <v>0</v>
      </c>
      <c r="DE25" s="283">
        <v>116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</v>
      </c>
      <c r="DV25" s="283">
        <v>0</v>
      </c>
      <c r="DW25" s="283">
        <v>0</v>
      </c>
      <c r="DX25" s="283">
        <v>1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852</v>
      </c>
      <c r="E26" s="283">
        <f t="shared" si="1"/>
        <v>707</v>
      </c>
      <c r="F26" s="283">
        <f t="shared" si="2"/>
        <v>620</v>
      </c>
      <c r="G26" s="283">
        <v>0</v>
      </c>
      <c r="H26" s="283">
        <v>620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87</v>
      </c>
      <c r="N26" s="283">
        <v>0</v>
      </c>
      <c r="O26" s="283">
        <v>87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48</v>
      </c>
      <c r="U26" s="283">
        <f t="shared" si="7"/>
        <v>39</v>
      </c>
      <c r="V26" s="283">
        <v>0</v>
      </c>
      <c r="W26" s="283">
        <v>0</v>
      </c>
      <c r="X26" s="283">
        <v>7</v>
      </c>
      <c r="Y26" s="283">
        <v>0</v>
      </c>
      <c r="Z26" s="283">
        <v>0</v>
      </c>
      <c r="AA26" s="283">
        <v>32</v>
      </c>
      <c r="AB26" s="283">
        <f t="shared" si="9"/>
        <v>9</v>
      </c>
      <c r="AC26" s="283">
        <v>0</v>
      </c>
      <c r="AD26" s="283">
        <v>0</v>
      </c>
      <c r="AE26" s="283">
        <v>2</v>
      </c>
      <c r="AF26" s="283">
        <v>0</v>
      </c>
      <c r="AG26" s="283">
        <v>0</v>
      </c>
      <c r="AH26" s="283">
        <v>7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97</v>
      </c>
      <c r="CR26" s="283">
        <f t="shared" si="32"/>
        <v>95</v>
      </c>
      <c r="CS26" s="283">
        <v>0</v>
      </c>
      <c r="CT26" s="283">
        <v>0</v>
      </c>
      <c r="CU26" s="283">
        <v>0</v>
      </c>
      <c r="CV26" s="283">
        <v>95</v>
      </c>
      <c r="CW26" s="283">
        <v>0</v>
      </c>
      <c r="CX26" s="283">
        <v>0</v>
      </c>
      <c r="CY26" s="283">
        <f t="shared" si="34"/>
        <v>2</v>
      </c>
      <c r="CZ26" s="283">
        <v>0</v>
      </c>
      <c r="DA26" s="283">
        <v>0</v>
      </c>
      <c r="DB26" s="283">
        <v>0</v>
      </c>
      <c r="DC26" s="283">
        <v>2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山口県</v>
      </c>
      <c r="B7" s="293" t="str">
        <f>ごみ処理概要!B7</f>
        <v>35000</v>
      </c>
      <c r="C7" s="294" t="s">
        <v>3</v>
      </c>
      <c r="D7" s="295">
        <f t="shared" ref="D7:D26" si="0">SUM(E7,F7,N7,O7)</f>
        <v>460136</v>
      </c>
      <c r="E7" s="295">
        <f t="shared" ref="E7:E26" si="1">+Q7</f>
        <v>360347</v>
      </c>
      <c r="F7" s="295">
        <f t="shared" ref="F7:F26" si="2">SUM(G7:M7)</f>
        <v>71342</v>
      </c>
      <c r="G7" s="295">
        <f t="shared" ref="G7:M7" si="3">SUM(G$8:G$207)</f>
        <v>20233</v>
      </c>
      <c r="H7" s="295">
        <f t="shared" si="3"/>
        <v>0</v>
      </c>
      <c r="I7" s="295">
        <f t="shared" si="3"/>
        <v>0</v>
      </c>
      <c r="J7" s="295">
        <f t="shared" si="3"/>
        <v>5751</v>
      </c>
      <c r="K7" s="295">
        <f t="shared" si="3"/>
        <v>6128</v>
      </c>
      <c r="L7" s="295">
        <f t="shared" si="3"/>
        <v>39152</v>
      </c>
      <c r="M7" s="295">
        <f t="shared" si="3"/>
        <v>78</v>
      </c>
      <c r="N7" s="295">
        <f t="shared" ref="N7:N26" si="4">+AA7</f>
        <v>5938</v>
      </c>
      <c r="O7" s="295">
        <f>+資源化量内訳!Z7</f>
        <v>22509</v>
      </c>
      <c r="P7" s="295">
        <f t="shared" ref="P7:P26" si="5">+SUM(Q7,R7)</f>
        <v>382112</v>
      </c>
      <c r="Q7" s="295">
        <f>SUM(Q$8:Q$207)</f>
        <v>360347</v>
      </c>
      <c r="R7" s="295">
        <f t="shared" ref="R7:R26" si="6">+SUM(S7,T7,U7,V7,W7,X7,Y7)</f>
        <v>21765</v>
      </c>
      <c r="S7" s="295">
        <f t="shared" ref="S7:Y7" si="7">SUM(S$8:S$207)</f>
        <v>14122</v>
      </c>
      <c r="T7" s="295">
        <f t="shared" si="7"/>
        <v>0</v>
      </c>
      <c r="U7" s="295">
        <f t="shared" si="7"/>
        <v>0</v>
      </c>
      <c r="V7" s="295">
        <f t="shared" si="7"/>
        <v>2548</v>
      </c>
      <c r="W7" s="295">
        <f t="shared" si="7"/>
        <v>0</v>
      </c>
      <c r="X7" s="295">
        <f t="shared" si="7"/>
        <v>5095</v>
      </c>
      <c r="Y7" s="295">
        <f t="shared" si="7"/>
        <v>0</v>
      </c>
      <c r="Z7" s="295">
        <f t="shared" ref="Z7:Z26" si="8">SUM(AA7:AC7)</f>
        <v>21428</v>
      </c>
      <c r="AA7" s="295">
        <f>SUM(AA$8:AA$207)</f>
        <v>5938</v>
      </c>
      <c r="AB7" s="295">
        <f>SUM(AB$8:AB$207)</f>
        <v>8317</v>
      </c>
      <c r="AC7" s="295">
        <f t="shared" ref="AC7:AC26" si="9">SUM(AD7:AJ7)</f>
        <v>7173</v>
      </c>
      <c r="AD7" s="295">
        <f t="shared" ref="AD7:AJ7" si="10">SUM(AD$8:AD$207)</f>
        <v>2820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4353</v>
      </c>
      <c r="AJ7" s="295">
        <f t="shared" si="10"/>
        <v>0</v>
      </c>
      <c r="AK7" s="295">
        <f t="shared" ref="AK7:AK26" si="11">SUM(AL7:AS7)</f>
        <v>78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78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88549</v>
      </c>
      <c r="E8" s="283">
        <f t="shared" si="1"/>
        <v>68580</v>
      </c>
      <c r="F8" s="283">
        <f t="shared" si="2"/>
        <v>16261</v>
      </c>
      <c r="G8" s="283">
        <v>11463</v>
      </c>
      <c r="H8" s="283">
        <v>0</v>
      </c>
      <c r="I8" s="283">
        <v>0</v>
      </c>
      <c r="J8" s="283">
        <v>0</v>
      </c>
      <c r="K8" s="283">
        <v>0</v>
      </c>
      <c r="L8" s="283">
        <v>4798</v>
      </c>
      <c r="M8" s="283">
        <v>0</v>
      </c>
      <c r="N8" s="283">
        <f t="shared" si="4"/>
        <v>1022</v>
      </c>
      <c r="O8" s="283">
        <f>+資源化量内訳!Z8</f>
        <v>2686</v>
      </c>
      <c r="P8" s="283">
        <f t="shared" si="5"/>
        <v>79616</v>
      </c>
      <c r="Q8" s="283">
        <v>68580</v>
      </c>
      <c r="R8" s="283">
        <f t="shared" si="6"/>
        <v>11036</v>
      </c>
      <c r="S8" s="283">
        <v>10158</v>
      </c>
      <c r="T8" s="283">
        <v>0</v>
      </c>
      <c r="U8" s="283">
        <v>0</v>
      </c>
      <c r="V8" s="283">
        <v>0</v>
      </c>
      <c r="W8" s="283">
        <v>0</v>
      </c>
      <c r="X8" s="283">
        <v>878</v>
      </c>
      <c r="Y8" s="283">
        <v>0</v>
      </c>
      <c r="Z8" s="283">
        <f t="shared" si="8"/>
        <v>3057</v>
      </c>
      <c r="AA8" s="283">
        <v>1022</v>
      </c>
      <c r="AB8" s="283">
        <v>1212</v>
      </c>
      <c r="AC8" s="283">
        <f t="shared" si="9"/>
        <v>823</v>
      </c>
      <c r="AD8" s="283">
        <v>580</v>
      </c>
      <c r="AE8" s="283">
        <v>0</v>
      </c>
      <c r="AF8" s="283">
        <v>0</v>
      </c>
      <c r="AG8" s="283">
        <v>0</v>
      </c>
      <c r="AH8" s="283">
        <v>0</v>
      </c>
      <c r="AI8" s="283">
        <v>243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55388</v>
      </c>
      <c r="E9" s="283">
        <f t="shared" si="1"/>
        <v>48420</v>
      </c>
      <c r="F9" s="283">
        <f t="shared" si="2"/>
        <v>5960</v>
      </c>
      <c r="G9" s="283">
        <v>2880</v>
      </c>
      <c r="H9" s="283">
        <v>0</v>
      </c>
      <c r="I9" s="283">
        <v>0</v>
      </c>
      <c r="J9" s="283">
        <v>0</v>
      </c>
      <c r="K9" s="283">
        <v>0</v>
      </c>
      <c r="L9" s="283">
        <v>3080</v>
      </c>
      <c r="M9" s="283">
        <v>0</v>
      </c>
      <c r="N9" s="283">
        <f t="shared" si="4"/>
        <v>215</v>
      </c>
      <c r="O9" s="283">
        <f>+資源化量内訳!Z9</f>
        <v>793</v>
      </c>
      <c r="P9" s="283">
        <f t="shared" si="5"/>
        <v>49559</v>
      </c>
      <c r="Q9" s="283">
        <v>48420</v>
      </c>
      <c r="R9" s="283">
        <f t="shared" si="6"/>
        <v>1139</v>
      </c>
      <c r="S9" s="283">
        <v>901</v>
      </c>
      <c r="T9" s="283">
        <v>0</v>
      </c>
      <c r="U9" s="283">
        <v>0</v>
      </c>
      <c r="V9" s="283">
        <v>0</v>
      </c>
      <c r="W9" s="283">
        <v>0</v>
      </c>
      <c r="X9" s="283">
        <v>238</v>
      </c>
      <c r="Y9" s="283">
        <v>0</v>
      </c>
      <c r="Z9" s="283">
        <f t="shared" si="8"/>
        <v>4888</v>
      </c>
      <c r="AA9" s="283">
        <v>215</v>
      </c>
      <c r="AB9" s="283">
        <v>3216</v>
      </c>
      <c r="AC9" s="283">
        <f t="shared" si="9"/>
        <v>1457</v>
      </c>
      <c r="AD9" s="283">
        <v>1170</v>
      </c>
      <c r="AE9" s="283">
        <v>0</v>
      </c>
      <c r="AF9" s="283">
        <v>0</v>
      </c>
      <c r="AG9" s="283">
        <v>0</v>
      </c>
      <c r="AH9" s="283">
        <v>0</v>
      </c>
      <c r="AI9" s="283">
        <v>287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69359</v>
      </c>
      <c r="E10" s="283">
        <f t="shared" si="1"/>
        <v>57022</v>
      </c>
      <c r="F10" s="283">
        <f t="shared" si="2"/>
        <v>6272</v>
      </c>
      <c r="G10" s="283">
        <v>0</v>
      </c>
      <c r="H10" s="283">
        <v>0</v>
      </c>
      <c r="I10" s="283">
        <v>0</v>
      </c>
      <c r="J10" s="283">
        <v>0</v>
      </c>
      <c r="K10" s="283">
        <v>12</v>
      </c>
      <c r="L10" s="283">
        <v>6260</v>
      </c>
      <c r="M10" s="283">
        <v>0</v>
      </c>
      <c r="N10" s="283">
        <f t="shared" si="4"/>
        <v>1167</v>
      </c>
      <c r="O10" s="283">
        <f>+資源化量内訳!Z10</f>
        <v>4898</v>
      </c>
      <c r="P10" s="283">
        <f t="shared" si="5"/>
        <v>57899</v>
      </c>
      <c r="Q10" s="283">
        <v>57022</v>
      </c>
      <c r="R10" s="283">
        <f t="shared" si="6"/>
        <v>877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877</v>
      </c>
      <c r="Y10" s="283">
        <v>0</v>
      </c>
      <c r="Z10" s="283">
        <f t="shared" si="8"/>
        <v>2964</v>
      </c>
      <c r="AA10" s="283">
        <v>1167</v>
      </c>
      <c r="AB10" s="283">
        <v>771</v>
      </c>
      <c r="AC10" s="283">
        <f t="shared" si="9"/>
        <v>1026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1026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16016</v>
      </c>
      <c r="E11" s="283">
        <f t="shared" si="1"/>
        <v>11410</v>
      </c>
      <c r="F11" s="283">
        <f t="shared" si="2"/>
        <v>2587</v>
      </c>
      <c r="G11" s="283">
        <v>1260</v>
      </c>
      <c r="H11" s="283">
        <v>0</v>
      </c>
      <c r="I11" s="283">
        <v>0</v>
      </c>
      <c r="J11" s="283">
        <v>0</v>
      </c>
      <c r="K11" s="283">
        <v>0</v>
      </c>
      <c r="L11" s="283">
        <v>1327</v>
      </c>
      <c r="M11" s="283">
        <v>0</v>
      </c>
      <c r="N11" s="283">
        <f t="shared" si="4"/>
        <v>0</v>
      </c>
      <c r="O11" s="283">
        <f>+資源化量内訳!Z11</f>
        <v>2019</v>
      </c>
      <c r="P11" s="283">
        <f t="shared" si="5"/>
        <v>11563</v>
      </c>
      <c r="Q11" s="283">
        <v>11410</v>
      </c>
      <c r="R11" s="283">
        <f t="shared" si="6"/>
        <v>153</v>
      </c>
      <c r="S11" s="283">
        <v>153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662</v>
      </c>
      <c r="AA11" s="283">
        <v>0</v>
      </c>
      <c r="AB11" s="283">
        <v>108</v>
      </c>
      <c r="AC11" s="283">
        <f t="shared" si="9"/>
        <v>554</v>
      </c>
      <c r="AD11" s="283">
        <v>554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37783</v>
      </c>
      <c r="E12" s="283">
        <f t="shared" si="1"/>
        <v>27425</v>
      </c>
      <c r="F12" s="283">
        <f t="shared" si="2"/>
        <v>9372</v>
      </c>
      <c r="G12" s="283">
        <v>2268</v>
      </c>
      <c r="H12" s="283">
        <v>0</v>
      </c>
      <c r="I12" s="283">
        <v>0</v>
      </c>
      <c r="J12" s="283">
        <v>5751</v>
      </c>
      <c r="K12" s="283">
        <v>0</v>
      </c>
      <c r="L12" s="283">
        <v>1353</v>
      </c>
      <c r="M12" s="283">
        <v>0</v>
      </c>
      <c r="N12" s="283">
        <f t="shared" si="4"/>
        <v>412</v>
      </c>
      <c r="O12" s="283">
        <f>+資源化量内訳!Z12</f>
        <v>574</v>
      </c>
      <c r="P12" s="283">
        <f t="shared" si="5"/>
        <v>31181</v>
      </c>
      <c r="Q12" s="283">
        <v>27425</v>
      </c>
      <c r="R12" s="283">
        <f t="shared" si="6"/>
        <v>3756</v>
      </c>
      <c r="S12" s="283">
        <v>1208</v>
      </c>
      <c r="T12" s="283">
        <v>0</v>
      </c>
      <c r="U12" s="283">
        <v>0</v>
      </c>
      <c r="V12" s="283">
        <v>2548</v>
      </c>
      <c r="W12" s="283">
        <v>0</v>
      </c>
      <c r="X12" s="283">
        <v>0</v>
      </c>
      <c r="Y12" s="283">
        <v>0</v>
      </c>
      <c r="Z12" s="283">
        <f t="shared" si="8"/>
        <v>1293</v>
      </c>
      <c r="AA12" s="283">
        <v>412</v>
      </c>
      <c r="AB12" s="283">
        <v>609</v>
      </c>
      <c r="AC12" s="283">
        <f t="shared" si="9"/>
        <v>272</v>
      </c>
      <c r="AD12" s="283">
        <v>272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20665</v>
      </c>
      <c r="E13" s="283">
        <f t="shared" si="1"/>
        <v>16281</v>
      </c>
      <c r="F13" s="283">
        <f t="shared" si="2"/>
        <v>2326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2326</v>
      </c>
      <c r="M13" s="283">
        <v>0</v>
      </c>
      <c r="N13" s="283">
        <f t="shared" si="4"/>
        <v>839</v>
      </c>
      <c r="O13" s="283">
        <f>+資源化量内訳!Z13</f>
        <v>1219</v>
      </c>
      <c r="P13" s="283">
        <f t="shared" si="5"/>
        <v>16308</v>
      </c>
      <c r="Q13" s="283">
        <v>16281</v>
      </c>
      <c r="R13" s="283">
        <f t="shared" si="6"/>
        <v>27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27</v>
      </c>
      <c r="Y13" s="283">
        <v>0</v>
      </c>
      <c r="Z13" s="283">
        <f t="shared" si="8"/>
        <v>1531</v>
      </c>
      <c r="AA13" s="283">
        <v>839</v>
      </c>
      <c r="AB13" s="283">
        <v>474</v>
      </c>
      <c r="AC13" s="283">
        <f t="shared" si="9"/>
        <v>218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218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43206</v>
      </c>
      <c r="E14" s="283">
        <f t="shared" si="1"/>
        <v>33236</v>
      </c>
      <c r="F14" s="283">
        <f t="shared" si="2"/>
        <v>6706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6706</v>
      </c>
      <c r="M14" s="283">
        <v>0</v>
      </c>
      <c r="N14" s="283">
        <f t="shared" si="4"/>
        <v>626</v>
      </c>
      <c r="O14" s="283">
        <f>+資源化量内訳!Z14</f>
        <v>2638</v>
      </c>
      <c r="P14" s="283">
        <f t="shared" si="5"/>
        <v>35775</v>
      </c>
      <c r="Q14" s="283">
        <v>33236</v>
      </c>
      <c r="R14" s="283">
        <f t="shared" si="6"/>
        <v>2539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2539</v>
      </c>
      <c r="Y14" s="283">
        <v>0</v>
      </c>
      <c r="Z14" s="283">
        <f t="shared" si="8"/>
        <v>1815</v>
      </c>
      <c r="AA14" s="283">
        <v>626</v>
      </c>
      <c r="AB14" s="283">
        <v>143</v>
      </c>
      <c r="AC14" s="283">
        <f t="shared" si="9"/>
        <v>1046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1046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16322</v>
      </c>
      <c r="E15" s="283">
        <f t="shared" si="1"/>
        <v>13222</v>
      </c>
      <c r="F15" s="283">
        <f t="shared" si="2"/>
        <v>2081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2081</v>
      </c>
      <c r="M15" s="283">
        <v>0</v>
      </c>
      <c r="N15" s="283">
        <f t="shared" si="4"/>
        <v>391</v>
      </c>
      <c r="O15" s="283">
        <f>+資源化量内訳!Z15</f>
        <v>628</v>
      </c>
      <c r="P15" s="283">
        <f t="shared" si="5"/>
        <v>13247</v>
      </c>
      <c r="Q15" s="283">
        <v>13222</v>
      </c>
      <c r="R15" s="283">
        <f t="shared" si="6"/>
        <v>25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25</v>
      </c>
      <c r="Y15" s="283">
        <v>0</v>
      </c>
      <c r="Z15" s="283">
        <f t="shared" si="8"/>
        <v>970</v>
      </c>
      <c r="AA15" s="283">
        <v>391</v>
      </c>
      <c r="AB15" s="283">
        <v>385</v>
      </c>
      <c r="AC15" s="283">
        <f t="shared" si="9"/>
        <v>194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194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11636</v>
      </c>
      <c r="E16" s="283">
        <f t="shared" si="1"/>
        <v>8056</v>
      </c>
      <c r="F16" s="283">
        <f t="shared" si="2"/>
        <v>1473</v>
      </c>
      <c r="G16" s="283">
        <v>883</v>
      </c>
      <c r="H16" s="283">
        <v>0</v>
      </c>
      <c r="I16" s="283">
        <v>0</v>
      </c>
      <c r="J16" s="283">
        <v>0</v>
      </c>
      <c r="K16" s="283">
        <v>0</v>
      </c>
      <c r="L16" s="283">
        <v>590</v>
      </c>
      <c r="M16" s="283">
        <v>0</v>
      </c>
      <c r="N16" s="283">
        <f t="shared" si="4"/>
        <v>0</v>
      </c>
      <c r="O16" s="283">
        <f>+資源化量内訳!Z16</f>
        <v>2107</v>
      </c>
      <c r="P16" s="283">
        <f t="shared" si="5"/>
        <v>8542</v>
      </c>
      <c r="Q16" s="283">
        <v>8056</v>
      </c>
      <c r="R16" s="283">
        <f t="shared" si="6"/>
        <v>486</v>
      </c>
      <c r="S16" s="283">
        <v>486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315</v>
      </c>
      <c r="AA16" s="283">
        <v>0</v>
      </c>
      <c r="AB16" s="283">
        <v>71</v>
      </c>
      <c r="AC16" s="283">
        <f t="shared" si="9"/>
        <v>244</v>
      </c>
      <c r="AD16" s="283">
        <v>244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12951</v>
      </c>
      <c r="E17" s="283">
        <f t="shared" si="1"/>
        <v>11330</v>
      </c>
      <c r="F17" s="283">
        <f t="shared" si="2"/>
        <v>544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544</v>
      </c>
      <c r="M17" s="283">
        <v>0</v>
      </c>
      <c r="N17" s="283">
        <f t="shared" si="4"/>
        <v>778</v>
      </c>
      <c r="O17" s="283">
        <f>+資源化量内訳!Z17</f>
        <v>299</v>
      </c>
      <c r="P17" s="283">
        <f t="shared" si="5"/>
        <v>11361</v>
      </c>
      <c r="Q17" s="283">
        <v>11330</v>
      </c>
      <c r="R17" s="283">
        <f t="shared" si="6"/>
        <v>31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31</v>
      </c>
      <c r="Y17" s="283">
        <v>0</v>
      </c>
      <c r="Z17" s="283">
        <f t="shared" si="8"/>
        <v>1082</v>
      </c>
      <c r="AA17" s="283">
        <v>778</v>
      </c>
      <c r="AB17" s="283">
        <v>184</v>
      </c>
      <c r="AC17" s="283">
        <f t="shared" si="9"/>
        <v>120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120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7140</v>
      </c>
      <c r="E18" s="283">
        <f t="shared" si="1"/>
        <v>204</v>
      </c>
      <c r="F18" s="283">
        <f t="shared" si="2"/>
        <v>6326</v>
      </c>
      <c r="G18" s="283">
        <v>0</v>
      </c>
      <c r="H18" s="283">
        <v>0</v>
      </c>
      <c r="I18" s="283">
        <v>0</v>
      </c>
      <c r="J18" s="283">
        <v>0</v>
      </c>
      <c r="K18" s="283">
        <v>6002</v>
      </c>
      <c r="L18" s="283">
        <v>324</v>
      </c>
      <c r="M18" s="283">
        <v>0</v>
      </c>
      <c r="N18" s="283">
        <f t="shared" si="4"/>
        <v>130</v>
      </c>
      <c r="O18" s="283">
        <f>+資源化量内訳!Z18</f>
        <v>480</v>
      </c>
      <c r="P18" s="283">
        <f t="shared" si="5"/>
        <v>204</v>
      </c>
      <c r="Q18" s="283">
        <v>204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130</v>
      </c>
      <c r="AA18" s="283">
        <v>130</v>
      </c>
      <c r="AB18" s="283">
        <v>0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43767</v>
      </c>
      <c r="E19" s="283">
        <f t="shared" si="1"/>
        <v>33973</v>
      </c>
      <c r="F19" s="283">
        <f t="shared" si="2"/>
        <v>6944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6944</v>
      </c>
      <c r="M19" s="283">
        <v>0</v>
      </c>
      <c r="N19" s="283">
        <f t="shared" si="4"/>
        <v>102</v>
      </c>
      <c r="O19" s="283">
        <f>+資源化量内訳!Z19</f>
        <v>2748</v>
      </c>
      <c r="P19" s="283">
        <f t="shared" si="5"/>
        <v>34396</v>
      </c>
      <c r="Q19" s="283">
        <v>33973</v>
      </c>
      <c r="R19" s="283">
        <f t="shared" si="6"/>
        <v>423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423</v>
      </c>
      <c r="Y19" s="283">
        <v>0</v>
      </c>
      <c r="Z19" s="283">
        <f t="shared" si="8"/>
        <v>1895</v>
      </c>
      <c r="AA19" s="283">
        <v>102</v>
      </c>
      <c r="AB19" s="283">
        <v>996</v>
      </c>
      <c r="AC19" s="283">
        <f t="shared" si="9"/>
        <v>797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797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21078</v>
      </c>
      <c r="E20" s="283">
        <f t="shared" si="1"/>
        <v>17389</v>
      </c>
      <c r="F20" s="283">
        <f t="shared" si="2"/>
        <v>2174</v>
      </c>
      <c r="G20" s="283">
        <v>1431</v>
      </c>
      <c r="H20" s="283">
        <v>0</v>
      </c>
      <c r="I20" s="283">
        <v>0</v>
      </c>
      <c r="J20" s="283">
        <v>0</v>
      </c>
      <c r="K20" s="283">
        <v>0</v>
      </c>
      <c r="L20" s="283">
        <v>743</v>
      </c>
      <c r="M20" s="283">
        <v>0</v>
      </c>
      <c r="N20" s="283">
        <f t="shared" si="4"/>
        <v>236</v>
      </c>
      <c r="O20" s="283">
        <f>+資源化量内訳!Z20</f>
        <v>1279</v>
      </c>
      <c r="P20" s="283">
        <f t="shared" si="5"/>
        <v>18605</v>
      </c>
      <c r="Q20" s="283">
        <v>17389</v>
      </c>
      <c r="R20" s="283">
        <f t="shared" si="6"/>
        <v>1216</v>
      </c>
      <c r="S20" s="283">
        <v>1216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246</v>
      </c>
      <c r="AA20" s="283">
        <v>236</v>
      </c>
      <c r="AB20" s="283">
        <v>10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4310</v>
      </c>
      <c r="E21" s="283">
        <f t="shared" si="1"/>
        <v>3667</v>
      </c>
      <c r="F21" s="283">
        <f t="shared" si="2"/>
        <v>642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564</v>
      </c>
      <c r="M21" s="283">
        <v>78</v>
      </c>
      <c r="N21" s="283">
        <f t="shared" si="4"/>
        <v>1</v>
      </c>
      <c r="O21" s="283">
        <f>+資源化量内訳!Z21</f>
        <v>0</v>
      </c>
      <c r="P21" s="283">
        <f t="shared" si="5"/>
        <v>3667</v>
      </c>
      <c r="Q21" s="283">
        <v>3667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11</v>
      </c>
      <c r="AA21" s="283">
        <v>1</v>
      </c>
      <c r="AB21" s="283">
        <v>10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78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78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1332</v>
      </c>
      <c r="E22" s="283">
        <f t="shared" si="1"/>
        <v>958</v>
      </c>
      <c r="F22" s="283">
        <f t="shared" si="2"/>
        <v>309</v>
      </c>
      <c r="G22" s="283">
        <v>0</v>
      </c>
      <c r="H22" s="283">
        <v>0</v>
      </c>
      <c r="I22" s="283">
        <v>0</v>
      </c>
      <c r="J22" s="283">
        <v>0</v>
      </c>
      <c r="K22" s="283">
        <v>114</v>
      </c>
      <c r="L22" s="283">
        <v>195</v>
      </c>
      <c r="M22" s="283">
        <v>0</v>
      </c>
      <c r="N22" s="283">
        <f t="shared" si="4"/>
        <v>0</v>
      </c>
      <c r="O22" s="283">
        <f>+資源化量内訳!Z22</f>
        <v>65</v>
      </c>
      <c r="P22" s="283">
        <f t="shared" si="5"/>
        <v>958</v>
      </c>
      <c r="Q22" s="283">
        <v>958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47</v>
      </c>
      <c r="AA22" s="283">
        <v>0</v>
      </c>
      <c r="AB22" s="283">
        <v>0</v>
      </c>
      <c r="AC22" s="283">
        <f t="shared" si="9"/>
        <v>47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47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709</v>
      </c>
      <c r="E23" s="283">
        <f t="shared" si="1"/>
        <v>594</v>
      </c>
      <c r="F23" s="283">
        <f t="shared" si="2"/>
        <v>21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21</v>
      </c>
      <c r="M23" s="283">
        <v>0</v>
      </c>
      <c r="N23" s="283">
        <f t="shared" si="4"/>
        <v>19</v>
      </c>
      <c r="O23" s="283">
        <f>+資源化量内訳!Z23</f>
        <v>75</v>
      </c>
      <c r="P23" s="283">
        <f t="shared" si="5"/>
        <v>594</v>
      </c>
      <c r="Q23" s="283">
        <v>594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19</v>
      </c>
      <c r="AA23" s="283">
        <v>19</v>
      </c>
      <c r="AB23" s="283">
        <v>0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4460</v>
      </c>
      <c r="E24" s="283">
        <f t="shared" si="1"/>
        <v>3722</v>
      </c>
      <c r="F24" s="283">
        <f t="shared" si="2"/>
        <v>738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738</v>
      </c>
      <c r="M24" s="283">
        <v>0</v>
      </c>
      <c r="N24" s="283">
        <f t="shared" si="4"/>
        <v>0</v>
      </c>
      <c r="O24" s="283">
        <f>+資源化量内訳!Z24</f>
        <v>0</v>
      </c>
      <c r="P24" s="283">
        <f t="shared" si="5"/>
        <v>3757</v>
      </c>
      <c r="Q24" s="283">
        <v>3722</v>
      </c>
      <c r="R24" s="283">
        <f t="shared" si="6"/>
        <v>35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35</v>
      </c>
      <c r="Y24" s="283">
        <v>0</v>
      </c>
      <c r="Z24" s="283">
        <f t="shared" si="8"/>
        <v>323</v>
      </c>
      <c r="AA24" s="283">
        <v>0</v>
      </c>
      <c r="AB24" s="283">
        <v>60</v>
      </c>
      <c r="AC24" s="283">
        <f t="shared" si="9"/>
        <v>263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263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4613</v>
      </c>
      <c r="E25" s="283">
        <f t="shared" si="1"/>
        <v>4151</v>
      </c>
      <c r="F25" s="283">
        <f t="shared" si="2"/>
        <v>461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461</v>
      </c>
      <c r="M25" s="283">
        <v>0</v>
      </c>
      <c r="N25" s="283">
        <f t="shared" si="4"/>
        <v>0</v>
      </c>
      <c r="O25" s="283">
        <f>+資源化量内訳!Z25</f>
        <v>1</v>
      </c>
      <c r="P25" s="283">
        <f t="shared" si="5"/>
        <v>4173</v>
      </c>
      <c r="Q25" s="283">
        <v>4151</v>
      </c>
      <c r="R25" s="283">
        <f t="shared" si="6"/>
        <v>22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22</v>
      </c>
      <c r="Y25" s="283">
        <v>0</v>
      </c>
      <c r="Z25" s="283">
        <f t="shared" si="8"/>
        <v>180</v>
      </c>
      <c r="AA25" s="283">
        <v>0</v>
      </c>
      <c r="AB25" s="283">
        <v>68</v>
      </c>
      <c r="AC25" s="283">
        <f t="shared" si="9"/>
        <v>112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112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852</v>
      </c>
      <c r="E26" s="283">
        <f t="shared" si="1"/>
        <v>707</v>
      </c>
      <c r="F26" s="283">
        <f t="shared" si="2"/>
        <v>145</v>
      </c>
      <c r="G26" s="283">
        <v>48</v>
      </c>
      <c r="H26" s="283">
        <v>0</v>
      </c>
      <c r="I26" s="283">
        <v>0</v>
      </c>
      <c r="J26" s="283">
        <v>0</v>
      </c>
      <c r="K26" s="283">
        <v>0</v>
      </c>
      <c r="L26" s="283">
        <v>97</v>
      </c>
      <c r="M26" s="283">
        <v>0</v>
      </c>
      <c r="N26" s="283">
        <f t="shared" si="4"/>
        <v>0</v>
      </c>
      <c r="O26" s="283">
        <f>+資源化量内訳!Z26</f>
        <v>0</v>
      </c>
      <c r="P26" s="283">
        <f t="shared" si="5"/>
        <v>707</v>
      </c>
      <c r="Q26" s="283">
        <v>707</v>
      </c>
      <c r="R26" s="283">
        <f t="shared" si="6"/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0</v>
      </c>
      <c r="AA26" s="283">
        <v>0</v>
      </c>
      <c r="AB26" s="283">
        <v>0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6">
    <sortCondition ref="A8:A26"/>
    <sortCondition ref="B8:B26"/>
    <sortCondition ref="C8:C2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山口県</v>
      </c>
      <c r="B7" s="293" t="str">
        <f>ごみ処理概要!B7</f>
        <v>35000</v>
      </c>
      <c r="C7" s="294" t="s">
        <v>3</v>
      </c>
      <c r="D7" s="296">
        <f t="shared" ref="D7:M7" si="0">SUM(Z7,AV7,BR7)</f>
        <v>106203</v>
      </c>
      <c r="E7" s="296">
        <f t="shared" si="0"/>
        <v>26931</v>
      </c>
      <c r="F7" s="296">
        <f t="shared" si="0"/>
        <v>111</v>
      </c>
      <c r="G7" s="296">
        <f t="shared" si="0"/>
        <v>888</v>
      </c>
      <c r="H7" s="296">
        <f t="shared" si="0"/>
        <v>10190</v>
      </c>
      <c r="I7" s="296">
        <f t="shared" si="0"/>
        <v>6324</v>
      </c>
      <c r="J7" s="296">
        <f t="shared" si="0"/>
        <v>2653</v>
      </c>
      <c r="K7" s="296">
        <f t="shared" si="0"/>
        <v>10</v>
      </c>
      <c r="L7" s="296">
        <f t="shared" si="0"/>
        <v>10214</v>
      </c>
      <c r="M7" s="296">
        <f t="shared" si="0"/>
        <v>1226</v>
      </c>
      <c r="N7" s="296">
        <f t="shared" ref="N7:N26" si="1">SUM(AJ7,BF7,CB7)</f>
        <v>376</v>
      </c>
      <c r="O7" s="296">
        <f t="shared" ref="O7:Y7" si="2">SUM(AK7,BG7,CC7)</f>
        <v>908</v>
      </c>
      <c r="P7" s="296">
        <f t="shared" si="2"/>
        <v>0</v>
      </c>
      <c r="Q7" s="296">
        <f t="shared" si="2"/>
        <v>0</v>
      </c>
      <c r="R7" s="296">
        <f t="shared" si="2"/>
        <v>550</v>
      </c>
      <c r="S7" s="296">
        <f t="shared" si="2"/>
        <v>6116</v>
      </c>
      <c r="T7" s="296">
        <f t="shared" si="2"/>
        <v>0</v>
      </c>
      <c r="U7" s="296">
        <f t="shared" si="2"/>
        <v>34078</v>
      </c>
      <c r="V7" s="296">
        <f t="shared" si="2"/>
        <v>0</v>
      </c>
      <c r="W7" s="296">
        <f t="shared" si="2"/>
        <v>660</v>
      </c>
      <c r="X7" s="296">
        <f t="shared" si="2"/>
        <v>47</v>
      </c>
      <c r="Y7" s="296">
        <f t="shared" si="2"/>
        <v>4921</v>
      </c>
      <c r="Z7" s="296">
        <f t="shared" ref="Z7:Z26" si="3">SUM(AA7:AU7)</f>
        <v>22509</v>
      </c>
      <c r="AA7" s="296">
        <f t="shared" ref="AA7:AK7" si="4">SUM(AA$8:AA$207)</f>
        <v>19083</v>
      </c>
      <c r="AB7" s="296">
        <f t="shared" si="4"/>
        <v>75</v>
      </c>
      <c r="AC7" s="296">
        <f t="shared" si="4"/>
        <v>273</v>
      </c>
      <c r="AD7" s="296">
        <f t="shared" si="4"/>
        <v>1730</v>
      </c>
      <c r="AE7" s="296">
        <f t="shared" si="4"/>
        <v>51</v>
      </c>
      <c r="AF7" s="296">
        <f t="shared" si="4"/>
        <v>85</v>
      </c>
      <c r="AG7" s="296">
        <f t="shared" si="4"/>
        <v>0</v>
      </c>
      <c r="AH7" s="296">
        <f t="shared" si="4"/>
        <v>10</v>
      </c>
      <c r="AI7" s="296">
        <f t="shared" si="4"/>
        <v>0</v>
      </c>
      <c r="AJ7" s="296">
        <f>SUM(AJ$8:AJ$207)</f>
        <v>0</v>
      </c>
      <c r="AK7" s="296">
        <f t="shared" si="4"/>
        <v>804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0</v>
      </c>
      <c r="AU7" s="296">
        <f>SUM(AU$8:AU$207)</f>
        <v>398</v>
      </c>
      <c r="AV7" s="296">
        <f>施設資源化量内訳!D7</f>
        <v>76494</v>
      </c>
      <c r="AW7" s="296">
        <f>施設資源化量内訳!E7</f>
        <v>1176</v>
      </c>
      <c r="AX7" s="296">
        <f>施設資源化量内訳!F7</f>
        <v>28</v>
      </c>
      <c r="AY7" s="296">
        <f>施設資源化量内訳!G7</f>
        <v>600</v>
      </c>
      <c r="AZ7" s="296">
        <f>施設資源化量内訳!H7</f>
        <v>8031</v>
      </c>
      <c r="BA7" s="296">
        <f>施設資源化量内訳!I7</f>
        <v>6255</v>
      </c>
      <c r="BB7" s="296">
        <f>施設資源化量内訳!J7</f>
        <v>2550</v>
      </c>
      <c r="BC7" s="296">
        <f>施設資源化量内訳!K7</f>
        <v>10</v>
      </c>
      <c r="BD7" s="296">
        <f>施設資源化量内訳!L7</f>
        <v>10204</v>
      </c>
      <c r="BE7" s="296">
        <f>施設資源化量内訳!M7</f>
        <v>1226</v>
      </c>
      <c r="BF7" s="296">
        <f>施設資源化量内訳!N7</f>
        <v>376</v>
      </c>
      <c r="BG7" s="296">
        <f>施設資源化量内訳!O7</f>
        <v>67</v>
      </c>
      <c r="BH7" s="296">
        <f>施設資源化量内訳!P7</f>
        <v>0</v>
      </c>
      <c r="BI7" s="296">
        <f>施設資源化量内訳!Q7</f>
        <v>0</v>
      </c>
      <c r="BJ7" s="296">
        <f>施設資源化量内訳!R7</f>
        <v>550</v>
      </c>
      <c r="BK7" s="296">
        <f>施設資源化量内訳!S7</f>
        <v>6116</v>
      </c>
      <c r="BL7" s="296">
        <f>施設資源化量内訳!T7</f>
        <v>0</v>
      </c>
      <c r="BM7" s="296">
        <f>施設資源化量内訳!U7</f>
        <v>34078</v>
      </c>
      <c r="BN7" s="296">
        <f>施設資源化量内訳!V7</f>
        <v>0</v>
      </c>
      <c r="BO7" s="296">
        <f>施設資源化量内訳!W7</f>
        <v>660</v>
      </c>
      <c r="BP7" s="296">
        <f>施設資源化量内訳!X7</f>
        <v>47</v>
      </c>
      <c r="BQ7" s="296">
        <f>施設資源化量内訳!Y7</f>
        <v>4520</v>
      </c>
      <c r="BR7" s="296">
        <f t="shared" ref="BR7:BR26" si="5">SUM(BS7:CM7)</f>
        <v>7200</v>
      </c>
      <c r="BS7" s="296">
        <f t="shared" ref="BS7:CC7" si="6">SUM(BS$8:BS$207)</f>
        <v>6672</v>
      </c>
      <c r="BT7" s="296">
        <f t="shared" si="6"/>
        <v>8</v>
      </c>
      <c r="BU7" s="296">
        <f t="shared" si="6"/>
        <v>15</v>
      </c>
      <c r="BV7" s="296">
        <f t="shared" si="6"/>
        <v>429</v>
      </c>
      <c r="BW7" s="296">
        <f t="shared" si="6"/>
        <v>18</v>
      </c>
      <c r="BX7" s="296">
        <f t="shared" si="6"/>
        <v>18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37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3</v>
      </c>
      <c r="CN7" s="297">
        <f>+COUNTIF(CN$8:CN$207,"有る")</f>
        <v>17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7">SUM(Z8,AV8,BR8)</f>
        <v>19816</v>
      </c>
      <c r="E8" s="283">
        <f t="shared" ref="E8:E26" si="8">SUM(AA8,AW8,BS8)</f>
        <v>5909</v>
      </c>
      <c r="F8" s="283">
        <f t="shared" ref="F8:F26" si="9">SUM(AB8,AX8,BT8)</f>
        <v>0</v>
      </c>
      <c r="G8" s="283">
        <f t="shared" ref="G8:G26" si="10">SUM(AC8,AY8,BU8)</f>
        <v>0</v>
      </c>
      <c r="H8" s="283">
        <f t="shared" ref="H8:H26" si="11">SUM(AD8,AZ8,BV8)</f>
        <v>1593</v>
      </c>
      <c r="I8" s="283">
        <f t="shared" ref="I8:I26" si="12">SUM(AE8,BA8,BW8)</f>
        <v>632</v>
      </c>
      <c r="J8" s="283">
        <f t="shared" ref="J8:J26" si="13">SUM(AF8,BB8,BX8)</f>
        <v>509</v>
      </c>
      <c r="K8" s="283">
        <f t="shared" ref="K8:K26" si="14">SUM(AG8,BC8,BY8)</f>
        <v>0</v>
      </c>
      <c r="L8" s="283">
        <f t="shared" ref="L8:L26" si="15">SUM(AH8,BD8,BZ8)</f>
        <v>1313</v>
      </c>
      <c r="M8" s="283">
        <f t="shared" ref="M8:M26" si="16">SUM(AI8,BE8,CA8)</f>
        <v>0</v>
      </c>
      <c r="N8" s="283">
        <f t="shared" si="1"/>
        <v>0</v>
      </c>
      <c r="O8" s="283">
        <f t="shared" ref="O8:O26" si="17">SUM(AK8,BG8,CC8)</f>
        <v>3</v>
      </c>
      <c r="P8" s="283">
        <f t="shared" ref="P8:P26" si="18">SUM(AL8,BH8,CD8)</f>
        <v>0</v>
      </c>
      <c r="Q8" s="283">
        <f t="shared" ref="Q8:Q26" si="19">SUM(AM8,BI8,CE8)</f>
        <v>0</v>
      </c>
      <c r="R8" s="283">
        <f t="shared" ref="R8:R26" si="20">SUM(AN8,BJ8,CF8)</f>
        <v>0</v>
      </c>
      <c r="S8" s="283">
        <f t="shared" ref="S8:S26" si="21">SUM(AO8,BK8,CG8)</f>
        <v>0</v>
      </c>
      <c r="T8" s="283">
        <f t="shared" ref="T8:T26" si="22">SUM(AP8,BL8,CH8)</f>
        <v>0</v>
      </c>
      <c r="U8" s="283">
        <f t="shared" ref="U8:U26" si="23">SUM(AQ8,BM8,CI8)</f>
        <v>9725</v>
      </c>
      <c r="V8" s="283">
        <f t="shared" ref="V8:V26" si="24">SUM(AR8,BN8,CJ8)</f>
        <v>0</v>
      </c>
      <c r="W8" s="283">
        <f t="shared" ref="W8:W26" si="25">SUM(AS8,BO8,CK8)</f>
        <v>0</v>
      </c>
      <c r="X8" s="283">
        <f t="shared" ref="X8:X26" si="26">SUM(AT8,BP8,CL8)</f>
        <v>0</v>
      </c>
      <c r="Y8" s="283">
        <f t="shared" ref="Y8:Y26" si="27">SUM(AU8,BQ8,CM8)</f>
        <v>132</v>
      </c>
      <c r="Z8" s="283">
        <f t="shared" si="3"/>
        <v>2686</v>
      </c>
      <c r="AA8" s="283">
        <v>2686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783</v>
      </c>
      <c r="AM8" s="286" t="s">
        <v>783</v>
      </c>
      <c r="AN8" s="286" t="s">
        <v>783</v>
      </c>
      <c r="AO8" s="286" t="s">
        <v>783</v>
      </c>
      <c r="AP8" s="286" t="s">
        <v>783</v>
      </c>
      <c r="AQ8" s="286" t="s">
        <v>783</v>
      </c>
      <c r="AR8" s="286" t="s">
        <v>783</v>
      </c>
      <c r="AS8" s="286" t="s">
        <v>783</v>
      </c>
      <c r="AT8" s="283">
        <v>0</v>
      </c>
      <c r="AU8" s="283">
        <v>0</v>
      </c>
      <c r="AV8" s="283">
        <f>施設資源化量内訳!D8</f>
        <v>14132</v>
      </c>
      <c r="AW8" s="283">
        <f>施設資源化量内訳!E8</f>
        <v>376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1445</v>
      </c>
      <c r="BA8" s="283">
        <f>施設資源化量内訳!I8</f>
        <v>632</v>
      </c>
      <c r="BB8" s="283">
        <f>施設資源化量内訳!J8</f>
        <v>509</v>
      </c>
      <c r="BC8" s="283">
        <f>施設資源化量内訳!K8</f>
        <v>0</v>
      </c>
      <c r="BD8" s="283">
        <f>施設資源化量内訳!L8</f>
        <v>1313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9725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132</v>
      </c>
      <c r="BR8" s="283">
        <f t="shared" si="5"/>
        <v>2998</v>
      </c>
      <c r="BS8" s="283">
        <v>2847</v>
      </c>
      <c r="BT8" s="283">
        <v>0</v>
      </c>
      <c r="BU8" s="283">
        <v>0</v>
      </c>
      <c r="BV8" s="283">
        <v>148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3</v>
      </c>
      <c r="CD8" s="286" t="s">
        <v>783</v>
      </c>
      <c r="CE8" s="286" t="s">
        <v>783</v>
      </c>
      <c r="CF8" s="286" t="s">
        <v>783</v>
      </c>
      <c r="CG8" s="286" t="s">
        <v>783</v>
      </c>
      <c r="CH8" s="286" t="s">
        <v>783</v>
      </c>
      <c r="CI8" s="286" t="s">
        <v>783</v>
      </c>
      <c r="CJ8" s="286" t="s">
        <v>783</v>
      </c>
      <c r="CK8" s="286" t="s">
        <v>783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6278</v>
      </c>
      <c r="E9" s="283">
        <f t="shared" si="8"/>
        <v>1561</v>
      </c>
      <c r="F9" s="283">
        <f t="shared" si="9"/>
        <v>0</v>
      </c>
      <c r="G9" s="283">
        <f t="shared" si="10"/>
        <v>234</v>
      </c>
      <c r="H9" s="283">
        <f t="shared" si="11"/>
        <v>1120</v>
      </c>
      <c r="I9" s="283">
        <f t="shared" si="12"/>
        <v>606</v>
      </c>
      <c r="J9" s="283">
        <f t="shared" si="13"/>
        <v>342</v>
      </c>
      <c r="K9" s="283">
        <f t="shared" si="14"/>
        <v>0</v>
      </c>
      <c r="L9" s="283">
        <f t="shared" si="15"/>
        <v>1089</v>
      </c>
      <c r="M9" s="283">
        <f t="shared" si="16"/>
        <v>0</v>
      </c>
      <c r="N9" s="283">
        <f t="shared" si="1"/>
        <v>0</v>
      </c>
      <c r="O9" s="283">
        <f t="shared" si="17"/>
        <v>1</v>
      </c>
      <c r="P9" s="283">
        <f t="shared" si="18"/>
        <v>0</v>
      </c>
      <c r="Q9" s="283">
        <f t="shared" si="19"/>
        <v>0</v>
      </c>
      <c r="R9" s="283">
        <f t="shared" si="20"/>
        <v>550</v>
      </c>
      <c r="S9" s="283">
        <f t="shared" si="21"/>
        <v>0</v>
      </c>
      <c r="T9" s="283">
        <f t="shared" si="22"/>
        <v>0</v>
      </c>
      <c r="U9" s="283">
        <f t="shared" si="23"/>
        <v>105</v>
      </c>
      <c r="V9" s="283">
        <f t="shared" si="24"/>
        <v>0</v>
      </c>
      <c r="W9" s="283">
        <f t="shared" si="25"/>
        <v>660</v>
      </c>
      <c r="X9" s="283">
        <f t="shared" si="26"/>
        <v>0</v>
      </c>
      <c r="Y9" s="283">
        <f t="shared" si="27"/>
        <v>10</v>
      </c>
      <c r="Z9" s="283">
        <f t="shared" si="3"/>
        <v>793</v>
      </c>
      <c r="AA9" s="283">
        <v>783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783</v>
      </c>
      <c r="AM9" s="286" t="s">
        <v>783</v>
      </c>
      <c r="AN9" s="286" t="s">
        <v>783</v>
      </c>
      <c r="AO9" s="286" t="s">
        <v>783</v>
      </c>
      <c r="AP9" s="286" t="s">
        <v>783</v>
      </c>
      <c r="AQ9" s="286" t="s">
        <v>783</v>
      </c>
      <c r="AR9" s="286" t="s">
        <v>783</v>
      </c>
      <c r="AS9" s="286" t="s">
        <v>783</v>
      </c>
      <c r="AT9" s="283">
        <v>0</v>
      </c>
      <c r="AU9" s="283">
        <v>10</v>
      </c>
      <c r="AV9" s="283">
        <f>施設資源化量内訳!D9</f>
        <v>4612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234</v>
      </c>
      <c r="AZ9" s="283">
        <f>施設資源化量内訳!H9</f>
        <v>1032</v>
      </c>
      <c r="BA9" s="283">
        <f>施設資源化量内訳!I9</f>
        <v>600</v>
      </c>
      <c r="BB9" s="283">
        <f>施設資源化量内訳!J9</f>
        <v>342</v>
      </c>
      <c r="BC9" s="283">
        <f>施設資源化量内訳!K9</f>
        <v>0</v>
      </c>
      <c r="BD9" s="283">
        <f>施設資源化量内訳!L9</f>
        <v>1089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550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105</v>
      </c>
      <c r="BN9" s="283">
        <f>施設資源化量内訳!V9</f>
        <v>0</v>
      </c>
      <c r="BO9" s="283">
        <f>施設資源化量内訳!W9</f>
        <v>660</v>
      </c>
      <c r="BP9" s="283">
        <f>施設資源化量内訳!X9</f>
        <v>0</v>
      </c>
      <c r="BQ9" s="283">
        <f>施設資源化量内訳!Y9</f>
        <v>0</v>
      </c>
      <c r="BR9" s="283">
        <f t="shared" si="5"/>
        <v>873</v>
      </c>
      <c r="BS9" s="283">
        <v>778</v>
      </c>
      <c r="BT9" s="283">
        <v>0</v>
      </c>
      <c r="BU9" s="283">
        <v>0</v>
      </c>
      <c r="BV9" s="283">
        <v>88</v>
      </c>
      <c r="BW9" s="283">
        <v>6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1</v>
      </c>
      <c r="CD9" s="286" t="s">
        <v>783</v>
      </c>
      <c r="CE9" s="286" t="s">
        <v>783</v>
      </c>
      <c r="CF9" s="286" t="s">
        <v>783</v>
      </c>
      <c r="CG9" s="286" t="s">
        <v>783</v>
      </c>
      <c r="CH9" s="286" t="s">
        <v>783</v>
      </c>
      <c r="CI9" s="286" t="s">
        <v>783</v>
      </c>
      <c r="CJ9" s="286" t="s">
        <v>783</v>
      </c>
      <c r="CK9" s="286" t="s">
        <v>783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16646</v>
      </c>
      <c r="E10" s="283">
        <f t="shared" si="8"/>
        <v>4210</v>
      </c>
      <c r="F10" s="283">
        <f t="shared" si="9"/>
        <v>29</v>
      </c>
      <c r="G10" s="283">
        <f t="shared" si="10"/>
        <v>216</v>
      </c>
      <c r="H10" s="283">
        <f t="shared" si="11"/>
        <v>1765</v>
      </c>
      <c r="I10" s="283">
        <f t="shared" si="12"/>
        <v>1460</v>
      </c>
      <c r="J10" s="283">
        <f t="shared" si="13"/>
        <v>462</v>
      </c>
      <c r="K10" s="283">
        <f t="shared" si="14"/>
        <v>0</v>
      </c>
      <c r="L10" s="283">
        <f t="shared" si="15"/>
        <v>1571</v>
      </c>
      <c r="M10" s="283">
        <f t="shared" si="16"/>
        <v>0</v>
      </c>
      <c r="N10" s="283">
        <f t="shared" si="1"/>
        <v>0</v>
      </c>
      <c r="O10" s="283">
        <f t="shared" si="17"/>
        <v>172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6597</v>
      </c>
      <c r="V10" s="283">
        <f t="shared" si="24"/>
        <v>0</v>
      </c>
      <c r="W10" s="283">
        <f t="shared" si="25"/>
        <v>0</v>
      </c>
      <c r="X10" s="283">
        <f t="shared" si="26"/>
        <v>12</v>
      </c>
      <c r="Y10" s="283">
        <f t="shared" si="27"/>
        <v>152</v>
      </c>
      <c r="Z10" s="283">
        <f t="shared" si="3"/>
        <v>4898</v>
      </c>
      <c r="AA10" s="283">
        <v>3536</v>
      </c>
      <c r="AB10" s="283">
        <v>0</v>
      </c>
      <c r="AC10" s="283">
        <v>0</v>
      </c>
      <c r="AD10" s="283">
        <v>1208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154</v>
      </c>
      <c r="AL10" s="286" t="s">
        <v>783</v>
      </c>
      <c r="AM10" s="286" t="s">
        <v>783</v>
      </c>
      <c r="AN10" s="286" t="s">
        <v>783</v>
      </c>
      <c r="AO10" s="286" t="s">
        <v>783</v>
      </c>
      <c r="AP10" s="286" t="s">
        <v>783</v>
      </c>
      <c r="AQ10" s="286" t="s">
        <v>783</v>
      </c>
      <c r="AR10" s="286" t="s">
        <v>783</v>
      </c>
      <c r="AS10" s="286" t="s">
        <v>783</v>
      </c>
      <c r="AT10" s="283">
        <v>0</v>
      </c>
      <c r="AU10" s="283">
        <v>0</v>
      </c>
      <c r="AV10" s="283">
        <f>施設資源化量内訳!D10</f>
        <v>10993</v>
      </c>
      <c r="AW10" s="283">
        <f>施設資源化量内訳!E10</f>
        <v>0</v>
      </c>
      <c r="AX10" s="283">
        <f>施設資源化量内訳!F10</f>
        <v>24</v>
      </c>
      <c r="AY10" s="283">
        <f>施設資源化量内訳!G10</f>
        <v>216</v>
      </c>
      <c r="AZ10" s="283">
        <f>施設資源化量内訳!H10</f>
        <v>502</v>
      </c>
      <c r="BA10" s="283">
        <f>施設資源化量内訳!I10</f>
        <v>1457</v>
      </c>
      <c r="BB10" s="283">
        <f>施設資源化量内訳!J10</f>
        <v>462</v>
      </c>
      <c r="BC10" s="283">
        <f>施設資源化量内訳!K10</f>
        <v>0</v>
      </c>
      <c r="BD10" s="283">
        <f>施設資源化量内訳!L10</f>
        <v>1571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6597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12</v>
      </c>
      <c r="BQ10" s="283">
        <f>施設資源化量内訳!Y10</f>
        <v>152</v>
      </c>
      <c r="BR10" s="283">
        <f t="shared" si="5"/>
        <v>755</v>
      </c>
      <c r="BS10" s="283">
        <v>674</v>
      </c>
      <c r="BT10" s="283">
        <v>5</v>
      </c>
      <c r="BU10" s="283">
        <v>0</v>
      </c>
      <c r="BV10" s="283">
        <v>55</v>
      </c>
      <c r="BW10" s="283">
        <v>3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18</v>
      </c>
      <c r="CD10" s="286" t="s">
        <v>783</v>
      </c>
      <c r="CE10" s="286" t="s">
        <v>783</v>
      </c>
      <c r="CF10" s="286" t="s">
        <v>783</v>
      </c>
      <c r="CG10" s="286" t="s">
        <v>783</v>
      </c>
      <c r="CH10" s="286" t="s">
        <v>783</v>
      </c>
      <c r="CI10" s="286" t="s">
        <v>783</v>
      </c>
      <c r="CJ10" s="286" t="s">
        <v>783</v>
      </c>
      <c r="CK10" s="286" t="s">
        <v>783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5069</v>
      </c>
      <c r="E11" s="283">
        <f t="shared" si="8"/>
        <v>2570</v>
      </c>
      <c r="F11" s="283">
        <f t="shared" si="9"/>
        <v>25</v>
      </c>
      <c r="G11" s="283">
        <f t="shared" si="10"/>
        <v>32</v>
      </c>
      <c r="H11" s="283">
        <f t="shared" si="11"/>
        <v>371</v>
      </c>
      <c r="I11" s="283">
        <f t="shared" si="12"/>
        <v>376</v>
      </c>
      <c r="J11" s="283">
        <f t="shared" si="13"/>
        <v>163</v>
      </c>
      <c r="K11" s="283">
        <f t="shared" si="14"/>
        <v>0</v>
      </c>
      <c r="L11" s="283">
        <f t="shared" si="15"/>
        <v>306</v>
      </c>
      <c r="M11" s="283">
        <f t="shared" si="16"/>
        <v>0</v>
      </c>
      <c r="N11" s="283">
        <f t="shared" si="1"/>
        <v>0</v>
      </c>
      <c r="O11" s="283">
        <f t="shared" si="17"/>
        <v>28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1172</v>
      </c>
      <c r="V11" s="283">
        <f t="shared" si="24"/>
        <v>0</v>
      </c>
      <c r="W11" s="283">
        <f t="shared" si="25"/>
        <v>0</v>
      </c>
      <c r="X11" s="283">
        <f t="shared" si="26"/>
        <v>1</v>
      </c>
      <c r="Y11" s="283">
        <f t="shared" si="27"/>
        <v>25</v>
      </c>
      <c r="Z11" s="283">
        <f t="shared" si="3"/>
        <v>2019</v>
      </c>
      <c r="AA11" s="283">
        <v>1799</v>
      </c>
      <c r="AB11" s="283">
        <v>21</v>
      </c>
      <c r="AC11" s="283">
        <v>0</v>
      </c>
      <c r="AD11" s="283">
        <v>73</v>
      </c>
      <c r="AE11" s="283">
        <v>42</v>
      </c>
      <c r="AF11" s="283">
        <v>74</v>
      </c>
      <c r="AG11" s="283">
        <v>0</v>
      </c>
      <c r="AH11" s="283">
        <v>10</v>
      </c>
      <c r="AI11" s="283">
        <v>0</v>
      </c>
      <c r="AJ11" s="283">
        <v>0</v>
      </c>
      <c r="AK11" s="286">
        <v>0</v>
      </c>
      <c r="AL11" s="286" t="s">
        <v>783</v>
      </c>
      <c r="AM11" s="286" t="s">
        <v>783</v>
      </c>
      <c r="AN11" s="286" t="s">
        <v>783</v>
      </c>
      <c r="AO11" s="286" t="s">
        <v>783</v>
      </c>
      <c r="AP11" s="286" t="s">
        <v>783</v>
      </c>
      <c r="AQ11" s="286" t="s">
        <v>783</v>
      </c>
      <c r="AR11" s="286" t="s">
        <v>783</v>
      </c>
      <c r="AS11" s="286" t="s">
        <v>783</v>
      </c>
      <c r="AT11" s="283">
        <v>0</v>
      </c>
      <c r="AU11" s="283">
        <v>0</v>
      </c>
      <c r="AV11" s="283">
        <f>施設資源化量内訳!D11</f>
        <v>2723</v>
      </c>
      <c r="AW11" s="283">
        <f>施設資源化量内訳!E11</f>
        <v>444</v>
      </c>
      <c r="AX11" s="283">
        <f>施設資源化量内訳!F11</f>
        <v>4</v>
      </c>
      <c r="AY11" s="283">
        <f>施設資源化量内訳!G11</f>
        <v>32</v>
      </c>
      <c r="AZ11" s="283">
        <f>施設資源化量内訳!H11</f>
        <v>298</v>
      </c>
      <c r="BA11" s="283">
        <f>施設資源化量内訳!I11</f>
        <v>334</v>
      </c>
      <c r="BB11" s="283">
        <f>施設資源化量内訳!J11</f>
        <v>89</v>
      </c>
      <c r="BC11" s="283">
        <f>施設資源化量内訳!K11</f>
        <v>0</v>
      </c>
      <c r="BD11" s="283">
        <f>施設資源化量内訳!L11</f>
        <v>296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28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1172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1</v>
      </c>
      <c r="BQ11" s="283">
        <f>施設資源化量内訳!Y11</f>
        <v>25</v>
      </c>
      <c r="BR11" s="283">
        <f t="shared" si="5"/>
        <v>327</v>
      </c>
      <c r="BS11" s="283">
        <v>327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783</v>
      </c>
      <c r="CE11" s="286" t="s">
        <v>783</v>
      </c>
      <c r="CF11" s="286" t="s">
        <v>783</v>
      </c>
      <c r="CG11" s="286" t="s">
        <v>783</v>
      </c>
      <c r="CH11" s="286" t="s">
        <v>783</v>
      </c>
      <c r="CI11" s="286" t="s">
        <v>783</v>
      </c>
      <c r="CJ11" s="286" t="s">
        <v>783</v>
      </c>
      <c r="CK11" s="286" t="s">
        <v>783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10012</v>
      </c>
      <c r="E12" s="283">
        <f t="shared" si="8"/>
        <v>741</v>
      </c>
      <c r="F12" s="283">
        <f t="shared" si="9"/>
        <v>11</v>
      </c>
      <c r="G12" s="283">
        <f t="shared" si="10"/>
        <v>65</v>
      </c>
      <c r="H12" s="283">
        <f t="shared" si="11"/>
        <v>898</v>
      </c>
      <c r="I12" s="283">
        <f t="shared" si="12"/>
        <v>569</v>
      </c>
      <c r="J12" s="283">
        <f t="shared" si="13"/>
        <v>42</v>
      </c>
      <c r="K12" s="283">
        <f t="shared" si="14"/>
        <v>0</v>
      </c>
      <c r="L12" s="283">
        <f t="shared" si="15"/>
        <v>652</v>
      </c>
      <c r="M12" s="283">
        <f t="shared" si="16"/>
        <v>0</v>
      </c>
      <c r="N12" s="283">
        <f t="shared" si="1"/>
        <v>0</v>
      </c>
      <c r="O12" s="283">
        <f t="shared" si="17"/>
        <v>37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3021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3976</v>
      </c>
      <c r="Z12" s="283">
        <f t="shared" si="3"/>
        <v>574</v>
      </c>
      <c r="AA12" s="283">
        <v>496</v>
      </c>
      <c r="AB12" s="283">
        <v>11</v>
      </c>
      <c r="AC12" s="283">
        <v>0</v>
      </c>
      <c r="AD12" s="283">
        <v>27</v>
      </c>
      <c r="AE12" s="283">
        <v>9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31</v>
      </c>
      <c r="AL12" s="286" t="s">
        <v>783</v>
      </c>
      <c r="AM12" s="286" t="s">
        <v>783</v>
      </c>
      <c r="AN12" s="286" t="s">
        <v>783</v>
      </c>
      <c r="AO12" s="286" t="s">
        <v>783</v>
      </c>
      <c r="AP12" s="286" t="s">
        <v>783</v>
      </c>
      <c r="AQ12" s="286" t="s">
        <v>783</v>
      </c>
      <c r="AR12" s="286" t="s">
        <v>783</v>
      </c>
      <c r="AS12" s="286" t="s">
        <v>783</v>
      </c>
      <c r="AT12" s="283">
        <v>0</v>
      </c>
      <c r="AU12" s="283">
        <v>0</v>
      </c>
      <c r="AV12" s="283">
        <f>施設資源化量内訳!D12</f>
        <v>9138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65</v>
      </c>
      <c r="AZ12" s="283">
        <f>施設資源化量内訳!H12</f>
        <v>822</v>
      </c>
      <c r="BA12" s="283">
        <f>施設資源化量内訳!I12</f>
        <v>555</v>
      </c>
      <c r="BB12" s="283">
        <f>施設資源化量内訳!J12</f>
        <v>42</v>
      </c>
      <c r="BC12" s="283">
        <f>施設資源化量内訳!K12</f>
        <v>0</v>
      </c>
      <c r="BD12" s="283">
        <f>施設資源化量内訳!L12</f>
        <v>652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5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3021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3976</v>
      </c>
      <c r="BR12" s="283">
        <f t="shared" si="5"/>
        <v>300</v>
      </c>
      <c r="BS12" s="283">
        <v>245</v>
      </c>
      <c r="BT12" s="283">
        <v>0</v>
      </c>
      <c r="BU12" s="283">
        <v>0</v>
      </c>
      <c r="BV12" s="283">
        <v>49</v>
      </c>
      <c r="BW12" s="283">
        <v>5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1</v>
      </c>
      <c r="CD12" s="286" t="s">
        <v>783</v>
      </c>
      <c r="CE12" s="286" t="s">
        <v>783</v>
      </c>
      <c r="CF12" s="286" t="s">
        <v>783</v>
      </c>
      <c r="CG12" s="286" t="s">
        <v>783</v>
      </c>
      <c r="CH12" s="286" t="s">
        <v>783</v>
      </c>
      <c r="CI12" s="286" t="s">
        <v>783</v>
      </c>
      <c r="CJ12" s="286" t="s">
        <v>783</v>
      </c>
      <c r="CK12" s="286" t="s">
        <v>783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4388</v>
      </c>
      <c r="E13" s="283">
        <f t="shared" si="8"/>
        <v>884</v>
      </c>
      <c r="F13" s="283">
        <f t="shared" si="9"/>
        <v>1</v>
      </c>
      <c r="G13" s="283">
        <f t="shared" si="10"/>
        <v>273</v>
      </c>
      <c r="H13" s="283">
        <f t="shared" si="11"/>
        <v>406</v>
      </c>
      <c r="I13" s="283">
        <f t="shared" si="12"/>
        <v>190</v>
      </c>
      <c r="J13" s="283">
        <f t="shared" si="13"/>
        <v>128</v>
      </c>
      <c r="K13" s="283">
        <f t="shared" si="14"/>
        <v>0</v>
      </c>
      <c r="L13" s="283">
        <f t="shared" si="15"/>
        <v>692</v>
      </c>
      <c r="M13" s="283">
        <f t="shared" si="16"/>
        <v>647</v>
      </c>
      <c r="N13" s="283">
        <f t="shared" si="1"/>
        <v>0</v>
      </c>
      <c r="O13" s="283">
        <f t="shared" si="17"/>
        <v>133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1012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22</v>
      </c>
      <c r="Z13" s="283">
        <f t="shared" si="3"/>
        <v>1219</v>
      </c>
      <c r="AA13" s="283">
        <v>813</v>
      </c>
      <c r="AB13" s="283">
        <v>1</v>
      </c>
      <c r="AC13" s="283">
        <v>273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132</v>
      </c>
      <c r="AL13" s="286" t="s">
        <v>783</v>
      </c>
      <c r="AM13" s="286" t="s">
        <v>783</v>
      </c>
      <c r="AN13" s="286" t="s">
        <v>783</v>
      </c>
      <c r="AO13" s="286" t="s">
        <v>783</v>
      </c>
      <c r="AP13" s="286" t="s">
        <v>783</v>
      </c>
      <c r="AQ13" s="286" t="s">
        <v>783</v>
      </c>
      <c r="AR13" s="286" t="s">
        <v>783</v>
      </c>
      <c r="AS13" s="286" t="s">
        <v>783</v>
      </c>
      <c r="AT13" s="283">
        <v>0</v>
      </c>
      <c r="AU13" s="283">
        <v>0</v>
      </c>
      <c r="AV13" s="283">
        <f>施設資源化量内訳!D13</f>
        <v>3093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404</v>
      </c>
      <c r="BA13" s="283">
        <f>施設資源化量内訳!I13</f>
        <v>189</v>
      </c>
      <c r="BB13" s="283">
        <f>施設資源化量内訳!J13</f>
        <v>127</v>
      </c>
      <c r="BC13" s="283">
        <f>施設資源化量内訳!K13</f>
        <v>0</v>
      </c>
      <c r="BD13" s="283">
        <f>施設資源化量内訳!L13</f>
        <v>692</v>
      </c>
      <c r="BE13" s="283">
        <f>施設資源化量内訳!M13</f>
        <v>647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1012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22</v>
      </c>
      <c r="BR13" s="283">
        <f t="shared" si="5"/>
        <v>76</v>
      </c>
      <c r="BS13" s="283">
        <v>71</v>
      </c>
      <c r="BT13" s="283">
        <v>0</v>
      </c>
      <c r="BU13" s="283">
        <v>0</v>
      </c>
      <c r="BV13" s="283">
        <v>2</v>
      </c>
      <c r="BW13" s="283">
        <v>1</v>
      </c>
      <c r="BX13" s="283">
        <v>1</v>
      </c>
      <c r="BY13" s="283">
        <v>0</v>
      </c>
      <c r="BZ13" s="283">
        <v>0</v>
      </c>
      <c r="CA13" s="283">
        <v>0</v>
      </c>
      <c r="CB13" s="283">
        <v>0</v>
      </c>
      <c r="CC13" s="283">
        <v>1</v>
      </c>
      <c r="CD13" s="286" t="s">
        <v>783</v>
      </c>
      <c r="CE13" s="286" t="s">
        <v>783</v>
      </c>
      <c r="CF13" s="286" t="s">
        <v>783</v>
      </c>
      <c r="CG13" s="286" t="s">
        <v>783</v>
      </c>
      <c r="CH13" s="286" t="s">
        <v>783</v>
      </c>
      <c r="CI13" s="286" t="s">
        <v>783</v>
      </c>
      <c r="CJ13" s="286" t="s">
        <v>783</v>
      </c>
      <c r="CK13" s="286" t="s">
        <v>783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9600</v>
      </c>
      <c r="E14" s="283">
        <f t="shared" si="8"/>
        <v>2600</v>
      </c>
      <c r="F14" s="283">
        <f t="shared" si="9"/>
        <v>7</v>
      </c>
      <c r="G14" s="283">
        <f t="shared" si="10"/>
        <v>0</v>
      </c>
      <c r="H14" s="283">
        <f t="shared" si="11"/>
        <v>1002</v>
      </c>
      <c r="I14" s="283">
        <f t="shared" si="12"/>
        <v>275</v>
      </c>
      <c r="J14" s="283">
        <f t="shared" si="13"/>
        <v>158</v>
      </c>
      <c r="K14" s="283">
        <f t="shared" si="14"/>
        <v>0</v>
      </c>
      <c r="L14" s="283">
        <f t="shared" si="15"/>
        <v>1725</v>
      </c>
      <c r="M14" s="283">
        <f t="shared" si="16"/>
        <v>0</v>
      </c>
      <c r="N14" s="283">
        <f t="shared" si="1"/>
        <v>0</v>
      </c>
      <c r="O14" s="283">
        <f t="shared" si="17"/>
        <v>149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3604</v>
      </c>
      <c r="V14" s="283">
        <f t="shared" si="24"/>
        <v>0</v>
      </c>
      <c r="W14" s="283">
        <f t="shared" si="25"/>
        <v>0</v>
      </c>
      <c r="X14" s="283">
        <f t="shared" si="26"/>
        <v>34</v>
      </c>
      <c r="Y14" s="283">
        <f t="shared" si="27"/>
        <v>46</v>
      </c>
      <c r="Z14" s="283">
        <f t="shared" si="3"/>
        <v>2638</v>
      </c>
      <c r="AA14" s="283">
        <v>2383</v>
      </c>
      <c r="AB14" s="283">
        <v>7</v>
      </c>
      <c r="AC14" s="283">
        <v>0</v>
      </c>
      <c r="AD14" s="283">
        <v>99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149</v>
      </c>
      <c r="AL14" s="286" t="s">
        <v>783</v>
      </c>
      <c r="AM14" s="286" t="s">
        <v>783</v>
      </c>
      <c r="AN14" s="286" t="s">
        <v>783</v>
      </c>
      <c r="AO14" s="286" t="s">
        <v>783</v>
      </c>
      <c r="AP14" s="286" t="s">
        <v>783</v>
      </c>
      <c r="AQ14" s="286" t="s">
        <v>783</v>
      </c>
      <c r="AR14" s="286" t="s">
        <v>783</v>
      </c>
      <c r="AS14" s="286" t="s">
        <v>783</v>
      </c>
      <c r="AT14" s="283">
        <v>0</v>
      </c>
      <c r="AU14" s="283">
        <v>0</v>
      </c>
      <c r="AV14" s="283">
        <f>施設資源化量内訳!D14</f>
        <v>6725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883</v>
      </c>
      <c r="BA14" s="283">
        <f>施設資源化量内訳!I14</f>
        <v>275</v>
      </c>
      <c r="BB14" s="283">
        <f>施設資源化量内訳!J14</f>
        <v>158</v>
      </c>
      <c r="BC14" s="283">
        <f>施設資源化量内訳!K14</f>
        <v>0</v>
      </c>
      <c r="BD14" s="283">
        <f>施設資源化量内訳!L14</f>
        <v>1725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3604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34</v>
      </c>
      <c r="BQ14" s="283">
        <f>施設資源化量内訳!Y14</f>
        <v>46</v>
      </c>
      <c r="BR14" s="283">
        <f t="shared" si="5"/>
        <v>237</v>
      </c>
      <c r="BS14" s="283">
        <v>217</v>
      </c>
      <c r="BT14" s="283">
        <v>0</v>
      </c>
      <c r="BU14" s="283">
        <v>0</v>
      </c>
      <c r="BV14" s="283">
        <v>20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783</v>
      </c>
      <c r="CE14" s="286" t="s">
        <v>783</v>
      </c>
      <c r="CF14" s="286" t="s">
        <v>783</v>
      </c>
      <c r="CG14" s="286" t="s">
        <v>783</v>
      </c>
      <c r="CH14" s="286" t="s">
        <v>783</v>
      </c>
      <c r="CI14" s="286" t="s">
        <v>783</v>
      </c>
      <c r="CJ14" s="286" t="s">
        <v>783</v>
      </c>
      <c r="CK14" s="286" t="s">
        <v>783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3763</v>
      </c>
      <c r="E15" s="283">
        <f t="shared" si="8"/>
        <v>959</v>
      </c>
      <c r="F15" s="283">
        <f t="shared" si="9"/>
        <v>0</v>
      </c>
      <c r="G15" s="283">
        <f t="shared" si="10"/>
        <v>15</v>
      </c>
      <c r="H15" s="283">
        <f t="shared" si="11"/>
        <v>375</v>
      </c>
      <c r="I15" s="283">
        <f t="shared" si="12"/>
        <v>169</v>
      </c>
      <c r="J15" s="283">
        <f t="shared" si="13"/>
        <v>114</v>
      </c>
      <c r="K15" s="283">
        <f t="shared" si="14"/>
        <v>0</v>
      </c>
      <c r="L15" s="283">
        <f t="shared" si="15"/>
        <v>619</v>
      </c>
      <c r="M15" s="283">
        <f t="shared" si="16"/>
        <v>579</v>
      </c>
      <c r="N15" s="283">
        <f t="shared" si="1"/>
        <v>0</v>
      </c>
      <c r="O15" s="283">
        <f t="shared" si="17"/>
        <v>91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822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20</v>
      </c>
      <c r="Z15" s="283">
        <f t="shared" si="3"/>
        <v>628</v>
      </c>
      <c r="AA15" s="283">
        <v>543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85</v>
      </c>
      <c r="AL15" s="286" t="s">
        <v>783</v>
      </c>
      <c r="AM15" s="286" t="s">
        <v>783</v>
      </c>
      <c r="AN15" s="286" t="s">
        <v>783</v>
      </c>
      <c r="AO15" s="286" t="s">
        <v>783</v>
      </c>
      <c r="AP15" s="286" t="s">
        <v>783</v>
      </c>
      <c r="AQ15" s="286" t="s">
        <v>783</v>
      </c>
      <c r="AR15" s="286" t="s">
        <v>783</v>
      </c>
      <c r="AS15" s="286" t="s">
        <v>783</v>
      </c>
      <c r="AT15" s="283">
        <v>0</v>
      </c>
      <c r="AU15" s="283">
        <v>0</v>
      </c>
      <c r="AV15" s="283">
        <f>施設資源化量内訳!D15</f>
        <v>2684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361</v>
      </c>
      <c r="BA15" s="283">
        <f>施設資源化量内訳!I15</f>
        <v>169</v>
      </c>
      <c r="BB15" s="283">
        <f>施設資源化量内訳!J15</f>
        <v>114</v>
      </c>
      <c r="BC15" s="283">
        <f>施設資源化量内訳!K15</f>
        <v>0</v>
      </c>
      <c r="BD15" s="283">
        <f>施設資源化量内訳!L15</f>
        <v>619</v>
      </c>
      <c r="BE15" s="283">
        <f>施設資源化量内訳!M15</f>
        <v>579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822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20</v>
      </c>
      <c r="BR15" s="283">
        <f t="shared" si="5"/>
        <v>451</v>
      </c>
      <c r="BS15" s="283">
        <v>416</v>
      </c>
      <c r="BT15" s="283">
        <v>0</v>
      </c>
      <c r="BU15" s="283">
        <v>15</v>
      </c>
      <c r="BV15" s="283">
        <v>14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6</v>
      </c>
      <c r="CD15" s="286" t="s">
        <v>783</v>
      </c>
      <c r="CE15" s="286" t="s">
        <v>783</v>
      </c>
      <c r="CF15" s="286" t="s">
        <v>783</v>
      </c>
      <c r="CG15" s="286" t="s">
        <v>783</v>
      </c>
      <c r="CH15" s="286" t="s">
        <v>783</v>
      </c>
      <c r="CI15" s="286" t="s">
        <v>783</v>
      </c>
      <c r="CJ15" s="286" t="s">
        <v>783</v>
      </c>
      <c r="CK15" s="286" t="s">
        <v>783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3617</v>
      </c>
      <c r="E16" s="283">
        <f t="shared" si="8"/>
        <v>1902</v>
      </c>
      <c r="F16" s="283">
        <f t="shared" si="9"/>
        <v>0</v>
      </c>
      <c r="G16" s="283">
        <f t="shared" si="10"/>
        <v>53</v>
      </c>
      <c r="H16" s="283">
        <f t="shared" si="11"/>
        <v>376</v>
      </c>
      <c r="I16" s="283">
        <f t="shared" si="12"/>
        <v>162</v>
      </c>
      <c r="J16" s="283">
        <f t="shared" si="13"/>
        <v>59</v>
      </c>
      <c r="K16" s="283">
        <f t="shared" si="14"/>
        <v>0</v>
      </c>
      <c r="L16" s="283">
        <f t="shared" si="15"/>
        <v>231</v>
      </c>
      <c r="M16" s="283">
        <f t="shared" si="16"/>
        <v>0</v>
      </c>
      <c r="N16" s="283">
        <f t="shared" si="1"/>
        <v>0</v>
      </c>
      <c r="O16" s="283">
        <f t="shared" si="17"/>
        <v>66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768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0</v>
      </c>
      <c r="Z16" s="283">
        <f t="shared" si="3"/>
        <v>2107</v>
      </c>
      <c r="AA16" s="283">
        <v>1902</v>
      </c>
      <c r="AB16" s="283">
        <v>0</v>
      </c>
      <c r="AC16" s="283">
        <v>0</v>
      </c>
      <c r="AD16" s="283">
        <v>139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66</v>
      </c>
      <c r="AL16" s="286" t="s">
        <v>783</v>
      </c>
      <c r="AM16" s="286" t="s">
        <v>783</v>
      </c>
      <c r="AN16" s="286" t="s">
        <v>783</v>
      </c>
      <c r="AO16" s="286" t="s">
        <v>783</v>
      </c>
      <c r="AP16" s="286" t="s">
        <v>783</v>
      </c>
      <c r="AQ16" s="286" t="s">
        <v>783</v>
      </c>
      <c r="AR16" s="286" t="s">
        <v>783</v>
      </c>
      <c r="AS16" s="286" t="s">
        <v>783</v>
      </c>
      <c r="AT16" s="283">
        <v>0</v>
      </c>
      <c r="AU16" s="283">
        <v>0</v>
      </c>
      <c r="AV16" s="283">
        <f>施設資源化量内訳!D16</f>
        <v>1510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53</v>
      </c>
      <c r="AZ16" s="283">
        <f>施設資源化量内訳!H16</f>
        <v>237</v>
      </c>
      <c r="BA16" s="283">
        <f>施設資源化量内訳!I16</f>
        <v>162</v>
      </c>
      <c r="BB16" s="283">
        <f>施設資源化量内訳!J16</f>
        <v>59</v>
      </c>
      <c r="BC16" s="283">
        <f>施設資源化量内訳!K16</f>
        <v>0</v>
      </c>
      <c r="BD16" s="283">
        <f>施設資源化量内訳!L16</f>
        <v>231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768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783</v>
      </c>
      <c r="CE16" s="286" t="s">
        <v>783</v>
      </c>
      <c r="CF16" s="286" t="s">
        <v>783</v>
      </c>
      <c r="CG16" s="286" t="s">
        <v>783</v>
      </c>
      <c r="CH16" s="286" t="s">
        <v>783</v>
      </c>
      <c r="CI16" s="286" t="s">
        <v>783</v>
      </c>
      <c r="CJ16" s="286" t="s">
        <v>783</v>
      </c>
      <c r="CK16" s="286" t="s">
        <v>783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2386</v>
      </c>
      <c r="E17" s="283">
        <f t="shared" si="8"/>
        <v>442</v>
      </c>
      <c r="F17" s="283">
        <f t="shared" si="9"/>
        <v>0</v>
      </c>
      <c r="G17" s="283">
        <f t="shared" si="10"/>
        <v>0</v>
      </c>
      <c r="H17" s="283">
        <f t="shared" si="11"/>
        <v>225</v>
      </c>
      <c r="I17" s="283">
        <f t="shared" si="12"/>
        <v>217</v>
      </c>
      <c r="J17" s="283">
        <f t="shared" si="13"/>
        <v>43</v>
      </c>
      <c r="K17" s="283">
        <f t="shared" si="14"/>
        <v>0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2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1353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104</v>
      </c>
      <c r="Z17" s="283">
        <f t="shared" si="3"/>
        <v>299</v>
      </c>
      <c r="AA17" s="283">
        <v>111</v>
      </c>
      <c r="AB17" s="283">
        <v>0</v>
      </c>
      <c r="AC17" s="283">
        <v>0</v>
      </c>
      <c r="AD17" s="283">
        <v>96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783</v>
      </c>
      <c r="AM17" s="286" t="s">
        <v>783</v>
      </c>
      <c r="AN17" s="286" t="s">
        <v>783</v>
      </c>
      <c r="AO17" s="286" t="s">
        <v>783</v>
      </c>
      <c r="AP17" s="286" t="s">
        <v>783</v>
      </c>
      <c r="AQ17" s="286" t="s">
        <v>783</v>
      </c>
      <c r="AR17" s="286" t="s">
        <v>783</v>
      </c>
      <c r="AS17" s="286" t="s">
        <v>783</v>
      </c>
      <c r="AT17" s="283">
        <v>0</v>
      </c>
      <c r="AU17" s="283">
        <v>92</v>
      </c>
      <c r="AV17" s="283">
        <f>施設資源化量内訳!D17</f>
        <v>1746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121</v>
      </c>
      <c r="BA17" s="283">
        <f>施設資源化量内訳!I17</f>
        <v>217</v>
      </c>
      <c r="BB17" s="283">
        <f>施設資源化量内訳!J17</f>
        <v>43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1353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12</v>
      </c>
      <c r="BR17" s="283">
        <f t="shared" si="5"/>
        <v>341</v>
      </c>
      <c r="BS17" s="283">
        <v>331</v>
      </c>
      <c r="BT17" s="283">
        <v>0</v>
      </c>
      <c r="BU17" s="283">
        <v>0</v>
      </c>
      <c r="BV17" s="283">
        <v>8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2</v>
      </c>
      <c r="CD17" s="286" t="s">
        <v>783</v>
      </c>
      <c r="CE17" s="286" t="s">
        <v>783</v>
      </c>
      <c r="CF17" s="286" t="s">
        <v>783</v>
      </c>
      <c r="CG17" s="286" t="s">
        <v>783</v>
      </c>
      <c r="CH17" s="286" t="s">
        <v>783</v>
      </c>
      <c r="CI17" s="286" t="s">
        <v>783</v>
      </c>
      <c r="CJ17" s="286" t="s">
        <v>783</v>
      </c>
      <c r="CK17" s="286" t="s">
        <v>783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7088</v>
      </c>
      <c r="E18" s="283">
        <f t="shared" si="8"/>
        <v>459</v>
      </c>
      <c r="F18" s="283">
        <f t="shared" si="9"/>
        <v>0</v>
      </c>
      <c r="G18" s="283">
        <f t="shared" si="10"/>
        <v>0</v>
      </c>
      <c r="H18" s="283">
        <f t="shared" si="11"/>
        <v>189</v>
      </c>
      <c r="I18" s="283">
        <f t="shared" si="12"/>
        <v>132</v>
      </c>
      <c r="J18" s="283">
        <f t="shared" si="13"/>
        <v>40</v>
      </c>
      <c r="K18" s="283">
        <f t="shared" si="14"/>
        <v>0</v>
      </c>
      <c r="L18" s="283">
        <f t="shared" si="15"/>
        <v>0</v>
      </c>
      <c r="M18" s="283">
        <f t="shared" si="16"/>
        <v>0</v>
      </c>
      <c r="N18" s="283">
        <f t="shared" si="1"/>
        <v>227</v>
      </c>
      <c r="O18" s="283">
        <f t="shared" si="17"/>
        <v>15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6002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24</v>
      </c>
      <c r="Z18" s="283">
        <f t="shared" si="3"/>
        <v>480</v>
      </c>
      <c r="AA18" s="283">
        <v>395</v>
      </c>
      <c r="AB18" s="283">
        <v>0</v>
      </c>
      <c r="AC18" s="283">
        <v>0</v>
      </c>
      <c r="AD18" s="283">
        <v>63</v>
      </c>
      <c r="AE18" s="283">
        <v>0</v>
      </c>
      <c r="AF18" s="283">
        <v>11</v>
      </c>
      <c r="AG18" s="283">
        <v>0</v>
      </c>
      <c r="AH18" s="283">
        <v>0</v>
      </c>
      <c r="AI18" s="283">
        <v>0</v>
      </c>
      <c r="AJ18" s="283">
        <v>0</v>
      </c>
      <c r="AK18" s="286">
        <v>11</v>
      </c>
      <c r="AL18" s="286" t="s">
        <v>783</v>
      </c>
      <c r="AM18" s="286" t="s">
        <v>783</v>
      </c>
      <c r="AN18" s="286" t="s">
        <v>783</v>
      </c>
      <c r="AO18" s="286" t="s">
        <v>783</v>
      </c>
      <c r="AP18" s="286" t="s">
        <v>783</v>
      </c>
      <c r="AQ18" s="286" t="s">
        <v>783</v>
      </c>
      <c r="AR18" s="286" t="s">
        <v>783</v>
      </c>
      <c r="AS18" s="286" t="s">
        <v>783</v>
      </c>
      <c r="AT18" s="283">
        <v>0</v>
      </c>
      <c r="AU18" s="283">
        <v>0</v>
      </c>
      <c r="AV18" s="283">
        <f>施設資源化量内訳!D18</f>
        <v>6530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123</v>
      </c>
      <c r="BA18" s="283">
        <f>施設資源化量内訳!I18</f>
        <v>132</v>
      </c>
      <c r="BB18" s="283">
        <f>施設資源化量内訳!J18</f>
        <v>22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227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6002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24</v>
      </c>
      <c r="BR18" s="283">
        <f t="shared" si="5"/>
        <v>78</v>
      </c>
      <c r="BS18" s="283">
        <v>64</v>
      </c>
      <c r="BT18" s="283">
        <v>0</v>
      </c>
      <c r="BU18" s="283">
        <v>0</v>
      </c>
      <c r="BV18" s="283">
        <v>3</v>
      </c>
      <c r="BW18" s="283">
        <v>0</v>
      </c>
      <c r="BX18" s="283">
        <v>7</v>
      </c>
      <c r="BY18" s="283">
        <v>0</v>
      </c>
      <c r="BZ18" s="283">
        <v>0</v>
      </c>
      <c r="CA18" s="283">
        <v>0</v>
      </c>
      <c r="CB18" s="283">
        <v>0</v>
      </c>
      <c r="CC18" s="283">
        <v>4</v>
      </c>
      <c r="CD18" s="286" t="s">
        <v>783</v>
      </c>
      <c r="CE18" s="286" t="s">
        <v>783</v>
      </c>
      <c r="CF18" s="286" t="s">
        <v>783</v>
      </c>
      <c r="CG18" s="286" t="s">
        <v>783</v>
      </c>
      <c r="CH18" s="286" t="s">
        <v>783</v>
      </c>
      <c r="CI18" s="286" t="s">
        <v>783</v>
      </c>
      <c r="CJ18" s="286" t="s">
        <v>783</v>
      </c>
      <c r="CK18" s="286" t="s">
        <v>783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9412</v>
      </c>
      <c r="E19" s="283">
        <f t="shared" si="8"/>
        <v>2886</v>
      </c>
      <c r="F19" s="283">
        <f t="shared" si="9"/>
        <v>36</v>
      </c>
      <c r="G19" s="283">
        <f t="shared" si="10"/>
        <v>0</v>
      </c>
      <c r="H19" s="283">
        <f t="shared" si="11"/>
        <v>1029</v>
      </c>
      <c r="I19" s="283">
        <f t="shared" si="12"/>
        <v>801</v>
      </c>
      <c r="J19" s="283">
        <f t="shared" si="13"/>
        <v>360</v>
      </c>
      <c r="K19" s="283">
        <f t="shared" si="14"/>
        <v>0</v>
      </c>
      <c r="L19" s="283">
        <f t="shared" si="15"/>
        <v>1823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2124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353</v>
      </c>
      <c r="Z19" s="283">
        <f t="shared" si="3"/>
        <v>2748</v>
      </c>
      <c r="AA19" s="283">
        <v>2433</v>
      </c>
      <c r="AB19" s="283">
        <v>33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783</v>
      </c>
      <c r="AM19" s="286" t="s">
        <v>783</v>
      </c>
      <c r="AN19" s="286" t="s">
        <v>783</v>
      </c>
      <c r="AO19" s="286" t="s">
        <v>783</v>
      </c>
      <c r="AP19" s="286" t="s">
        <v>783</v>
      </c>
      <c r="AQ19" s="286" t="s">
        <v>783</v>
      </c>
      <c r="AR19" s="286" t="s">
        <v>783</v>
      </c>
      <c r="AS19" s="286" t="s">
        <v>783</v>
      </c>
      <c r="AT19" s="283">
        <v>0</v>
      </c>
      <c r="AU19" s="283">
        <v>282</v>
      </c>
      <c r="AV19" s="283">
        <f>施設資源化量内訳!D19</f>
        <v>6177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1013</v>
      </c>
      <c r="BA19" s="283">
        <f>施設資源化量内訳!I19</f>
        <v>799</v>
      </c>
      <c r="BB19" s="283">
        <f>施設資源化量内訳!J19</f>
        <v>350</v>
      </c>
      <c r="BC19" s="283">
        <f>施設資源化量内訳!K19</f>
        <v>0</v>
      </c>
      <c r="BD19" s="283">
        <f>施設資源化量内訳!L19</f>
        <v>1823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2124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68</v>
      </c>
      <c r="BR19" s="283">
        <f t="shared" si="5"/>
        <v>487</v>
      </c>
      <c r="BS19" s="283">
        <v>453</v>
      </c>
      <c r="BT19" s="283">
        <v>3</v>
      </c>
      <c r="BU19" s="283">
        <v>0</v>
      </c>
      <c r="BV19" s="283">
        <v>16</v>
      </c>
      <c r="BW19" s="283">
        <v>2</v>
      </c>
      <c r="BX19" s="283">
        <v>10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783</v>
      </c>
      <c r="CE19" s="286" t="s">
        <v>783</v>
      </c>
      <c r="CF19" s="286" t="s">
        <v>783</v>
      </c>
      <c r="CG19" s="286" t="s">
        <v>783</v>
      </c>
      <c r="CH19" s="286" t="s">
        <v>783</v>
      </c>
      <c r="CI19" s="286" t="s">
        <v>783</v>
      </c>
      <c r="CJ19" s="286" t="s">
        <v>783</v>
      </c>
      <c r="CK19" s="286" t="s">
        <v>783</v>
      </c>
      <c r="CL19" s="283">
        <v>0</v>
      </c>
      <c r="CM19" s="283">
        <v>3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4628</v>
      </c>
      <c r="E20" s="283">
        <f t="shared" si="8"/>
        <v>1292</v>
      </c>
      <c r="F20" s="283">
        <f t="shared" si="9"/>
        <v>2</v>
      </c>
      <c r="G20" s="283">
        <f t="shared" si="10"/>
        <v>0</v>
      </c>
      <c r="H20" s="283">
        <f t="shared" si="11"/>
        <v>374</v>
      </c>
      <c r="I20" s="283">
        <f t="shared" si="12"/>
        <v>439</v>
      </c>
      <c r="J20" s="283">
        <f t="shared" si="13"/>
        <v>159</v>
      </c>
      <c r="K20" s="283">
        <f t="shared" si="14"/>
        <v>10</v>
      </c>
      <c r="L20" s="283">
        <f t="shared" si="15"/>
        <v>0</v>
      </c>
      <c r="M20" s="283">
        <f t="shared" si="16"/>
        <v>0</v>
      </c>
      <c r="N20" s="283">
        <f t="shared" si="1"/>
        <v>0</v>
      </c>
      <c r="O20" s="283">
        <f t="shared" si="17"/>
        <v>172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2180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1279</v>
      </c>
      <c r="AA20" s="283">
        <v>1105</v>
      </c>
      <c r="AB20" s="283">
        <v>2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172</v>
      </c>
      <c r="AL20" s="286" t="s">
        <v>783</v>
      </c>
      <c r="AM20" s="286" t="s">
        <v>783</v>
      </c>
      <c r="AN20" s="286" t="s">
        <v>783</v>
      </c>
      <c r="AO20" s="286" t="s">
        <v>783</v>
      </c>
      <c r="AP20" s="286" t="s">
        <v>783</v>
      </c>
      <c r="AQ20" s="286" t="s">
        <v>783</v>
      </c>
      <c r="AR20" s="286" t="s">
        <v>783</v>
      </c>
      <c r="AS20" s="286" t="s">
        <v>783</v>
      </c>
      <c r="AT20" s="283">
        <v>0</v>
      </c>
      <c r="AU20" s="283">
        <v>0</v>
      </c>
      <c r="AV20" s="283">
        <f>施設資源化量内訳!D20</f>
        <v>3138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351</v>
      </c>
      <c r="BA20" s="283">
        <f>施設資源化量内訳!I20</f>
        <v>438</v>
      </c>
      <c r="BB20" s="283">
        <f>施設資源化量内訳!J20</f>
        <v>159</v>
      </c>
      <c r="BC20" s="283">
        <f>施設資源化量内訳!K20</f>
        <v>10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2180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211</v>
      </c>
      <c r="BS20" s="283">
        <v>187</v>
      </c>
      <c r="BT20" s="283">
        <v>0</v>
      </c>
      <c r="BU20" s="283">
        <v>0</v>
      </c>
      <c r="BV20" s="283">
        <v>23</v>
      </c>
      <c r="BW20" s="283">
        <v>1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783</v>
      </c>
      <c r="CE20" s="286" t="s">
        <v>783</v>
      </c>
      <c r="CF20" s="286" t="s">
        <v>783</v>
      </c>
      <c r="CG20" s="286" t="s">
        <v>783</v>
      </c>
      <c r="CH20" s="286" t="s">
        <v>783</v>
      </c>
      <c r="CI20" s="286" t="s">
        <v>783</v>
      </c>
      <c r="CJ20" s="286" t="s">
        <v>783</v>
      </c>
      <c r="CK20" s="286" t="s">
        <v>783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1038</v>
      </c>
      <c r="E21" s="283">
        <f t="shared" si="8"/>
        <v>0</v>
      </c>
      <c r="F21" s="283">
        <f t="shared" si="9"/>
        <v>0</v>
      </c>
      <c r="G21" s="283">
        <f t="shared" si="10"/>
        <v>0</v>
      </c>
      <c r="H21" s="283">
        <f t="shared" si="11"/>
        <v>181</v>
      </c>
      <c r="I21" s="283">
        <f t="shared" si="12"/>
        <v>101</v>
      </c>
      <c r="J21" s="283">
        <f t="shared" si="13"/>
        <v>31</v>
      </c>
      <c r="K21" s="283">
        <f t="shared" si="14"/>
        <v>0</v>
      </c>
      <c r="L21" s="283">
        <f t="shared" si="15"/>
        <v>94</v>
      </c>
      <c r="M21" s="283">
        <f t="shared" si="16"/>
        <v>0</v>
      </c>
      <c r="N21" s="283">
        <f t="shared" si="1"/>
        <v>149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475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7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783</v>
      </c>
      <c r="AM21" s="286" t="s">
        <v>783</v>
      </c>
      <c r="AN21" s="286" t="s">
        <v>783</v>
      </c>
      <c r="AO21" s="286" t="s">
        <v>783</v>
      </c>
      <c r="AP21" s="286" t="s">
        <v>783</v>
      </c>
      <c r="AQ21" s="286" t="s">
        <v>783</v>
      </c>
      <c r="AR21" s="286" t="s">
        <v>783</v>
      </c>
      <c r="AS21" s="286" t="s">
        <v>783</v>
      </c>
      <c r="AT21" s="283">
        <v>0</v>
      </c>
      <c r="AU21" s="283">
        <v>0</v>
      </c>
      <c r="AV21" s="283">
        <f>施設資源化量内訳!D21</f>
        <v>1038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181</v>
      </c>
      <c r="BA21" s="283">
        <f>施設資源化量内訳!I21</f>
        <v>101</v>
      </c>
      <c r="BB21" s="283">
        <f>施設資源化量内訳!J21</f>
        <v>31</v>
      </c>
      <c r="BC21" s="283">
        <f>施設資源化量内訳!K21</f>
        <v>0</v>
      </c>
      <c r="BD21" s="283">
        <f>施設資源化量内訳!L21</f>
        <v>94</v>
      </c>
      <c r="BE21" s="283">
        <f>施設資源化量内訳!M21</f>
        <v>0</v>
      </c>
      <c r="BF21" s="283">
        <f>施設資源化量内訳!N21</f>
        <v>149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475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7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783</v>
      </c>
      <c r="CE21" s="286" t="s">
        <v>783</v>
      </c>
      <c r="CF21" s="286" t="s">
        <v>783</v>
      </c>
      <c r="CG21" s="286" t="s">
        <v>783</v>
      </c>
      <c r="CH21" s="286" t="s">
        <v>783</v>
      </c>
      <c r="CI21" s="286" t="s">
        <v>783</v>
      </c>
      <c r="CJ21" s="286" t="s">
        <v>783</v>
      </c>
      <c r="CK21" s="286" t="s">
        <v>783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370</v>
      </c>
      <c r="E22" s="283">
        <f t="shared" si="8"/>
        <v>61</v>
      </c>
      <c r="F22" s="283">
        <f t="shared" si="9"/>
        <v>0</v>
      </c>
      <c r="G22" s="283">
        <f t="shared" si="10"/>
        <v>0</v>
      </c>
      <c r="H22" s="283">
        <f t="shared" si="11"/>
        <v>40</v>
      </c>
      <c r="I22" s="283">
        <f t="shared" si="12"/>
        <v>11</v>
      </c>
      <c r="J22" s="283">
        <f t="shared" si="13"/>
        <v>11</v>
      </c>
      <c r="K22" s="283">
        <f t="shared" si="14"/>
        <v>0</v>
      </c>
      <c r="L22" s="283">
        <f t="shared" si="15"/>
        <v>85</v>
      </c>
      <c r="M22" s="283">
        <f t="shared" si="16"/>
        <v>0</v>
      </c>
      <c r="N22" s="283">
        <f t="shared" si="1"/>
        <v>0</v>
      </c>
      <c r="O22" s="283">
        <f t="shared" si="17"/>
        <v>4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114</v>
      </c>
      <c r="T22" s="283">
        <f t="shared" si="22"/>
        <v>0</v>
      </c>
      <c r="U22" s="283">
        <f t="shared" si="23"/>
        <v>43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</v>
      </c>
      <c r="Z22" s="283">
        <f t="shared" si="3"/>
        <v>65</v>
      </c>
      <c r="AA22" s="283">
        <v>61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4</v>
      </c>
      <c r="AL22" s="286" t="s">
        <v>783</v>
      </c>
      <c r="AM22" s="286" t="s">
        <v>783</v>
      </c>
      <c r="AN22" s="286" t="s">
        <v>783</v>
      </c>
      <c r="AO22" s="286" t="s">
        <v>783</v>
      </c>
      <c r="AP22" s="286" t="s">
        <v>783</v>
      </c>
      <c r="AQ22" s="286" t="s">
        <v>783</v>
      </c>
      <c r="AR22" s="286" t="s">
        <v>783</v>
      </c>
      <c r="AS22" s="286" t="s">
        <v>783</v>
      </c>
      <c r="AT22" s="283">
        <v>0</v>
      </c>
      <c r="AU22" s="283">
        <v>0</v>
      </c>
      <c r="AV22" s="283">
        <f>施設資源化量内訳!D22</f>
        <v>305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40</v>
      </c>
      <c r="BA22" s="283">
        <f>施設資源化量内訳!I22</f>
        <v>11</v>
      </c>
      <c r="BB22" s="283">
        <f>施設資源化量内訳!J22</f>
        <v>11</v>
      </c>
      <c r="BC22" s="283">
        <f>施設資源化量内訳!K22</f>
        <v>0</v>
      </c>
      <c r="BD22" s="283">
        <f>施設資源化量内訳!L22</f>
        <v>85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114</v>
      </c>
      <c r="BL22" s="283">
        <f>施設資源化量内訳!T22</f>
        <v>0</v>
      </c>
      <c r="BM22" s="283">
        <f>施設資源化量内訳!U22</f>
        <v>43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1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783</v>
      </c>
      <c r="CE22" s="286" t="s">
        <v>783</v>
      </c>
      <c r="CF22" s="286" t="s">
        <v>783</v>
      </c>
      <c r="CG22" s="286" t="s">
        <v>783</v>
      </c>
      <c r="CH22" s="286" t="s">
        <v>783</v>
      </c>
      <c r="CI22" s="286" t="s">
        <v>783</v>
      </c>
      <c r="CJ22" s="286" t="s">
        <v>783</v>
      </c>
      <c r="CK22" s="286" t="s">
        <v>783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163</v>
      </c>
      <c r="E23" s="283">
        <f t="shared" si="8"/>
        <v>37</v>
      </c>
      <c r="F23" s="283">
        <f t="shared" si="9"/>
        <v>0</v>
      </c>
      <c r="G23" s="283">
        <f t="shared" si="10"/>
        <v>0</v>
      </c>
      <c r="H23" s="283">
        <f t="shared" si="11"/>
        <v>25</v>
      </c>
      <c r="I23" s="283">
        <f t="shared" si="12"/>
        <v>15</v>
      </c>
      <c r="J23" s="283">
        <f t="shared" si="13"/>
        <v>2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71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13</v>
      </c>
      <c r="Z23" s="283">
        <f t="shared" si="3"/>
        <v>75</v>
      </c>
      <c r="AA23" s="283">
        <v>37</v>
      </c>
      <c r="AB23" s="283">
        <v>0</v>
      </c>
      <c r="AC23" s="283">
        <v>0</v>
      </c>
      <c r="AD23" s="283">
        <v>25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783</v>
      </c>
      <c r="AM23" s="286" t="s">
        <v>783</v>
      </c>
      <c r="AN23" s="286" t="s">
        <v>783</v>
      </c>
      <c r="AO23" s="286" t="s">
        <v>783</v>
      </c>
      <c r="AP23" s="286" t="s">
        <v>783</v>
      </c>
      <c r="AQ23" s="286" t="s">
        <v>783</v>
      </c>
      <c r="AR23" s="286" t="s">
        <v>783</v>
      </c>
      <c r="AS23" s="286" t="s">
        <v>783</v>
      </c>
      <c r="AT23" s="283">
        <v>0</v>
      </c>
      <c r="AU23" s="283">
        <v>13</v>
      </c>
      <c r="AV23" s="283">
        <f>施設資源化量内訳!D23</f>
        <v>88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0</v>
      </c>
      <c r="BA23" s="283">
        <f>施設資源化量内訳!I23</f>
        <v>15</v>
      </c>
      <c r="BB23" s="283">
        <f>施設資源化量内訳!J23</f>
        <v>2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71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783</v>
      </c>
      <c r="CE23" s="286" t="s">
        <v>783</v>
      </c>
      <c r="CF23" s="286" t="s">
        <v>783</v>
      </c>
      <c r="CG23" s="286" t="s">
        <v>783</v>
      </c>
      <c r="CH23" s="286" t="s">
        <v>783</v>
      </c>
      <c r="CI23" s="286" t="s">
        <v>783</v>
      </c>
      <c r="CJ23" s="286" t="s">
        <v>783</v>
      </c>
      <c r="CK23" s="286" t="s">
        <v>783</v>
      </c>
      <c r="CL23" s="283">
        <v>0</v>
      </c>
      <c r="CM23" s="283">
        <v>0</v>
      </c>
      <c r="CN23" s="284" t="s">
        <v>776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950</v>
      </c>
      <c r="E24" s="283">
        <f t="shared" si="8"/>
        <v>257</v>
      </c>
      <c r="F24" s="283">
        <f t="shared" si="9"/>
        <v>0</v>
      </c>
      <c r="G24" s="283">
        <f t="shared" si="10"/>
        <v>0</v>
      </c>
      <c r="H24" s="283">
        <f t="shared" si="11"/>
        <v>121</v>
      </c>
      <c r="I24" s="283">
        <f t="shared" si="12"/>
        <v>87</v>
      </c>
      <c r="J24" s="283">
        <f t="shared" si="13"/>
        <v>15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22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444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4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783</v>
      </c>
      <c r="AM24" s="286" t="s">
        <v>783</v>
      </c>
      <c r="AN24" s="286" t="s">
        <v>783</v>
      </c>
      <c r="AO24" s="286" t="s">
        <v>783</v>
      </c>
      <c r="AP24" s="286" t="s">
        <v>783</v>
      </c>
      <c r="AQ24" s="286" t="s">
        <v>783</v>
      </c>
      <c r="AR24" s="286" t="s">
        <v>783</v>
      </c>
      <c r="AS24" s="286" t="s">
        <v>783</v>
      </c>
      <c r="AT24" s="283">
        <v>0</v>
      </c>
      <c r="AU24" s="283">
        <v>0</v>
      </c>
      <c r="AV24" s="283">
        <f>施設資源化量内訳!D24</f>
        <v>884</v>
      </c>
      <c r="AW24" s="283">
        <f>施設資源化量内訳!E24</f>
        <v>195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118</v>
      </c>
      <c r="BA24" s="283">
        <f>施設資源化量内訳!I24</f>
        <v>87</v>
      </c>
      <c r="BB24" s="283">
        <f>施設資源化量内訳!J24</f>
        <v>15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21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444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4</v>
      </c>
      <c r="BR24" s="283">
        <f t="shared" si="5"/>
        <v>66</v>
      </c>
      <c r="BS24" s="283">
        <v>62</v>
      </c>
      <c r="BT24" s="283">
        <v>0</v>
      </c>
      <c r="BU24" s="283">
        <v>0</v>
      </c>
      <c r="BV24" s="283">
        <v>3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1</v>
      </c>
      <c r="CD24" s="286" t="s">
        <v>783</v>
      </c>
      <c r="CE24" s="286" t="s">
        <v>783</v>
      </c>
      <c r="CF24" s="286" t="s">
        <v>783</v>
      </c>
      <c r="CG24" s="286" t="s">
        <v>783</v>
      </c>
      <c r="CH24" s="286" t="s">
        <v>783</v>
      </c>
      <c r="CI24" s="286" t="s">
        <v>783</v>
      </c>
      <c r="CJ24" s="286" t="s">
        <v>783</v>
      </c>
      <c r="CK24" s="286" t="s">
        <v>783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825</v>
      </c>
      <c r="E25" s="283">
        <f t="shared" si="8"/>
        <v>124</v>
      </c>
      <c r="F25" s="283">
        <f t="shared" si="9"/>
        <v>0</v>
      </c>
      <c r="G25" s="283">
        <f t="shared" si="10"/>
        <v>0</v>
      </c>
      <c r="H25" s="283">
        <f t="shared" si="11"/>
        <v>83</v>
      </c>
      <c r="I25" s="283">
        <f t="shared" si="12"/>
        <v>65</v>
      </c>
      <c r="J25" s="283">
        <f t="shared" si="13"/>
        <v>11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13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497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32</v>
      </c>
      <c r="Z25" s="283">
        <f t="shared" si="3"/>
        <v>1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783</v>
      </c>
      <c r="AM25" s="286" t="s">
        <v>783</v>
      </c>
      <c r="AN25" s="286" t="s">
        <v>783</v>
      </c>
      <c r="AO25" s="286" t="s">
        <v>783</v>
      </c>
      <c r="AP25" s="286" t="s">
        <v>783</v>
      </c>
      <c r="AQ25" s="286" t="s">
        <v>783</v>
      </c>
      <c r="AR25" s="286" t="s">
        <v>783</v>
      </c>
      <c r="AS25" s="286" t="s">
        <v>783</v>
      </c>
      <c r="AT25" s="283">
        <v>0</v>
      </c>
      <c r="AU25" s="283">
        <v>1</v>
      </c>
      <c r="AV25" s="283">
        <f>施設資源化量内訳!D25</f>
        <v>824</v>
      </c>
      <c r="AW25" s="283">
        <f>施設資源化量内訳!E25</f>
        <v>124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83</v>
      </c>
      <c r="BA25" s="283">
        <f>施設資源化量内訳!I25</f>
        <v>65</v>
      </c>
      <c r="BB25" s="283">
        <f>施設資源化量内訳!J25</f>
        <v>11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13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497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31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783</v>
      </c>
      <c r="CE25" s="286" t="s">
        <v>783</v>
      </c>
      <c r="CF25" s="286" t="s">
        <v>783</v>
      </c>
      <c r="CG25" s="286" t="s">
        <v>783</v>
      </c>
      <c r="CH25" s="286" t="s">
        <v>783</v>
      </c>
      <c r="CI25" s="286" t="s">
        <v>783</v>
      </c>
      <c r="CJ25" s="286" t="s">
        <v>783</v>
      </c>
      <c r="CK25" s="286" t="s">
        <v>783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154</v>
      </c>
      <c r="E26" s="283">
        <f t="shared" si="8"/>
        <v>37</v>
      </c>
      <c r="F26" s="283">
        <f t="shared" si="9"/>
        <v>0</v>
      </c>
      <c r="G26" s="283">
        <f t="shared" si="10"/>
        <v>0</v>
      </c>
      <c r="H26" s="283">
        <f t="shared" si="11"/>
        <v>17</v>
      </c>
      <c r="I26" s="283">
        <f t="shared" si="12"/>
        <v>17</v>
      </c>
      <c r="J26" s="283">
        <f t="shared" si="13"/>
        <v>4</v>
      </c>
      <c r="K26" s="283">
        <f t="shared" si="14"/>
        <v>0</v>
      </c>
      <c r="L26" s="283">
        <f t="shared" si="15"/>
        <v>14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65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0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783</v>
      </c>
      <c r="AM26" s="286" t="s">
        <v>783</v>
      </c>
      <c r="AN26" s="286" t="s">
        <v>783</v>
      </c>
      <c r="AO26" s="286" t="s">
        <v>783</v>
      </c>
      <c r="AP26" s="286" t="s">
        <v>783</v>
      </c>
      <c r="AQ26" s="286" t="s">
        <v>783</v>
      </c>
      <c r="AR26" s="286" t="s">
        <v>783</v>
      </c>
      <c r="AS26" s="286" t="s">
        <v>783</v>
      </c>
      <c r="AT26" s="283">
        <v>0</v>
      </c>
      <c r="AU26" s="283">
        <v>0</v>
      </c>
      <c r="AV26" s="283">
        <f>施設資源化量内訳!D26</f>
        <v>154</v>
      </c>
      <c r="AW26" s="283">
        <f>施設資源化量内訳!E26</f>
        <v>37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17</v>
      </c>
      <c r="BA26" s="283">
        <f>施設資源化量内訳!I26</f>
        <v>17</v>
      </c>
      <c r="BB26" s="283">
        <f>施設資源化量内訳!J26</f>
        <v>4</v>
      </c>
      <c r="BC26" s="283">
        <f>施設資源化量内訳!K26</f>
        <v>0</v>
      </c>
      <c r="BD26" s="283">
        <f>施設資源化量内訳!L26</f>
        <v>14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65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783</v>
      </c>
      <c r="CE26" s="286" t="s">
        <v>783</v>
      </c>
      <c r="CF26" s="286" t="s">
        <v>783</v>
      </c>
      <c r="CG26" s="286" t="s">
        <v>783</v>
      </c>
      <c r="CH26" s="286" t="s">
        <v>783</v>
      </c>
      <c r="CI26" s="286" t="s">
        <v>783</v>
      </c>
      <c r="CJ26" s="286" t="s">
        <v>783</v>
      </c>
      <c r="CK26" s="286" t="s">
        <v>783</v>
      </c>
      <c r="CL26" s="283">
        <v>0</v>
      </c>
      <c r="CM26" s="283">
        <v>0</v>
      </c>
      <c r="CN26" s="284" t="s">
        <v>776</v>
      </c>
    </row>
    <row r="27" spans="1:92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6"/>
      <c r="AL27" s="286"/>
      <c r="AM27" s="286"/>
      <c r="AN27" s="286"/>
      <c r="AO27" s="286"/>
      <c r="AP27" s="286"/>
      <c r="AQ27" s="286"/>
      <c r="AR27" s="286"/>
      <c r="AS27" s="286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6"/>
      <c r="CE27" s="286"/>
      <c r="CF27" s="286"/>
      <c r="CG27" s="286"/>
      <c r="CH27" s="286"/>
      <c r="CI27" s="286"/>
      <c r="CJ27" s="286"/>
      <c r="CK27" s="286"/>
      <c r="CL27" s="283"/>
      <c r="CM27" s="283"/>
      <c r="CN27" s="284"/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6">
    <sortCondition ref="A8:A26"/>
    <sortCondition ref="B8:B26"/>
    <sortCondition ref="C8:C26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5" man="1"/>
    <brk id="47" min="1" max="25" man="1"/>
    <brk id="6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山口県</v>
      </c>
      <c r="B7" s="293" t="str">
        <f>ごみ処理概要!B7</f>
        <v>35000</v>
      </c>
      <c r="C7" s="294" t="s">
        <v>3</v>
      </c>
      <c r="D7" s="296">
        <f t="shared" ref="D7:L7" si="0">SUM(Z7,AV7,BR7,CN7,DJ7,EF7,FB7)</f>
        <v>76494</v>
      </c>
      <c r="E7" s="296">
        <f t="shared" si="0"/>
        <v>1176</v>
      </c>
      <c r="F7" s="296">
        <f t="shared" si="0"/>
        <v>28</v>
      </c>
      <c r="G7" s="296">
        <f t="shared" si="0"/>
        <v>600</v>
      </c>
      <c r="H7" s="296">
        <f t="shared" si="0"/>
        <v>8031</v>
      </c>
      <c r="I7" s="296">
        <f t="shared" si="0"/>
        <v>6255</v>
      </c>
      <c r="J7" s="296">
        <f t="shared" si="0"/>
        <v>2550</v>
      </c>
      <c r="K7" s="296">
        <f t="shared" si="0"/>
        <v>10</v>
      </c>
      <c r="L7" s="296">
        <f t="shared" si="0"/>
        <v>10204</v>
      </c>
      <c r="M7" s="296">
        <f t="shared" ref="M7" si="1">SUM(AI7,BE7,CA7,CW7,DS7,EO7,FK7)</f>
        <v>1226</v>
      </c>
      <c r="N7" s="296">
        <f t="shared" ref="N7" si="2">SUM(AJ7,BF7,CB7,CX7,DT7,EP7,FL7)</f>
        <v>376</v>
      </c>
      <c r="O7" s="296">
        <f t="shared" ref="O7:Y7" si="3">SUM(AK7,BG7,CC7,CY7,DU7,EQ7,FM7)</f>
        <v>67</v>
      </c>
      <c r="P7" s="296">
        <f t="shared" si="3"/>
        <v>0</v>
      </c>
      <c r="Q7" s="296">
        <f t="shared" si="3"/>
        <v>0</v>
      </c>
      <c r="R7" s="296">
        <f t="shared" si="3"/>
        <v>550</v>
      </c>
      <c r="S7" s="296">
        <f t="shared" si="3"/>
        <v>6116</v>
      </c>
      <c r="T7" s="296">
        <f t="shared" si="3"/>
        <v>0</v>
      </c>
      <c r="U7" s="296">
        <f t="shared" si="3"/>
        <v>34078</v>
      </c>
      <c r="V7" s="296">
        <f t="shared" si="3"/>
        <v>0</v>
      </c>
      <c r="W7" s="296">
        <f t="shared" si="3"/>
        <v>660</v>
      </c>
      <c r="X7" s="296">
        <f t="shared" si="3"/>
        <v>47</v>
      </c>
      <c r="Y7" s="296">
        <f t="shared" si="3"/>
        <v>4520</v>
      </c>
      <c r="Z7" s="296">
        <f t="shared" ref="Z7:Z26" si="4">SUM(AA7:AU7)</f>
        <v>36335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40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204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550</v>
      </c>
      <c r="AO7" s="300" t="s">
        <v>698</v>
      </c>
      <c r="AP7" s="300" t="s">
        <v>698</v>
      </c>
      <c r="AQ7" s="296">
        <f>SUM(AQ$8:AQ$207)</f>
        <v>34078</v>
      </c>
      <c r="AR7" s="300" t="s">
        <v>698</v>
      </c>
      <c r="AS7" s="296">
        <f>SUM(AS$8:AS$207)</f>
        <v>660</v>
      </c>
      <c r="AT7" s="300" t="s">
        <v>698</v>
      </c>
      <c r="AU7" s="296">
        <f>SUM(AU$8:AU$207)</f>
        <v>803</v>
      </c>
      <c r="AV7" s="296">
        <f t="shared" ref="AV7:AV26" si="6">SUM(AW7:BQ7)</f>
        <v>2820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2663</v>
      </c>
      <c r="BA7" s="296">
        <f t="shared" si="7"/>
        <v>0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5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152</v>
      </c>
      <c r="BR7" s="296">
        <f t="shared" ref="BR7:BR26" si="8">SUM(BS7:CM7)</f>
        <v>0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0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26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6" si="12">SUM(DK7:EE7)</f>
        <v>3203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3203</v>
      </c>
      <c r="EF7" s="296">
        <f t="shared" ref="EF7:EF26" si="14">SUM(EG7:FA7)</f>
        <v>6128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6116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12</v>
      </c>
      <c r="FA7" s="296">
        <f>SUM(FA$8:FA$207)</f>
        <v>0</v>
      </c>
      <c r="FB7" s="296">
        <f t="shared" ref="FB7:FB26" si="16">SUM(FC7:FW7)</f>
        <v>28008</v>
      </c>
      <c r="FC7" s="296">
        <f t="shared" ref="FC7:FO7" si="17">SUM(FC$8:FC$207)</f>
        <v>1176</v>
      </c>
      <c r="FD7" s="296">
        <f t="shared" si="17"/>
        <v>28</v>
      </c>
      <c r="FE7" s="296">
        <f t="shared" si="17"/>
        <v>600</v>
      </c>
      <c r="FF7" s="296">
        <f t="shared" si="17"/>
        <v>5328</v>
      </c>
      <c r="FG7" s="296">
        <f t="shared" si="17"/>
        <v>6255</v>
      </c>
      <c r="FH7" s="296">
        <f t="shared" si="17"/>
        <v>2550</v>
      </c>
      <c r="FI7" s="296">
        <f t="shared" si="17"/>
        <v>10</v>
      </c>
      <c r="FJ7" s="296">
        <f t="shared" si="17"/>
        <v>10204</v>
      </c>
      <c r="FK7" s="296">
        <f t="shared" si="17"/>
        <v>1226</v>
      </c>
      <c r="FL7" s="296">
        <f t="shared" si="17"/>
        <v>172</v>
      </c>
      <c r="FM7" s="296">
        <f t="shared" si="17"/>
        <v>62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35</v>
      </c>
      <c r="FW7" s="296">
        <f>SUM(FW$8:FW$207)</f>
        <v>362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18">SUM(Z8,AV8,BR8,CN8,DJ8,EF8,FB8)</f>
        <v>14132</v>
      </c>
      <c r="E8" s="283">
        <f t="shared" ref="E8:E26" si="19">SUM(AA8,AW8,BS8,CO8,DK8,EG8,FC8)</f>
        <v>376</v>
      </c>
      <c r="F8" s="283">
        <f t="shared" ref="F8:F26" si="20">SUM(AB8,AX8,BT8,CP8,DL8,EH8,FD8)</f>
        <v>0</v>
      </c>
      <c r="G8" s="283">
        <f t="shared" ref="G8:G26" si="21">SUM(AC8,AY8,BU8,CQ8,DM8,EI8,FE8)</f>
        <v>0</v>
      </c>
      <c r="H8" s="283">
        <f t="shared" ref="H8:H26" si="22">SUM(AD8,AZ8,BV8,CR8,DN8,EJ8,FF8)</f>
        <v>1445</v>
      </c>
      <c r="I8" s="283">
        <f t="shared" ref="I8:I26" si="23">SUM(AE8,BA8,BW8,CS8,DO8,EK8,FG8)</f>
        <v>632</v>
      </c>
      <c r="J8" s="283">
        <f t="shared" ref="J8:J26" si="24">SUM(AF8,BB8,BX8,CT8,DP8,EL8,FH8)</f>
        <v>509</v>
      </c>
      <c r="K8" s="283">
        <f t="shared" ref="K8:K26" si="25">SUM(AG8,BC8,BY8,CU8,DQ8,EM8,FI8)</f>
        <v>0</v>
      </c>
      <c r="L8" s="283">
        <f t="shared" ref="L8:L26" si="26">SUM(AH8,BD8,BZ8,CV8,DR8,EN8,FJ8)</f>
        <v>1313</v>
      </c>
      <c r="M8" s="283">
        <f t="shared" ref="M8:M26" si="27">SUM(AI8,BE8,CA8,CW8,DS8,EO8,FK8)</f>
        <v>0</v>
      </c>
      <c r="N8" s="283">
        <f t="shared" ref="N8:N26" si="28">SUM(AJ8,BF8,CB8,CX8,DT8,EP8,FL8)</f>
        <v>0</v>
      </c>
      <c r="O8" s="283">
        <f t="shared" ref="O8:O26" si="29">SUM(AK8,BG8,CC8,CY8,DU8,EQ8,FM8)</f>
        <v>0</v>
      </c>
      <c r="P8" s="283">
        <f t="shared" ref="P8:P26" si="30">SUM(AL8,BH8,CD8,CZ8,DV8,ER8,FN8)</f>
        <v>0</v>
      </c>
      <c r="Q8" s="283">
        <f t="shared" ref="Q8:Q26" si="31">SUM(AM8,BI8,CE8,DA8,DW8,ES8,FO8)</f>
        <v>0</v>
      </c>
      <c r="R8" s="283">
        <f t="shared" ref="R8:R26" si="32">SUM(AN8,BJ8,CF8,DB8,DX8,ET8,FP8)</f>
        <v>0</v>
      </c>
      <c r="S8" s="283">
        <f t="shared" ref="S8:S26" si="33">SUM(AO8,BK8,CG8,DC8,DY8,EU8,FQ8)</f>
        <v>0</v>
      </c>
      <c r="T8" s="283">
        <f t="shared" ref="T8:T26" si="34">SUM(AP8,BL8,CH8,DD8,DZ8,EV8,FR8)</f>
        <v>0</v>
      </c>
      <c r="U8" s="283">
        <f t="shared" ref="U8:U26" si="35">SUM(AQ8,BM8,CI8,DE8,EA8,EW8,FS8)</f>
        <v>9725</v>
      </c>
      <c r="V8" s="283">
        <f t="shared" ref="V8:V26" si="36">SUM(AR8,BN8,CJ8,DF8,EB8,EX8,FT8)</f>
        <v>0</v>
      </c>
      <c r="W8" s="283">
        <f t="shared" ref="W8:W26" si="37">SUM(AS8,BO8,CK8,DG8,EC8,EY8,FU8)</f>
        <v>0</v>
      </c>
      <c r="X8" s="283">
        <f t="shared" ref="X8:X26" si="38">SUM(AT8,BP8,CL8,DH8,ED8,EZ8,FV8)</f>
        <v>0</v>
      </c>
      <c r="Y8" s="283">
        <f t="shared" ref="Y8:Y26" si="39">SUM(AU8,BQ8,CM8,DI8,EE8,FA8,FW8)</f>
        <v>132</v>
      </c>
      <c r="Z8" s="283">
        <f t="shared" si="4"/>
        <v>9730</v>
      </c>
      <c r="AA8" s="283">
        <v>0</v>
      </c>
      <c r="AB8" s="283">
        <v>0</v>
      </c>
      <c r="AC8" s="283">
        <v>0</v>
      </c>
      <c r="AD8" s="283">
        <v>5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783</v>
      </c>
      <c r="AM8" s="286" t="s">
        <v>783</v>
      </c>
      <c r="AN8" s="283">
        <v>0</v>
      </c>
      <c r="AO8" s="286" t="s">
        <v>783</v>
      </c>
      <c r="AP8" s="286" t="s">
        <v>783</v>
      </c>
      <c r="AQ8" s="283">
        <v>9725</v>
      </c>
      <c r="AR8" s="286" t="s">
        <v>783</v>
      </c>
      <c r="AS8" s="283">
        <v>0</v>
      </c>
      <c r="AT8" s="286" t="s">
        <v>783</v>
      </c>
      <c r="AU8" s="283">
        <v>0</v>
      </c>
      <c r="AV8" s="283">
        <f t="shared" si="6"/>
        <v>725</v>
      </c>
      <c r="AW8" s="283">
        <v>0</v>
      </c>
      <c r="AX8" s="283">
        <v>0</v>
      </c>
      <c r="AY8" s="283">
        <v>0</v>
      </c>
      <c r="AZ8" s="283">
        <v>598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783</v>
      </c>
      <c r="BI8" s="286" t="s">
        <v>783</v>
      </c>
      <c r="BJ8" s="286" t="s">
        <v>783</v>
      </c>
      <c r="BK8" s="286" t="s">
        <v>783</v>
      </c>
      <c r="BL8" s="286" t="s">
        <v>783</v>
      </c>
      <c r="BM8" s="286" t="s">
        <v>783</v>
      </c>
      <c r="BN8" s="286" t="s">
        <v>783</v>
      </c>
      <c r="BO8" s="286" t="s">
        <v>783</v>
      </c>
      <c r="BP8" s="286" t="s">
        <v>783</v>
      </c>
      <c r="BQ8" s="283">
        <v>127</v>
      </c>
      <c r="BR8" s="283">
        <f t="shared" si="8"/>
        <v>0</v>
      </c>
      <c r="BS8" s="286" t="s">
        <v>783</v>
      </c>
      <c r="BT8" s="286" t="s">
        <v>783</v>
      </c>
      <c r="BU8" s="286" t="s">
        <v>783</v>
      </c>
      <c r="BV8" s="286" t="s">
        <v>783</v>
      </c>
      <c r="BW8" s="286" t="s">
        <v>783</v>
      </c>
      <c r="BX8" s="286" t="s">
        <v>783</v>
      </c>
      <c r="BY8" s="286" t="s">
        <v>783</v>
      </c>
      <c r="BZ8" s="286" t="s">
        <v>783</v>
      </c>
      <c r="CA8" s="286" t="s">
        <v>783</v>
      </c>
      <c r="CB8" s="286" t="s">
        <v>783</v>
      </c>
      <c r="CC8" s="286" t="s">
        <v>783</v>
      </c>
      <c r="CD8" s="283">
        <v>0</v>
      </c>
      <c r="CE8" s="286" t="s">
        <v>783</v>
      </c>
      <c r="CF8" s="286" t="s">
        <v>783</v>
      </c>
      <c r="CG8" s="286" t="s">
        <v>783</v>
      </c>
      <c r="CH8" s="286" t="s">
        <v>783</v>
      </c>
      <c r="CI8" s="286" t="s">
        <v>783</v>
      </c>
      <c r="CJ8" s="286" t="s">
        <v>783</v>
      </c>
      <c r="CK8" s="286" t="s">
        <v>783</v>
      </c>
      <c r="CL8" s="286" t="s">
        <v>783</v>
      </c>
      <c r="CM8" s="283">
        <v>0</v>
      </c>
      <c r="CN8" s="283">
        <f t="shared" si="10"/>
        <v>0</v>
      </c>
      <c r="CO8" s="286" t="s">
        <v>783</v>
      </c>
      <c r="CP8" s="286" t="s">
        <v>783</v>
      </c>
      <c r="CQ8" s="286" t="s">
        <v>783</v>
      </c>
      <c r="CR8" s="286" t="s">
        <v>783</v>
      </c>
      <c r="CS8" s="286" t="s">
        <v>783</v>
      </c>
      <c r="CT8" s="286" t="s">
        <v>783</v>
      </c>
      <c r="CU8" s="286" t="s">
        <v>783</v>
      </c>
      <c r="CV8" s="286" t="s">
        <v>783</v>
      </c>
      <c r="CW8" s="286" t="s">
        <v>783</v>
      </c>
      <c r="CX8" s="286" t="s">
        <v>783</v>
      </c>
      <c r="CY8" s="286" t="s">
        <v>783</v>
      </c>
      <c r="CZ8" s="286" t="s">
        <v>783</v>
      </c>
      <c r="DA8" s="283">
        <v>0</v>
      </c>
      <c r="DB8" s="286" t="s">
        <v>783</v>
      </c>
      <c r="DC8" s="286" t="s">
        <v>783</v>
      </c>
      <c r="DD8" s="286" t="s">
        <v>783</v>
      </c>
      <c r="DE8" s="286" t="s">
        <v>783</v>
      </c>
      <c r="DF8" s="286" t="s">
        <v>783</v>
      </c>
      <c r="DG8" s="286" t="s">
        <v>783</v>
      </c>
      <c r="DH8" s="286" t="s">
        <v>783</v>
      </c>
      <c r="DI8" s="283">
        <v>0</v>
      </c>
      <c r="DJ8" s="283">
        <f t="shared" si="12"/>
        <v>0</v>
      </c>
      <c r="DK8" s="286" t="s">
        <v>783</v>
      </c>
      <c r="DL8" s="286" t="s">
        <v>783</v>
      </c>
      <c r="DM8" s="286" t="s">
        <v>783</v>
      </c>
      <c r="DN8" s="286" t="s">
        <v>783</v>
      </c>
      <c r="DO8" s="286" t="s">
        <v>783</v>
      </c>
      <c r="DP8" s="286" t="s">
        <v>783</v>
      </c>
      <c r="DQ8" s="286" t="s">
        <v>783</v>
      </c>
      <c r="DR8" s="286" t="s">
        <v>783</v>
      </c>
      <c r="DS8" s="286" t="s">
        <v>783</v>
      </c>
      <c r="DT8" s="286" t="s">
        <v>783</v>
      </c>
      <c r="DU8" s="286" t="s">
        <v>783</v>
      </c>
      <c r="DV8" s="283">
        <v>0</v>
      </c>
      <c r="DW8" s="286" t="s">
        <v>783</v>
      </c>
      <c r="DX8" s="286" t="s">
        <v>783</v>
      </c>
      <c r="DY8" s="286" t="s">
        <v>783</v>
      </c>
      <c r="DZ8" s="283">
        <v>0</v>
      </c>
      <c r="EA8" s="286" t="s">
        <v>783</v>
      </c>
      <c r="EB8" s="286" t="s">
        <v>783</v>
      </c>
      <c r="EC8" s="286" t="s">
        <v>783</v>
      </c>
      <c r="ED8" s="286" t="s">
        <v>783</v>
      </c>
      <c r="EE8" s="283">
        <v>0</v>
      </c>
      <c r="EF8" s="283">
        <f t="shared" si="14"/>
        <v>0</v>
      </c>
      <c r="EG8" s="283">
        <v>0</v>
      </c>
      <c r="EH8" s="286" t="s">
        <v>783</v>
      </c>
      <c r="EI8" s="286" t="s">
        <v>783</v>
      </c>
      <c r="EJ8" s="283">
        <v>0</v>
      </c>
      <c r="EK8" s="286" t="s">
        <v>783</v>
      </c>
      <c r="EL8" s="286" t="s">
        <v>783</v>
      </c>
      <c r="EM8" s="286" t="s">
        <v>783</v>
      </c>
      <c r="EN8" s="283">
        <v>0</v>
      </c>
      <c r="EO8" s="283">
        <v>0</v>
      </c>
      <c r="EP8" s="283">
        <v>0</v>
      </c>
      <c r="EQ8" s="286" t="s">
        <v>783</v>
      </c>
      <c r="ER8" s="286" t="s">
        <v>783</v>
      </c>
      <c r="ES8" s="286" t="s">
        <v>783</v>
      </c>
      <c r="ET8" s="286" t="s">
        <v>783</v>
      </c>
      <c r="EU8" s="283">
        <v>0</v>
      </c>
      <c r="EV8" s="283">
        <v>0</v>
      </c>
      <c r="EW8" s="286" t="s">
        <v>783</v>
      </c>
      <c r="EX8" s="286" t="s">
        <v>783</v>
      </c>
      <c r="EY8" s="286" t="s">
        <v>783</v>
      </c>
      <c r="EZ8" s="283">
        <v>0</v>
      </c>
      <c r="FA8" s="283">
        <v>0</v>
      </c>
      <c r="FB8" s="283">
        <f t="shared" si="16"/>
        <v>3677</v>
      </c>
      <c r="FC8" s="283">
        <v>376</v>
      </c>
      <c r="FD8" s="283">
        <v>0</v>
      </c>
      <c r="FE8" s="283">
        <v>0</v>
      </c>
      <c r="FF8" s="283">
        <v>842</v>
      </c>
      <c r="FG8" s="283">
        <v>632</v>
      </c>
      <c r="FH8" s="283">
        <v>509</v>
      </c>
      <c r="FI8" s="283">
        <v>0</v>
      </c>
      <c r="FJ8" s="283">
        <v>1313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783</v>
      </c>
      <c r="FQ8" s="286" t="s">
        <v>783</v>
      </c>
      <c r="FR8" s="286" t="s">
        <v>783</v>
      </c>
      <c r="FS8" s="283">
        <v>0</v>
      </c>
      <c r="FT8" s="283">
        <v>0</v>
      </c>
      <c r="FU8" s="283">
        <v>0</v>
      </c>
      <c r="FV8" s="283">
        <v>0</v>
      </c>
      <c r="FW8" s="283">
        <v>5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4612</v>
      </c>
      <c r="E9" s="283">
        <f t="shared" si="19"/>
        <v>0</v>
      </c>
      <c r="F9" s="283">
        <f t="shared" si="20"/>
        <v>0</v>
      </c>
      <c r="G9" s="283">
        <f t="shared" si="21"/>
        <v>234</v>
      </c>
      <c r="H9" s="283">
        <f t="shared" si="22"/>
        <v>1032</v>
      </c>
      <c r="I9" s="283">
        <f t="shared" si="23"/>
        <v>600</v>
      </c>
      <c r="J9" s="283">
        <f t="shared" si="24"/>
        <v>342</v>
      </c>
      <c r="K9" s="283">
        <f t="shared" si="25"/>
        <v>0</v>
      </c>
      <c r="L9" s="283">
        <f t="shared" si="26"/>
        <v>1089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550</v>
      </c>
      <c r="S9" s="283">
        <f t="shared" si="33"/>
        <v>0</v>
      </c>
      <c r="T9" s="283">
        <f t="shared" si="34"/>
        <v>0</v>
      </c>
      <c r="U9" s="283">
        <f t="shared" si="35"/>
        <v>105</v>
      </c>
      <c r="V9" s="283">
        <f t="shared" si="36"/>
        <v>0</v>
      </c>
      <c r="W9" s="283">
        <f t="shared" si="37"/>
        <v>660</v>
      </c>
      <c r="X9" s="283">
        <f t="shared" si="38"/>
        <v>0</v>
      </c>
      <c r="Y9" s="283">
        <f t="shared" si="39"/>
        <v>0</v>
      </c>
      <c r="Z9" s="283">
        <f t="shared" si="4"/>
        <v>1315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783</v>
      </c>
      <c r="AM9" s="286" t="s">
        <v>783</v>
      </c>
      <c r="AN9" s="283">
        <v>550</v>
      </c>
      <c r="AO9" s="286" t="s">
        <v>783</v>
      </c>
      <c r="AP9" s="286" t="s">
        <v>783</v>
      </c>
      <c r="AQ9" s="283">
        <v>105</v>
      </c>
      <c r="AR9" s="286" t="s">
        <v>783</v>
      </c>
      <c r="AS9" s="283">
        <v>660</v>
      </c>
      <c r="AT9" s="286" t="s">
        <v>783</v>
      </c>
      <c r="AU9" s="283">
        <v>0</v>
      </c>
      <c r="AV9" s="283">
        <f t="shared" si="6"/>
        <v>742</v>
      </c>
      <c r="AW9" s="283">
        <v>0</v>
      </c>
      <c r="AX9" s="283">
        <v>0</v>
      </c>
      <c r="AY9" s="283">
        <v>0</v>
      </c>
      <c r="AZ9" s="283">
        <v>742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783</v>
      </c>
      <c r="BI9" s="286" t="s">
        <v>783</v>
      </c>
      <c r="BJ9" s="286" t="s">
        <v>783</v>
      </c>
      <c r="BK9" s="286" t="s">
        <v>783</v>
      </c>
      <c r="BL9" s="286" t="s">
        <v>783</v>
      </c>
      <c r="BM9" s="286" t="s">
        <v>783</v>
      </c>
      <c r="BN9" s="286" t="s">
        <v>783</v>
      </c>
      <c r="BO9" s="286" t="s">
        <v>783</v>
      </c>
      <c r="BP9" s="286" t="s">
        <v>783</v>
      </c>
      <c r="BQ9" s="283">
        <v>0</v>
      </c>
      <c r="BR9" s="283">
        <f t="shared" si="8"/>
        <v>0</v>
      </c>
      <c r="BS9" s="286" t="s">
        <v>783</v>
      </c>
      <c r="BT9" s="286" t="s">
        <v>783</v>
      </c>
      <c r="BU9" s="286" t="s">
        <v>783</v>
      </c>
      <c r="BV9" s="286" t="s">
        <v>783</v>
      </c>
      <c r="BW9" s="286" t="s">
        <v>783</v>
      </c>
      <c r="BX9" s="286" t="s">
        <v>783</v>
      </c>
      <c r="BY9" s="286" t="s">
        <v>783</v>
      </c>
      <c r="BZ9" s="286" t="s">
        <v>783</v>
      </c>
      <c r="CA9" s="286" t="s">
        <v>783</v>
      </c>
      <c r="CB9" s="286" t="s">
        <v>783</v>
      </c>
      <c r="CC9" s="286" t="s">
        <v>783</v>
      </c>
      <c r="CD9" s="283">
        <v>0</v>
      </c>
      <c r="CE9" s="286" t="s">
        <v>783</v>
      </c>
      <c r="CF9" s="286" t="s">
        <v>783</v>
      </c>
      <c r="CG9" s="286" t="s">
        <v>783</v>
      </c>
      <c r="CH9" s="286" t="s">
        <v>783</v>
      </c>
      <c r="CI9" s="286" t="s">
        <v>783</v>
      </c>
      <c r="CJ9" s="286" t="s">
        <v>783</v>
      </c>
      <c r="CK9" s="286" t="s">
        <v>783</v>
      </c>
      <c r="CL9" s="286" t="s">
        <v>783</v>
      </c>
      <c r="CM9" s="283">
        <v>0</v>
      </c>
      <c r="CN9" s="283">
        <f t="shared" si="10"/>
        <v>0</v>
      </c>
      <c r="CO9" s="286" t="s">
        <v>783</v>
      </c>
      <c r="CP9" s="286" t="s">
        <v>783</v>
      </c>
      <c r="CQ9" s="286" t="s">
        <v>783</v>
      </c>
      <c r="CR9" s="286" t="s">
        <v>783</v>
      </c>
      <c r="CS9" s="286" t="s">
        <v>783</v>
      </c>
      <c r="CT9" s="286" t="s">
        <v>783</v>
      </c>
      <c r="CU9" s="286" t="s">
        <v>783</v>
      </c>
      <c r="CV9" s="286" t="s">
        <v>783</v>
      </c>
      <c r="CW9" s="286" t="s">
        <v>783</v>
      </c>
      <c r="CX9" s="286" t="s">
        <v>783</v>
      </c>
      <c r="CY9" s="286" t="s">
        <v>783</v>
      </c>
      <c r="CZ9" s="286" t="s">
        <v>783</v>
      </c>
      <c r="DA9" s="283">
        <v>0</v>
      </c>
      <c r="DB9" s="286" t="s">
        <v>783</v>
      </c>
      <c r="DC9" s="286" t="s">
        <v>783</v>
      </c>
      <c r="DD9" s="286" t="s">
        <v>783</v>
      </c>
      <c r="DE9" s="286" t="s">
        <v>783</v>
      </c>
      <c r="DF9" s="286" t="s">
        <v>783</v>
      </c>
      <c r="DG9" s="286" t="s">
        <v>783</v>
      </c>
      <c r="DH9" s="286" t="s">
        <v>783</v>
      </c>
      <c r="DI9" s="283">
        <v>0</v>
      </c>
      <c r="DJ9" s="283">
        <f t="shared" si="12"/>
        <v>0</v>
      </c>
      <c r="DK9" s="286" t="s">
        <v>783</v>
      </c>
      <c r="DL9" s="286" t="s">
        <v>783</v>
      </c>
      <c r="DM9" s="286" t="s">
        <v>783</v>
      </c>
      <c r="DN9" s="286" t="s">
        <v>783</v>
      </c>
      <c r="DO9" s="286" t="s">
        <v>783</v>
      </c>
      <c r="DP9" s="286" t="s">
        <v>783</v>
      </c>
      <c r="DQ9" s="286" t="s">
        <v>783</v>
      </c>
      <c r="DR9" s="286" t="s">
        <v>783</v>
      </c>
      <c r="DS9" s="286" t="s">
        <v>783</v>
      </c>
      <c r="DT9" s="286" t="s">
        <v>783</v>
      </c>
      <c r="DU9" s="286" t="s">
        <v>783</v>
      </c>
      <c r="DV9" s="283">
        <v>0</v>
      </c>
      <c r="DW9" s="286" t="s">
        <v>783</v>
      </c>
      <c r="DX9" s="286" t="s">
        <v>783</v>
      </c>
      <c r="DY9" s="286" t="s">
        <v>783</v>
      </c>
      <c r="DZ9" s="283">
        <v>0</v>
      </c>
      <c r="EA9" s="286" t="s">
        <v>783</v>
      </c>
      <c r="EB9" s="286" t="s">
        <v>783</v>
      </c>
      <c r="EC9" s="286" t="s">
        <v>783</v>
      </c>
      <c r="ED9" s="286" t="s">
        <v>783</v>
      </c>
      <c r="EE9" s="283">
        <v>0</v>
      </c>
      <c r="EF9" s="283">
        <f t="shared" si="14"/>
        <v>0</v>
      </c>
      <c r="EG9" s="283">
        <v>0</v>
      </c>
      <c r="EH9" s="286" t="s">
        <v>783</v>
      </c>
      <c r="EI9" s="286" t="s">
        <v>783</v>
      </c>
      <c r="EJ9" s="283">
        <v>0</v>
      </c>
      <c r="EK9" s="286" t="s">
        <v>783</v>
      </c>
      <c r="EL9" s="286" t="s">
        <v>783</v>
      </c>
      <c r="EM9" s="286" t="s">
        <v>783</v>
      </c>
      <c r="EN9" s="283">
        <v>0</v>
      </c>
      <c r="EO9" s="283">
        <v>0</v>
      </c>
      <c r="EP9" s="283">
        <v>0</v>
      </c>
      <c r="EQ9" s="286" t="s">
        <v>783</v>
      </c>
      <c r="ER9" s="286" t="s">
        <v>783</v>
      </c>
      <c r="ES9" s="286" t="s">
        <v>783</v>
      </c>
      <c r="ET9" s="286" t="s">
        <v>783</v>
      </c>
      <c r="EU9" s="283">
        <v>0</v>
      </c>
      <c r="EV9" s="283">
        <v>0</v>
      </c>
      <c r="EW9" s="286" t="s">
        <v>783</v>
      </c>
      <c r="EX9" s="286" t="s">
        <v>783</v>
      </c>
      <c r="EY9" s="286" t="s">
        <v>783</v>
      </c>
      <c r="EZ9" s="283">
        <v>0</v>
      </c>
      <c r="FA9" s="283">
        <v>0</v>
      </c>
      <c r="FB9" s="283">
        <f t="shared" si="16"/>
        <v>2555</v>
      </c>
      <c r="FC9" s="283">
        <v>0</v>
      </c>
      <c r="FD9" s="283">
        <v>0</v>
      </c>
      <c r="FE9" s="283">
        <v>234</v>
      </c>
      <c r="FF9" s="283">
        <v>290</v>
      </c>
      <c r="FG9" s="283">
        <v>600</v>
      </c>
      <c r="FH9" s="283">
        <v>342</v>
      </c>
      <c r="FI9" s="283">
        <v>0</v>
      </c>
      <c r="FJ9" s="283">
        <v>1089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783</v>
      </c>
      <c r="FQ9" s="286" t="s">
        <v>783</v>
      </c>
      <c r="FR9" s="286" t="s">
        <v>783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10993</v>
      </c>
      <c r="E10" s="283">
        <f t="shared" si="19"/>
        <v>0</v>
      </c>
      <c r="F10" s="283">
        <f t="shared" si="20"/>
        <v>24</v>
      </c>
      <c r="G10" s="283">
        <f t="shared" si="21"/>
        <v>216</v>
      </c>
      <c r="H10" s="283">
        <f t="shared" si="22"/>
        <v>502</v>
      </c>
      <c r="I10" s="283">
        <f t="shared" si="23"/>
        <v>1457</v>
      </c>
      <c r="J10" s="283">
        <f t="shared" si="24"/>
        <v>462</v>
      </c>
      <c r="K10" s="283">
        <f t="shared" si="25"/>
        <v>0</v>
      </c>
      <c r="L10" s="283">
        <f t="shared" si="26"/>
        <v>1571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6597</v>
      </c>
      <c r="V10" s="283">
        <f t="shared" si="36"/>
        <v>0</v>
      </c>
      <c r="W10" s="283">
        <f t="shared" si="37"/>
        <v>0</v>
      </c>
      <c r="X10" s="283">
        <f t="shared" si="38"/>
        <v>12</v>
      </c>
      <c r="Y10" s="283">
        <f t="shared" si="39"/>
        <v>152</v>
      </c>
      <c r="Z10" s="283">
        <f t="shared" si="4"/>
        <v>6627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783</v>
      </c>
      <c r="AM10" s="286" t="s">
        <v>783</v>
      </c>
      <c r="AN10" s="283">
        <v>0</v>
      </c>
      <c r="AO10" s="286" t="s">
        <v>783</v>
      </c>
      <c r="AP10" s="286" t="s">
        <v>783</v>
      </c>
      <c r="AQ10" s="283">
        <v>6597</v>
      </c>
      <c r="AR10" s="286" t="s">
        <v>783</v>
      </c>
      <c r="AS10" s="283">
        <v>0</v>
      </c>
      <c r="AT10" s="286" t="s">
        <v>783</v>
      </c>
      <c r="AU10" s="283">
        <v>30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783</v>
      </c>
      <c r="BI10" s="286" t="s">
        <v>783</v>
      </c>
      <c r="BJ10" s="286" t="s">
        <v>783</v>
      </c>
      <c r="BK10" s="286" t="s">
        <v>783</v>
      </c>
      <c r="BL10" s="286" t="s">
        <v>783</v>
      </c>
      <c r="BM10" s="286" t="s">
        <v>783</v>
      </c>
      <c r="BN10" s="286" t="s">
        <v>783</v>
      </c>
      <c r="BO10" s="286" t="s">
        <v>783</v>
      </c>
      <c r="BP10" s="286" t="s">
        <v>783</v>
      </c>
      <c r="BQ10" s="283">
        <v>0</v>
      </c>
      <c r="BR10" s="283">
        <f t="shared" si="8"/>
        <v>0</v>
      </c>
      <c r="BS10" s="286" t="s">
        <v>783</v>
      </c>
      <c r="BT10" s="286" t="s">
        <v>783</v>
      </c>
      <c r="BU10" s="286" t="s">
        <v>783</v>
      </c>
      <c r="BV10" s="286" t="s">
        <v>783</v>
      </c>
      <c r="BW10" s="286" t="s">
        <v>783</v>
      </c>
      <c r="BX10" s="286" t="s">
        <v>783</v>
      </c>
      <c r="BY10" s="286" t="s">
        <v>783</v>
      </c>
      <c r="BZ10" s="286" t="s">
        <v>783</v>
      </c>
      <c r="CA10" s="286" t="s">
        <v>783</v>
      </c>
      <c r="CB10" s="286" t="s">
        <v>783</v>
      </c>
      <c r="CC10" s="286" t="s">
        <v>783</v>
      </c>
      <c r="CD10" s="283">
        <v>0</v>
      </c>
      <c r="CE10" s="286" t="s">
        <v>783</v>
      </c>
      <c r="CF10" s="286" t="s">
        <v>783</v>
      </c>
      <c r="CG10" s="286" t="s">
        <v>783</v>
      </c>
      <c r="CH10" s="286" t="s">
        <v>783</v>
      </c>
      <c r="CI10" s="286" t="s">
        <v>783</v>
      </c>
      <c r="CJ10" s="286" t="s">
        <v>783</v>
      </c>
      <c r="CK10" s="286" t="s">
        <v>783</v>
      </c>
      <c r="CL10" s="286" t="s">
        <v>783</v>
      </c>
      <c r="CM10" s="283">
        <v>0</v>
      </c>
      <c r="CN10" s="283">
        <f t="shared" si="10"/>
        <v>0</v>
      </c>
      <c r="CO10" s="286" t="s">
        <v>783</v>
      </c>
      <c r="CP10" s="286" t="s">
        <v>783</v>
      </c>
      <c r="CQ10" s="286" t="s">
        <v>783</v>
      </c>
      <c r="CR10" s="286" t="s">
        <v>783</v>
      </c>
      <c r="CS10" s="286" t="s">
        <v>783</v>
      </c>
      <c r="CT10" s="286" t="s">
        <v>783</v>
      </c>
      <c r="CU10" s="286" t="s">
        <v>783</v>
      </c>
      <c r="CV10" s="286" t="s">
        <v>783</v>
      </c>
      <c r="CW10" s="286" t="s">
        <v>783</v>
      </c>
      <c r="CX10" s="286" t="s">
        <v>783</v>
      </c>
      <c r="CY10" s="286" t="s">
        <v>783</v>
      </c>
      <c r="CZ10" s="286" t="s">
        <v>783</v>
      </c>
      <c r="DA10" s="283">
        <v>0</v>
      </c>
      <c r="DB10" s="286" t="s">
        <v>783</v>
      </c>
      <c r="DC10" s="286" t="s">
        <v>783</v>
      </c>
      <c r="DD10" s="286" t="s">
        <v>783</v>
      </c>
      <c r="DE10" s="286" t="s">
        <v>783</v>
      </c>
      <c r="DF10" s="286" t="s">
        <v>783</v>
      </c>
      <c r="DG10" s="286" t="s">
        <v>783</v>
      </c>
      <c r="DH10" s="286" t="s">
        <v>783</v>
      </c>
      <c r="DI10" s="283">
        <v>0</v>
      </c>
      <c r="DJ10" s="283">
        <f t="shared" si="12"/>
        <v>0</v>
      </c>
      <c r="DK10" s="286" t="s">
        <v>783</v>
      </c>
      <c r="DL10" s="286" t="s">
        <v>783</v>
      </c>
      <c r="DM10" s="286" t="s">
        <v>783</v>
      </c>
      <c r="DN10" s="286" t="s">
        <v>783</v>
      </c>
      <c r="DO10" s="286" t="s">
        <v>783</v>
      </c>
      <c r="DP10" s="286" t="s">
        <v>783</v>
      </c>
      <c r="DQ10" s="286" t="s">
        <v>783</v>
      </c>
      <c r="DR10" s="286" t="s">
        <v>783</v>
      </c>
      <c r="DS10" s="286" t="s">
        <v>783</v>
      </c>
      <c r="DT10" s="286" t="s">
        <v>783</v>
      </c>
      <c r="DU10" s="286" t="s">
        <v>783</v>
      </c>
      <c r="DV10" s="283">
        <v>0</v>
      </c>
      <c r="DW10" s="286" t="s">
        <v>783</v>
      </c>
      <c r="DX10" s="286" t="s">
        <v>783</v>
      </c>
      <c r="DY10" s="286" t="s">
        <v>783</v>
      </c>
      <c r="DZ10" s="283">
        <v>0</v>
      </c>
      <c r="EA10" s="286" t="s">
        <v>783</v>
      </c>
      <c r="EB10" s="286" t="s">
        <v>783</v>
      </c>
      <c r="EC10" s="286" t="s">
        <v>783</v>
      </c>
      <c r="ED10" s="286" t="s">
        <v>783</v>
      </c>
      <c r="EE10" s="283">
        <v>0</v>
      </c>
      <c r="EF10" s="283">
        <f t="shared" si="14"/>
        <v>12</v>
      </c>
      <c r="EG10" s="283">
        <v>0</v>
      </c>
      <c r="EH10" s="286" t="s">
        <v>783</v>
      </c>
      <c r="EI10" s="286" t="s">
        <v>783</v>
      </c>
      <c r="EJ10" s="283">
        <v>0</v>
      </c>
      <c r="EK10" s="286" t="s">
        <v>783</v>
      </c>
      <c r="EL10" s="286" t="s">
        <v>783</v>
      </c>
      <c r="EM10" s="286" t="s">
        <v>783</v>
      </c>
      <c r="EN10" s="283">
        <v>0</v>
      </c>
      <c r="EO10" s="283">
        <v>0</v>
      </c>
      <c r="EP10" s="283">
        <v>0</v>
      </c>
      <c r="EQ10" s="286" t="s">
        <v>783</v>
      </c>
      <c r="ER10" s="286" t="s">
        <v>783</v>
      </c>
      <c r="ES10" s="286" t="s">
        <v>783</v>
      </c>
      <c r="ET10" s="286" t="s">
        <v>783</v>
      </c>
      <c r="EU10" s="283">
        <v>0</v>
      </c>
      <c r="EV10" s="283">
        <v>0</v>
      </c>
      <c r="EW10" s="286" t="s">
        <v>783</v>
      </c>
      <c r="EX10" s="286" t="s">
        <v>783</v>
      </c>
      <c r="EY10" s="286" t="s">
        <v>783</v>
      </c>
      <c r="EZ10" s="283">
        <v>12</v>
      </c>
      <c r="FA10" s="283">
        <v>0</v>
      </c>
      <c r="FB10" s="283">
        <f t="shared" si="16"/>
        <v>4354</v>
      </c>
      <c r="FC10" s="283">
        <v>0</v>
      </c>
      <c r="FD10" s="283">
        <v>24</v>
      </c>
      <c r="FE10" s="283">
        <v>216</v>
      </c>
      <c r="FF10" s="283">
        <v>502</v>
      </c>
      <c r="FG10" s="283">
        <v>1457</v>
      </c>
      <c r="FH10" s="283">
        <v>462</v>
      </c>
      <c r="FI10" s="283">
        <v>0</v>
      </c>
      <c r="FJ10" s="283">
        <v>1571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783</v>
      </c>
      <c r="FQ10" s="286" t="s">
        <v>783</v>
      </c>
      <c r="FR10" s="286" t="s">
        <v>783</v>
      </c>
      <c r="FS10" s="283">
        <v>0</v>
      </c>
      <c r="FT10" s="283">
        <v>0</v>
      </c>
      <c r="FU10" s="283">
        <v>0</v>
      </c>
      <c r="FV10" s="283">
        <v>0</v>
      </c>
      <c r="FW10" s="283">
        <v>122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2723</v>
      </c>
      <c r="E11" s="283">
        <f t="shared" si="19"/>
        <v>444</v>
      </c>
      <c r="F11" s="283">
        <f t="shared" si="20"/>
        <v>4</v>
      </c>
      <c r="G11" s="283">
        <f t="shared" si="21"/>
        <v>32</v>
      </c>
      <c r="H11" s="283">
        <f t="shared" si="22"/>
        <v>298</v>
      </c>
      <c r="I11" s="283">
        <f t="shared" si="23"/>
        <v>334</v>
      </c>
      <c r="J11" s="283">
        <f t="shared" si="24"/>
        <v>89</v>
      </c>
      <c r="K11" s="283">
        <f t="shared" si="25"/>
        <v>0</v>
      </c>
      <c r="L11" s="283">
        <f t="shared" si="26"/>
        <v>296</v>
      </c>
      <c r="M11" s="283">
        <f t="shared" si="27"/>
        <v>0</v>
      </c>
      <c r="N11" s="283">
        <f t="shared" si="28"/>
        <v>0</v>
      </c>
      <c r="O11" s="283">
        <f t="shared" si="29"/>
        <v>28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1172</v>
      </c>
      <c r="V11" s="283">
        <f t="shared" si="36"/>
        <v>0</v>
      </c>
      <c r="W11" s="283">
        <f t="shared" si="37"/>
        <v>0</v>
      </c>
      <c r="X11" s="283">
        <f t="shared" si="38"/>
        <v>1</v>
      </c>
      <c r="Y11" s="283">
        <f t="shared" si="39"/>
        <v>25</v>
      </c>
      <c r="Z11" s="283">
        <f t="shared" si="4"/>
        <v>1207</v>
      </c>
      <c r="AA11" s="283">
        <v>0</v>
      </c>
      <c r="AB11" s="283">
        <v>0</v>
      </c>
      <c r="AC11" s="283">
        <v>0</v>
      </c>
      <c r="AD11" s="283">
        <v>35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783</v>
      </c>
      <c r="AM11" s="286" t="s">
        <v>783</v>
      </c>
      <c r="AN11" s="283">
        <v>0</v>
      </c>
      <c r="AO11" s="286" t="s">
        <v>783</v>
      </c>
      <c r="AP11" s="286" t="s">
        <v>783</v>
      </c>
      <c r="AQ11" s="283">
        <v>1172</v>
      </c>
      <c r="AR11" s="286" t="s">
        <v>783</v>
      </c>
      <c r="AS11" s="283">
        <v>0</v>
      </c>
      <c r="AT11" s="286" t="s">
        <v>783</v>
      </c>
      <c r="AU11" s="283">
        <v>0</v>
      </c>
      <c r="AV11" s="283">
        <f t="shared" si="6"/>
        <v>189</v>
      </c>
      <c r="AW11" s="283">
        <v>0</v>
      </c>
      <c r="AX11" s="283">
        <v>0</v>
      </c>
      <c r="AY11" s="283">
        <v>0</v>
      </c>
      <c r="AZ11" s="283">
        <v>164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783</v>
      </c>
      <c r="BI11" s="286" t="s">
        <v>783</v>
      </c>
      <c r="BJ11" s="286" t="s">
        <v>783</v>
      </c>
      <c r="BK11" s="286" t="s">
        <v>783</v>
      </c>
      <c r="BL11" s="286" t="s">
        <v>783</v>
      </c>
      <c r="BM11" s="286" t="s">
        <v>783</v>
      </c>
      <c r="BN11" s="286" t="s">
        <v>783</v>
      </c>
      <c r="BO11" s="286" t="s">
        <v>783</v>
      </c>
      <c r="BP11" s="286" t="s">
        <v>783</v>
      </c>
      <c r="BQ11" s="283">
        <v>25</v>
      </c>
      <c r="BR11" s="283">
        <f t="shared" si="8"/>
        <v>0</v>
      </c>
      <c r="BS11" s="286" t="s">
        <v>783</v>
      </c>
      <c r="BT11" s="286" t="s">
        <v>783</v>
      </c>
      <c r="BU11" s="286" t="s">
        <v>783</v>
      </c>
      <c r="BV11" s="286" t="s">
        <v>783</v>
      </c>
      <c r="BW11" s="286" t="s">
        <v>783</v>
      </c>
      <c r="BX11" s="286" t="s">
        <v>783</v>
      </c>
      <c r="BY11" s="286" t="s">
        <v>783</v>
      </c>
      <c r="BZ11" s="286" t="s">
        <v>783</v>
      </c>
      <c r="CA11" s="286" t="s">
        <v>783</v>
      </c>
      <c r="CB11" s="286" t="s">
        <v>783</v>
      </c>
      <c r="CC11" s="286" t="s">
        <v>783</v>
      </c>
      <c r="CD11" s="283">
        <v>0</v>
      </c>
      <c r="CE11" s="286" t="s">
        <v>783</v>
      </c>
      <c r="CF11" s="286" t="s">
        <v>783</v>
      </c>
      <c r="CG11" s="286" t="s">
        <v>783</v>
      </c>
      <c r="CH11" s="286" t="s">
        <v>783</v>
      </c>
      <c r="CI11" s="286" t="s">
        <v>783</v>
      </c>
      <c r="CJ11" s="286" t="s">
        <v>783</v>
      </c>
      <c r="CK11" s="286" t="s">
        <v>783</v>
      </c>
      <c r="CL11" s="286" t="s">
        <v>783</v>
      </c>
      <c r="CM11" s="283">
        <v>0</v>
      </c>
      <c r="CN11" s="283">
        <f t="shared" si="10"/>
        <v>0</v>
      </c>
      <c r="CO11" s="286" t="s">
        <v>783</v>
      </c>
      <c r="CP11" s="286" t="s">
        <v>783</v>
      </c>
      <c r="CQ11" s="286" t="s">
        <v>783</v>
      </c>
      <c r="CR11" s="286" t="s">
        <v>783</v>
      </c>
      <c r="CS11" s="286" t="s">
        <v>783</v>
      </c>
      <c r="CT11" s="286" t="s">
        <v>783</v>
      </c>
      <c r="CU11" s="286" t="s">
        <v>783</v>
      </c>
      <c r="CV11" s="286" t="s">
        <v>783</v>
      </c>
      <c r="CW11" s="286" t="s">
        <v>783</v>
      </c>
      <c r="CX11" s="286" t="s">
        <v>783</v>
      </c>
      <c r="CY11" s="286" t="s">
        <v>783</v>
      </c>
      <c r="CZ11" s="286" t="s">
        <v>783</v>
      </c>
      <c r="DA11" s="283">
        <v>0</v>
      </c>
      <c r="DB11" s="286" t="s">
        <v>783</v>
      </c>
      <c r="DC11" s="286" t="s">
        <v>783</v>
      </c>
      <c r="DD11" s="286" t="s">
        <v>783</v>
      </c>
      <c r="DE11" s="286" t="s">
        <v>783</v>
      </c>
      <c r="DF11" s="286" t="s">
        <v>783</v>
      </c>
      <c r="DG11" s="286" t="s">
        <v>783</v>
      </c>
      <c r="DH11" s="286" t="s">
        <v>783</v>
      </c>
      <c r="DI11" s="283">
        <v>0</v>
      </c>
      <c r="DJ11" s="283">
        <f t="shared" si="12"/>
        <v>0</v>
      </c>
      <c r="DK11" s="286" t="s">
        <v>783</v>
      </c>
      <c r="DL11" s="286" t="s">
        <v>783</v>
      </c>
      <c r="DM11" s="286" t="s">
        <v>783</v>
      </c>
      <c r="DN11" s="286" t="s">
        <v>783</v>
      </c>
      <c r="DO11" s="286" t="s">
        <v>783</v>
      </c>
      <c r="DP11" s="286" t="s">
        <v>783</v>
      </c>
      <c r="DQ11" s="286" t="s">
        <v>783</v>
      </c>
      <c r="DR11" s="286" t="s">
        <v>783</v>
      </c>
      <c r="DS11" s="286" t="s">
        <v>783</v>
      </c>
      <c r="DT11" s="286" t="s">
        <v>783</v>
      </c>
      <c r="DU11" s="286" t="s">
        <v>783</v>
      </c>
      <c r="DV11" s="283">
        <v>0</v>
      </c>
      <c r="DW11" s="286" t="s">
        <v>783</v>
      </c>
      <c r="DX11" s="286" t="s">
        <v>783</v>
      </c>
      <c r="DY11" s="286" t="s">
        <v>783</v>
      </c>
      <c r="DZ11" s="283">
        <v>0</v>
      </c>
      <c r="EA11" s="286" t="s">
        <v>783</v>
      </c>
      <c r="EB11" s="286" t="s">
        <v>783</v>
      </c>
      <c r="EC11" s="286" t="s">
        <v>783</v>
      </c>
      <c r="ED11" s="286" t="s">
        <v>783</v>
      </c>
      <c r="EE11" s="283">
        <v>0</v>
      </c>
      <c r="EF11" s="283">
        <f t="shared" si="14"/>
        <v>0</v>
      </c>
      <c r="EG11" s="283">
        <v>0</v>
      </c>
      <c r="EH11" s="286" t="s">
        <v>783</v>
      </c>
      <c r="EI11" s="286" t="s">
        <v>783</v>
      </c>
      <c r="EJ11" s="283">
        <v>0</v>
      </c>
      <c r="EK11" s="286" t="s">
        <v>783</v>
      </c>
      <c r="EL11" s="286" t="s">
        <v>783</v>
      </c>
      <c r="EM11" s="286" t="s">
        <v>783</v>
      </c>
      <c r="EN11" s="283">
        <v>0</v>
      </c>
      <c r="EO11" s="283">
        <v>0</v>
      </c>
      <c r="EP11" s="283">
        <v>0</v>
      </c>
      <c r="EQ11" s="286" t="s">
        <v>783</v>
      </c>
      <c r="ER11" s="286" t="s">
        <v>783</v>
      </c>
      <c r="ES11" s="286" t="s">
        <v>783</v>
      </c>
      <c r="ET11" s="286" t="s">
        <v>783</v>
      </c>
      <c r="EU11" s="283">
        <v>0</v>
      </c>
      <c r="EV11" s="283">
        <v>0</v>
      </c>
      <c r="EW11" s="286" t="s">
        <v>783</v>
      </c>
      <c r="EX11" s="286" t="s">
        <v>783</v>
      </c>
      <c r="EY11" s="286" t="s">
        <v>783</v>
      </c>
      <c r="EZ11" s="283">
        <v>0</v>
      </c>
      <c r="FA11" s="283">
        <v>0</v>
      </c>
      <c r="FB11" s="283">
        <f t="shared" si="16"/>
        <v>1327</v>
      </c>
      <c r="FC11" s="283">
        <v>444</v>
      </c>
      <c r="FD11" s="283">
        <v>4</v>
      </c>
      <c r="FE11" s="283">
        <v>32</v>
      </c>
      <c r="FF11" s="283">
        <v>99</v>
      </c>
      <c r="FG11" s="283">
        <v>334</v>
      </c>
      <c r="FH11" s="283">
        <v>89</v>
      </c>
      <c r="FI11" s="283">
        <v>0</v>
      </c>
      <c r="FJ11" s="283">
        <v>296</v>
      </c>
      <c r="FK11" s="283">
        <v>0</v>
      </c>
      <c r="FL11" s="283">
        <v>0</v>
      </c>
      <c r="FM11" s="283">
        <v>28</v>
      </c>
      <c r="FN11" s="283">
        <v>0</v>
      </c>
      <c r="FO11" s="283">
        <v>0</v>
      </c>
      <c r="FP11" s="286" t="s">
        <v>783</v>
      </c>
      <c r="FQ11" s="286" t="s">
        <v>783</v>
      </c>
      <c r="FR11" s="286" t="s">
        <v>783</v>
      </c>
      <c r="FS11" s="283">
        <v>0</v>
      </c>
      <c r="FT11" s="283">
        <v>0</v>
      </c>
      <c r="FU11" s="283">
        <v>0</v>
      </c>
      <c r="FV11" s="283">
        <v>1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9138</v>
      </c>
      <c r="E12" s="283">
        <f t="shared" si="19"/>
        <v>0</v>
      </c>
      <c r="F12" s="283">
        <f t="shared" si="20"/>
        <v>0</v>
      </c>
      <c r="G12" s="283">
        <f t="shared" si="21"/>
        <v>65</v>
      </c>
      <c r="H12" s="283">
        <f t="shared" si="22"/>
        <v>822</v>
      </c>
      <c r="I12" s="283">
        <f t="shared" si="23"/>
        <v>555</v>
      </c>
      <c r="J12" s="283">
        <f t="shared" si="24"/>
        <v>42</v>
      </c>
      <c r="K12" s="283">
        <f t="shared" si="25"/>
        <v>0</v>
      </c>
      <c r="L12" s="283">
        <f t="shared" si="26"/>
        <v>652</v>
      </c>
      <c r="M12" s="283">
        <f t="shared" si="27"/>
        <v>0</v>
      </c>
      <c r="N12" s="283">
        <f t="shared" si="28"/>
        <v>0</v>
      </c>
      <c r="O12" s="283">
        <f t="shared" si="29"/>
        <v>5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3021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3976</v>
      </c>
      <c r="Z12" s="283">
        <f t="shared" si="4"/>
        <v>3794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783</v>
      </c>
      <c r="AM12" s="286" t="s">
        <v>783</v>
      </c>
      <c r="AN12" s="283">
        <v>0</v>
      </c>
      <c r="AO12" s="286" t="s">
        <v>783</v>
      </c>
      <c r="AP12" s="286" t="s">
        <v>783</v>
      </c>
      <c r="AQ12" s="283">
        <v>3021</v>
      </c>
      <c r="AR12" s="286" t="s">
        <v>783</v>
      </c>
      <c r="AS12" s="283">
        <v>0</v>
      </c>
      <c r="AT12" s="286" t="s">
        <v>783</v>
      </c>
      <c r="AU12" s="283">
        <v>773</v>
      </c>
      <c r="AV12" s="283">
        <f t="shared" si="6"/>
        <v>788</v>
      </c>
      <c r="AW12" s="283">
        <v>0</v>
      </c>
      <c r="AX12" s="283">
        <v>0</v>
      </c>
      <c r="AY12" s="283">
        <v>0</v>
      </c>
      <c r="AZ12" s="283">
        <v>783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5</v>
      </c>
      <c r="BH12" s="286" t="s">
        <v>783</v>
      </c>
      <c r="BI12" s="286" t="s">
        <v>783</v>
      </c>
      <c r="BJ12" s="286" t="s">
        <v>783</v>
      </c>
      <c r="BK12" s="286" t="s">
        <v>783</v>
      </c>
      <c r="BL12" s="286" t="s">
        <v>783</v>
      </c>
      <c r="BM12" s="286" t="s">
        <v>783</v>
      </c>
      <c r="BN12" s="286" t="s">
        <v>783</v>
      </c>
      <c r="BO12" s="286" t="s">
        <v>783</v>
      </c>
      <c r="BP12" s="286" t="s">
        <v>783</v>
      </c>
      <c r="BQ12" s="283">
        <v>0</v>
      </c>
      <c r="BR12" s="283">
        <f t="shared" si="8"/>
        <v>0</v>
      </c>
      <c r="BS12" s="286" t="s">
        <v>783</v>
      </c>
      <c r="BT12" s="286" t="s">
        <v>783</v>
      </c>
      <c r="BU12" s="286" t="s">
        <v>783</v>
      </c>
      <c r="BV12" s="286" t="s">
        <v>783</v>
      </c>
      <c r="BW12" s="286" t="s">
        <v>783</v>
      </c>
      <c r="BX12" s="286" t="s">
        <v>783</v>
      </c>
      <c r="BY12" s="286" t="s">
        <v>783</v>
      </c>
      <c r="BZ12" s="286" t="s">
        <v>783</v>
      </c>
      <c r="CA12" s="286" t="s">
        <v>783</v>
      </c>
      <c r="CB12" s="286" t="s">
        <v>783</v>
      </c>
      <c r="CC12" s="286" t="s">
        <v>783</v>
      </c>
      <c r="CD12" s="283">
        <v>0</v>
      </c>
      <c r="CE12" s="286" t="s">
        <v>783</v>
      </c>
      <c r="CF12" s="286" t="s">
        <v>783</v>
      </c>
      <c r="CG12" s="286" t="s">
        <v>783</v>
      </c>
      <c r="CH12" s="286" t="s">
        <v>783</v>
      </c>
      <c r="CI12" s="286" t="s">
        <v>783</v>
      </c>
      <c r="CJ12" s="286" t="s">
        <v>783</v>
      </c>
      <c r="CK12" s="286" t="s">
        <v>783</v>
      </c>
      <c r="CL12" s="286" t="s">
        <v>783</v>
      </c>
      <c r="CM12" s="283">
        <v>0</v>
      </c>
      <c r="CN12" s="283">
        <f t="shared" si="10"/>
        <v>0</v>
      </c>
      <c r="CO12" s="286" t="s">
        <v>783</v>
      </c>
      <c r="CP12" s="286" t="s">
        <v>783</v>
      </c>
      <c r="CQ12" s="286" t="s">
        <v>783</v>
      </c>
      <c r="CR12" s="286" t="s">
        <v>783</v>
      </c>
      <c r="CS12" s="286" t="s">
        <v>783</v>
      </c>
      <c r="CT12" s="286" t="s">
        <v>783</v>
      </c>
      <c r="CU12" s="286" t="s">
        <v>783</v>
      </c>
      <c r="CV12" s="286" t="s">
        <v>783</v>
      </c>
      <c r="CW12" s="286" t="s">
        <v>783</v>
      </c>
      <c r="CX12" s="286" t="s">
        <v>783</v>
      </c>
      <c r="CY12" s="286" t="s">
        <v>783</v>
      </c>
      <c r="CZ12" s="286" t="s">
        <v>783</v>
      </c>
      <c r="DA12" s="283">
        <v>0</v>
      </c>
      <c r="DB12" s="286" t="s">
        <v>783</v>
      </c>
      <c r="DC12" s="286" t="s">
        <v>783</v>
      </c>
      <c r="DD12" s="286" t="s">
        <v>783</v>
      </c>
      <c r="DE12" s="286" t="s">
        <v>783</v>
      </c>
      <c r="DF12" s="286" t="s">
        <v>783</v>
      </c>
      <c r="DG12" s="286" t="s">
        <v>783</v>
      </c>
      <c r="DH12" s="286" t="s">
        <v>783</v>
      </c>
      <c r="DI12" s="283">
        <v>0</v>
      </c>
      <c r="DJ12" s="283">
        <f t="shared" si="12"/>
        <v>3203</v>
      </c>
      <c r="DK12" s="286" t="s">
        <v>783</v>
      </c>
      <c r="DL12" s="286" t="s">
        <v>783</v>
      </c>
      <c r="DM12" s="286" t="s">
        <v>783</v>
      </c>
      <c r="DN12" s="286" t="s">
        <v>783</v>
      </c>
      <c r="DO12" s="286" t="s">
        <v>783</v>
      </c>
      <c r="DP12" s="286" t="s">
        <v>783</v>
      </c>
      <c r="DQ12" s="286" t="s">
        <v>783</v>
      </c>
      <c r="DR12" s="286" t="s">
        <v>783</v>
      </c>
      <c r="DS12" s="286" t="s">
        <v>783</v>
      </c>
      <c r="DT12" s="286" t="s">
        <v>783</v>
      </c>
      <c r="DU12" s="286" t="s">
        <v>783</v>
      </c>
      <c r="DV12" s="283">
        <v>0</v>
      </c>
      <c r="DW12" s="286" t="s">
        <v>783</v>
      </c>
      <c r="DX12" s="286" t="s">
        <v>783</v>
      </c>
      <c r="DY12" s="286" t="s">
        <v>783</v>
      </c>
      <c r="DZ12" s="283">
        <v>0</v>
      </c>
      <c r="EA12" s="286" t="s">
        <v>783</v>
      </c>
      <c r="EB12" s="286" t="s">
        <v>783</v>
      </c>
      <c r="EC12" s="286" t="s">
        <v>783</v>
      </c>
      <c r="ED12" s="286" t="s">
        <v>783</v>
      </c>
      <c r="EE12" s="283">
        <v>3203</v>
      </c>
      <c r="EF12" s="283">
        <f t="shared" si="14"/>
        <v>0</v>
      </c>
      <c r="EG12" s="283">
        <v>0</v>
      </c>
      <c r="EH12" s="286" t="s">
        <v>783</v>
      </c>
      <c r="EI12" s="286" t="s">
        <v>783</v>
      </c>
      <c r="EJ12" s="283">
        <v>0</v>
      </c>
      <c r="EK12" s="286" t="s">
        <v>783</v>
      </c>
      <c r="EL12" s="286" t="s">
        <v>783</v>
      </c>
      <c r="EM12" s="286" t="s">
        <v>783</v>
      </c>
      <c r="EN12" s="283">
        <v>0</v>
      </c>
      <c r="EO12" s="283">
        <v>0</v>
      </c>
      <c r="EP12" s="283">
        <v>0</v>
      </c>
      <c r="EQ12" s="286" t="s">
        <v>783</v>
      </c>
      <c r="ER12" s="286" t="s">
        <v>783</v>
      </c>
      <c r="ES12" s="286" t="s">
        <v>783</v>
      </c>
      <c r="ET12" s="286" t="s">
        <v>783</v>
      </c>
      <c r="EU12" s="283">
        <v>0</v>
      </c>
      <c r="EV12" s="283">
        <v>0</v>
      </c>
      <c r="EW12" s="286" t="s">
        <v>783</v>
      </c>
      <c r="EX12" s="286" t="s">
        <v>783</v>
      </c>
      <c r="EY12" s="286" t="s">
        <v>783</v>
      </c>
      <c r="EZ12" s="283">
        <v>0</v>
      </c>
      <c r="FA12" s="283">
        <v>0</v>
      </c>
      <c r="FB12" s="283">
        <f t="shared" si="16"/>
        <v>1353</v>
      </c>
      <c r="FC12" s="283">
        <v>0</v>
      </c>
      <c r="FD12" s="283">
        <v>0</v>
      </c>
      <c r="FE12" s="283">
        <v>65</v>
      </c>
      <c r="FF12" s="283">
        <v>39</v>
      </c>
      <c r="FG12" s="283">
        <v>555</v>
      </c>
      <c r="FH12" s="283">
        <v>42</v>
      </c>
      <c r="FI12" s="283">
        <v>0</v>
      </c>
      <c r="FJ12" s="283">
        <v>652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783</v>
      </c>
      <c r="FQ12" s="286" t="s">
        <v>783</v>
      </c>
      <c r="FR12" s="286" t="s">
        <v>783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3093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404</v>
      </c>
      <c r="I13" s="283">
        <f t="shared" si="23"/>
        <v>189</v>
      </c>
      <c r="J13" s="283">
        <f t="shared" si="24"/>
        <v>127</v>
      </c>
      <c r="K13" s="283">
        <f t="shared" si="25"/>
        <v>0</v>
      </c>
      <c r="L13" s="283">
        <f t="shared" si="26"/>
        <v>692</v>
      </c>
      <c r="M13" s="283">
        <f t="shared" si="27"/>
        <v>647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1012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22</v>
      </c>
      <c r="Z13" s="283">
        <f t="shared" si="4"/>
        <v>1012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783</v>
      </c>
      <c r="AM13" s="286" t="s">
        <v>783</v>
      </c>
      <c r="AN13" s="283">
        <v>0</v>
      </c>
      <c r="AO13" s="286" t="s">
        <v>783</v>
      </c>
      <c r="AP13" s="286" t="s">
        <v>783</v>
      </c>
      <c r="AQ13" s="283">
        <v>1012</v>
      </c>
      <c r="AR13" s="286" t="s">
        <v>783</v>
      </c>
      <c r="AS13" s="283">
        <v>0</v>
      </c>
      <c r="AT13" s="286" t="s">
        <v>783</v>
      </c>
      <c r="AU13" s="283">
        <v>0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783</v>
      </c>
      <c r="BI13" s="286" t="s">
        <v>783</v>
      </c>
      <c r="BJ13" s="286" t="s">
        <v>783</v>
      </c>
      <c r="BK13" s="286" t="s">
        <v>783</v>
      </c>
      <c r="BL13" s="286" t="s">
        <v>783</v>
      </c>
      <c r="BM13" s="286" t="s">
        <v>783</v>
      </c>
      <c r="BN13" s="286" t="s">
        <v>783</v>
      </c>
      <c r="BO13" s="286" t="s">
        <v>783</v>
      </c>
      <c r="BP13" s="286" t="s">
        <v>783</v>
      </c>
      <c r="BQ13" s="283">
        <v>0</v>
      </c>
      <c r="BR13" s="283">
        <f t="shared" si="8"/>
        <v>0</v>
      </c>
      <c r="BS13" s="286" t="s">
        <v>783</v>
      </c>
      <c r="BT13" s="286" t="s">
        <v>783</v>
      </c>
      <c r="BU13" s="286" t="s">
        <v>783</v>
      </c>
      <c r="BV13" s="286" t="s">
        <v>783</v>
      </c>
      <c r="BW13" s="286" t="s">
        <v>783</v>
      </c>
      <c r="BX13" s="286" t="s">
        <v>783</v>
      </c>
      <c r="BY13" s="286" t="s">
        <v>783</v>
      </c>
      <c r="BZ13" s="286" t="s">
        <v>783</v>
      </c>
      <c r="CA13" s="286" t="s">
        <v>783</v>
      </c>
      <c r="CB13" s="286" t="s">
        <v>783</v>
      </c>
      <c r="CC13" s="286" t="s">
        <v>783</v>
      </c>
      <c r="CD13" s="283">
        <v>0</v>
      </c>
      <c r="CE13" s="286" t="s">
        <v>783</v>
      </c>
      <c r="CF13" s="286" t="s">
        <v>783</v>
      </c>
      <c r="CG13" s="286" t="s">
        <v>783</v>
      </c>
      <c r="CH13" s="286" t="s">
        <v>783</v>
      </c>
      <c r="CI13" s="286" t="s">
        <v>783</v>
      </c>
      <c r="CJ13" s="286" t="s">
        <v>783</v>
      </c>
      <c r="CK13" s="286" t="s">
        <v>783</v>
      </c>
      <c r="CL13" s="286" t="s">
        <v>783</v>
      </c>
      <c r="CM13" s="283">
        <v>0</v>
      </c>
      <c r="CN13" s="283">
        <f t="shared" si="10"/>
        <v>0</v>
      </c>
      <c r="CO13" s="286" t="s">
        <v>783</v>
      </c>
      <c r="CP13" s="286" t="s">
        <v>783</v>
      </c>
      <c r="CQ13" s="286" t="s">
        <v>783</v>
      </c>
      <c r="CR13" s="286" t="s">
        <v>783</v>
      </c>
      <c r="CS13" s="286" t="s">
        <v>783</v>
      </c>
      <c r="CT13" s="286" t="s">
        <v>783</v>
      </c>
      <c r="CU13" s="286" t="s">
        <v>783</v>
      </c>
      <c r="CV13" s="286" t="s">
        <v>783</v>
      </c>
      <c r="CW13" s="286" t="s">
        <v>783</v>
      </c>
      <c r="CX13" s="286" t="s">
        <v>783</v>
      </c>
      <c r="CY13" s="286" t="s">
        <v>783</v>
      </c>
      <c r="CZ13" s="286" t="s">
        <v>783</v>
      </c>
      <c r="DA13" s="283">
        <v>0</v>
      </c>
      <c r="DB13" s="286" t="s">
        <v>783</v>
      </c>
      <c r="DC13" s="286" t="s">
        <v>783</v>
      </c>
      <c r="DD13" s="286" t="s">
        <v>783</v>
      </c>
      <c r="DE13" s="286" t="s">
        <v>783</v>
      </c>
      <c r="DF13" s="286" t="s">
        <v>783</v>
      </c>
      <c r="DG13" s="286" t="s">
        <v>783</v>
      </c>
      <c r="DH13" s="286" t="s">
        <v>783</v>
      </c>
      <c r="DI13" s="283">
        <v>0</v>
      </c>
      <c r="DJ13" s="283">
        <f t="shared" si="12"/>
        <v>0</v>
      </c>
      <c r="DK13" s="286" t="s">
        <v>783</v>
      </c>
      <c r="DL13" s="286" t="s">
        <v>783</v>
      </c>
      <c r="DM13" s="286" t="s">
        <v>783</v>
      </c>
      <c r="DN13" s="286" t="s">
        <v>783</v>
      </c>
      <c r="DO13" s="286" t="s">
        <v>783</v>
      </c>
      <c r="DP13" s="286" t="s">
        <v>783</v>
      </c>
      <c r="DQ13" s="286" t="s">
        <v>783</v>
      </c>
      <c r="DR13" s="286" t="s">
        <v>783</v>
      </c>
      <c r="DS13" s="286" t="s">
        <v>783</v>
      </c>
      <c r="DT13" s="286" t="s">
        <v>783</v>
      </c>
      <c r="DU13" s="286" t="s">
        <v>783</v>
      </c>
      <c r="DV13" s="283">
        <v>0</v>
      </c>
      <c r="DW13" s="286" t="s">
        <v>783</v>
      </c>
      <c r="DX13" s="286" t="s">
        <v>783</v>
      </c>
      <c r="DY13" s="286" t="s">
        <v>783</v>
      </c>
      <c r="DZ13" s="283">
        <v>0</v>
      </c>
      <c r="EA13" s="286" t="s">
        <v>783</v>
      </c>
      <c r="EB13" s="286" t="s">
        <v>783</v>
      </c>
      <c r="EC13" s="286" t="s">
        <v>783</v>
      </c>
      <c r="ED13" s="286" t="s">
        <v>783</v>
      </c>
      <c r="EE13" s="283">
        <v>0</v>
      </c>
      <c r="EF13" s="283">
        <f t="shared" si="14"/>
        <v>0</v>
      </c>
      <c r="EG13" s="283">
        <v>0</v>
      </c>
      <c r="EH13" s="286" t="s">
        <v>783</v>
      </c>
      <c r="EI13" s="286" t="s">
        <v>783</v>
      </c>
      <c r="EJ13" s="283">
        <v>0</v>
      </c>
      <c r="EK13" s="286" t="s">
        <v>783</v>
      </c>
      <c r="EL13" s="286" t="s">
        <v>783</v>
      </c>
      <c r="EM13" s="286" t="s">
        <v>783</v>
      </c>
      <c r="EN13" s="283">
        <v>0</v>
      </c>
      <c r="EO13" s="283">
        <v>0</v>
      </c>
      <c r="EP13" s="283">
        <v>0</v>
      </c>
      <c r="EQ13" s="286" t="s">
        <v>783</v>
      </c>
      <c r="ER13" s="286" t="s">
        <v>783</v>
      </c>
      <c r="ES13" s="286" t="s">
        <v>783</v>
      </c>
      <c r="ET13" s="286" t="s">
        <v>783</v>
      </c>
      <c r="EU13" s="283">
        <v>0</v>
      </c>
      <c r="EV13" s="283">
        <v>0</v>
      </c>
      <c r="EW13" s="286" t="s">
        <v>783</v>
      </c>
      <c r="EX13" s="286" t="s">
        <v>783</v>
      </c>
      <c r="EY13" s="286" t="s">
        <v>783</v>
      </c>
      <c r="EZ13" s="283">
        <v>0</v>
      </c>
      <c r="FA13" s="283">
        <v>0</v>
      </c>
      <c r="FB13" s="283">
        <f t="shared" si="16"/>
        <v>2081</v>
      </c>
      <c r="FC13" s="283">
        <v>0</v>
      </c>
      <c r="FD13" s="283">
        <v>0</v>
      </c>
      <c r="FE13" s="283">
        <v>0</v>
      </c>
      <c r="FF13" s="283">
        <v>404</v>
      </c>
      <c r="FG13" s="283">
        <v>189</v>
      </c>
      <c r="FH13" s="283">
        <v>127</v>
      </c>
      <c r="FI13" s="283">
        <v>0</v>
      </c>
      <c r="FJ13" s="283">
        <v>692</v>
      </c>
      <c r="FK13" s="283">
        <v>647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783</v>
      </c>
      <c r="FQ13" s="286" t="s">
        <v>783</v>
      </c>
      <c r="FR13" s="286" t="s">
        <v>783</v>
      </c>
      <c r="FS13" s="283">
        <v>0</v>
      </c>
      <c r="FT13" s="283">
        <v>0</v>
      </c>
      <c r="FU13" s="283">
        <v>0</v>
      </c>
      <c r="FV13" s="283">
        <v>0</v>
      </c>
      <c r="FW13" s="283">
        <v>22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6725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883</v>
      </c>
      <c r="I14" s="283">
        <f t="shared" si="23"/>
        <v>275</v>
      </c>
      <c r="J14" s="283">
        <f t="shared" si="24"/>
        <v>158</v>
      </c>
      <c r="K14" s="283">
        <f t="shared" si="25"/>
        <v>0</v>
      </c>
      <c r="L14" s="283">
        <f t="shared" si="26"/>
        <v>1725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3604</v>
      </c>
      <c r="V14" s="283">
        <f t="shared" si="36"/>
        <v>0</v>
      </c>
      <c r="W14" s="283">
        <f t="shared" si="37"/>
        <v>0</v>
      </c>
      <c r="X14" s="283">
        <f t="shared" si="38"/>
        <v>34</v>
      </c>
      <c r="Y14" s="283">
        <f t="shared" si="39"/>
        <v>46</v>
      </c>
      <c r="Z14" s="283">
        <f t="shared" si="4"/>
        <v>3604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783</v>
      </c>
      <c r="AM14" s="286" t="s">
        <v>783</v>
      </c>
      <c r="AN14" s="283">
        <v>0</v>
      </c>
      <c r="AO14" s="286" t="s">
        <v>783</v>
      </c>
      <c r="AP14" s="286" t="s">
        <v>783</v>
      </c>
      <c r="AQ14" s="283">
        <v>3604</v>
      </c>
      <c r="AR14" s="286" t="s">
        <v>783</v>
      </c>
      <c r="AS14" s="283">
        <v>0</v>
      </c>
      <c r="AT14" s="286" t="s">
        <v>783</v>
      </c>
      <c r="AU14" s="283">
        <v>0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783</v>
      </c>
      <c r="BI14" s="286" t="s">
        <v>783</v>
      </c>
      <c r="BJ14" s="286" t="s">
        <v>783</v>
      </c>
      <c r="BK14" s="286" t="s">
        <v>783</v>
      </c>
      <c r="BL14" s="286" t="s">
        <v>783</v>
      </c>
      <c r="BM14" s="286" t="s">
        <v>783</v>
      </c>
      <c r="BN14" s="286" t="s">
        <v>783</v>
      </c>
      <c r="BO14" s="286" t="s">
        <v>783</v>
      </c>
      <c r="BP14" s="286" t="s">
        <v>783</v>
      </c>
      <c r="BQ14" s="283">
        <v>0</v>
      </c>
      <c r="BR14" s="283">
        <f t="shared" si="8"/>
        <v>0</v>
      </c>
      <c r="BS14" s="286" t="s">
        <v>783</v>
      </c>
      <c r="BT14" s="286" t="s">
        <v>783</v>
      </c>
      <c r="BU14" s="286" t="s">
        <v>783</v>
      </c>
      <c r="BV14" s="286" t="s">
        <v>783</v>
      </c>
      <c r="BW14" s="286" t="s">
        <v>783</v>
      </c>
      <c r="BX14" s="286" t="s">
        <v>783</v>
      </c>
      <c r="BY14" s="286" t="s">
        <v>783</v>
      </c>
      <c r="BZ14" s="286" t="s">
        <v>783</v>
      </c>
      <c r="CA14" s="286" t="s">
        <v>783</v>
      </c>
      <c r="CB14" s="286" t="s">
        <v>783</v>
      </c>
      <c r="CC14" s="286" t="s">
        <v>783</v>
      </c>
      <c r="CD14" s="283">
        <v>0</v>
      </c>
      <c r="CE14" s="286" t="s">
        <v>783</v>
      </c>
      <c r="CF14" s="286" t="s">
        <v>783</v>
      </c>
      <c r="CG14" s="286" t="s">
        <v>783</v>
      </c>
      <c r="CH14" s="286" t="s">
        <v>783</v>
      </c>
      <c r="CI14" s="286" t="s">
        <v>783</v>
      </c>
      <c r="CJ14" s="286" t="s">
        <v>783</v>
      </c>
      <c r="CK14" s="286" t="s">
        <v>783</v>
      </c>
      <c r="CL14" s="286" t="s">
        <v>783</v>
      </c>
      <c r="CM14" s="283">
        <v>0</v>
      </c>
      <c r="CN14" s="283">
        <f t="shared" si="10"/>
        <v>0</v>
      </c>
      <c r="CO14" s="286" t="s">
        <v>783</v>
      </c>
      <c r="CP14" s="286" t="s">
        <v>783</v>
      </c>
      <c r="CQ14" s="286" t="s">
        <v>783</v>
      </c>
      <c r="CR14" s="286" t="s">
        <v>783</v>
      </c>
      <c r="CS14" s="286" t="s">
        <v>783</v>
      </c>
      <c r="CT14" s="286" t="s">
        <v>783</v>
      </c>
      <c r="CU14" s="286" t="s">
        <v>783</v>
      </c>
      <c r="CV14" s="286" t="s">
        <v>783</v>
      </c>
      <c r="CW14" s="286" t="s">
        <v>783</v>
      </c>
      <c r="CX14" s="286" t="s">
        <v>783</v>
      </c>
      <c r="CY14" s="286" t="s">
        <v>783</v>
      </c>
      <c r="CZ14" s="286" t="s">
        <v>783</v>
      </c>
      <c r="DA14" s="283">
        <v>0</v>
      </c>
      <c r="DB14" s="286" t="s">
        <v>783</v>
      </c>
      <c r="DC14" s="286" t="s">
        <v>783</v>
      </c>
      <c r="DD14" s="286" t="s">
        <v>783</v>
      </c>
      <c r="DE14" s="286" t="s">
        <v>783</v>
      </c>
      <c r="DF14" s="286" t="s">
        <v>783</v>
      </c>
      <c r="DG14" s="286" t="s">
        <v>783</v>
      </c>
      <c r="DH14" s="286" t="s">
        <v>783</v>
      </c>
      <c r="DI14" s="283">
        <v>0</v>
      </c>
      <c r="DJ14" s="283">
        <f t="shared" si="12"/>
        <v>0</v>
      </c>
      <c r="DK14" s="286" t="s">
        <v>783</v>
      </c>
      <c r="DL14" s="286" t="s">
        <v>783</v>
      </c>
      <c r="DM14" s="286" t="s">
        <v>783</v>
      </c>
      <c r="DN14" s="286" t="s">
        <v>783</v>
      </c>
      <c r="DO14" s="286" t="s">
        <v>783</v>
      </c>
      <c r="DP14" s="286" t="s">
        <v>783</v>
      </c>
      <c r="DQ14" s="286" t="s">
        <v>783</v>
      </c>
      <c r="DR14" s="286" t="s">
        <v>783</v>
      </c>
      <c r="DS14" s="286" t="s">
        <v>783</v>
      </c>
      <c r="DT14" s="286" t="s">
        <v>783</v>
      </c>
      <c r="DU14" s="286" t="s">
        <v>783</v>
      </c>
      <c r="DV14" s="283">
        <v>0</v>
      </c>
      <c r="DW14" s="286" t="s">
        <v>783</v>
      </c>
      <c r="DX14" s="286" t="s">
        <v>783</v>
      </c>
      <c r="DY14" s="286" t="s">
        <v>783</v>
      </c>
      <c r="DZ14" s="283">
        <v>0</v>
      </c>
      <c r="EA14" s="286" t="s">
        <v>783</v>
      </c>
      <c r="EB14" s="286" t="s">
        <v>783</v>
      </c>
      <c r="EC14" s="286" t="s">
        <v>783</v>
      </c>
      <c r="ED14" s="286" t="s">
        <v>783</v>
      </c>
      <c r="EE14" s="283">
        <v>0</v>
      </c>
      <c r="EF14" s="283">
        <f t="shared" si="14"/>
        <v>0</v>
      </c>
      <c r="EG14" s="283">
        <v>0</v>
      </c>
      <c r="EH14" s="286" t="s">
        <v>783</v>
      </c>
      <c r="EI14" s="286" t="s">
        <v>783</v>
      </c>
      <c r="EJ14" s="283">
        <v>0</v>
      </c>
      <c r="EK14" s="286" t="s">
        <v>783</v>
      </c>
      <c r="EL14" s="286" t="s">
        <v>783</v>
      </c>
      <c r="EM14" s="286" t="s">
        <v>783</v>
      </c>
      <c r="EN14" s="283">
        <v>0</v>
      </c>
      <c r="EO14" s="283">
        <v>0</v>
      </c>
      <c r="EP14" s="283">
        <v>0</v>
      </c>
      <c r="EQ14" s="286" t="s">
        <v>783</v>
      </c>
      <c r="ER14" s="286" t="s">
        <v>783</v>
      </c>
      <c r="ES14" s="286" t="s">
        <v>783</v>
      </c>
      <c r="ET14" s="286" t="s">
        <v>783</v>
      </c>
      <c r="EU14" s="283">
        <v>0</v>
      </c>
      <c r="EV14" s="283">
        <v>0</v>
      </c>
      <c r="EW14" s="286" t="s">
        <v>783</v>
      </c>
      <c r="EX14" s="286" t="s">
        <v>783</v>
      </c>
      <c r="EY14" s="286" t="s">
        <v>783</v>
      </c>
      <c r="EZ14" s="283">
        <v>0</v>
      </c>
      <c r="FA14" s="283">
        <v>0</v>
      </c>
      <c r="FB14" s="283">
        <f t="shared" si="16"/>
        <v>3121</v>
      </c>
      <c r="FC14" s="283">
        <v>0</v>
      </c>
      <c r="FD14" s="283">
        <v>0</v>
      </c>
      <c r="FE14" s="283">
        <v>0</v>
      </c>
      <c r="FF14" s="283">
        <v>883</v>
      </c>
      <c r="FG14" s="283">
        <v>275</v>
      </c>
      <c r="FH14" s="283">
        <v>158</v>
      </c>
      <c r="FI14" s="283">
        <v>0</v>
      </c>
      <c r="FJ14" s="283">
        <v>1725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783</v>
      </c>
      <c r="FQ14" s="286" t="s">
        <v>783</v>
      </c>
      <c r="FR14" s="286" t="s">
        <v>783</v>
      </c>
      <c r="FS14" s="283">
        <v>0</v>
      </c>
      <c r="FT14" s="283">
        <v>0</v>
      </c>
      <c r="FU14" s="283">
        <v>0</v>
      </c>
      <c r="FV14" s="283">
        <v>34</v>
      </c>
      <c r="FW14" s="283">
        <v>46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2684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361</v>
      </c>
      <c r="I15" s="283">
        <f t="shared" si="23"/>
        <v>169</v>
      </c>
      <c r="J15" s="283">
        <f t="shared" si="24"/>
        <v>114</v>
      </c>
      <c r="K15" s="283">
        <f t="shared" si="25"/>
        <v>0</v>
      </c>
      <c r="L15" s="283">
        <f t="shared" si="26"/>
        <v>619</v>
      </c>
      <c r="M15" s="283">
        <f t="shared" si="27"/>
        <v>579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822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20</v>
      </c>
      <c r="Z15" s="283">
        <f t="shared" si="4"/>
        <v>822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783</v>
      </c>
      <c r="AM15" s="286" t="s">
        <v>783</v>
      </c>
      <c r="AN15" s="283">
        <v>0</v>
      </c>
      <c r="AO15" s="286" t="s">
        <v>783</v>
      </c>
      <c r="AP15" s="286" t="s">
        <v>783</v>
      </c>
      <c r="AQ15" s="283">
        <v>822</v>
      </c>
      <c r="AR15" s="286" t="s">
        <v>783</v>
      </c>
      <c r="AS15" s="283">
        <v>0</v>
      </c>
      <c r="AT15" s="286" t="s">
        <v>783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783</v>
      </c>
      <c r="BI15" s="286" t="s">
        <v>783</v>
      </c>
      <c r="BJ15" s="286" t="s">
        <v>783</v>
      </c>
      <c r="BK15" s="286" t="s">
        <v>783</v>
      </c>
      <c r="BL15" s="286" t="s">
        <v>783</v>
      </c>
      <c r="BM15" s="286" t="s">
        <v>783</v>
      </c>
      <c r="BN15" s="286" t="s">
        <v>783</v>
      </c>
      <c r="BO15" s="286" t="s">
        <v>783</v>
      </c>
      <c r="BP15" s="286" t="s">
        <v>783</v>
      </c>
      <c r="BQ15" s="283">
        <v>0</v>
      </c>
      <c r="BR15" s="283">
        <f t="shared" si="8"/>
        <v>0</v>
      </c>
      <c r="BS15" s="286" t="s">
        <v>783</v>
      </c>
      <c r="BT15" s="286" t="s">
        <v>783</v>
      </c>
      <c r="BU15" s="286" t="s">
        <v>783</v>
      </c>
      <c r="BV15" s="286" t="s">
        <v>783</v>
      </c>
      <c r="BW15" s="286" t="s">
        <v>783</v>
      </c>
      <c r="BX15" s="286" t="s">
        <v>783</v>
      </c>
      <c r="BY15" s="286" t="s">
        <v>783</v>
      </c>
      <c r="BZ15" s="286" t="s">
        <v>783</v>
      </c>
      <c r="CA15" s="286" t="s">
        <v>783</v>
      </c>
      <c r="CB15" s="286" t="s">
        <v>783</v>
      </c>
      <c r="CC15" s="286" t="s">
        <v>783</v>
      </c>
      <c r="CD15" s="283">
        <v>0</v>
      </c>
      <c r="CE15" s="286" t="s">
        <v>783</v>
      </c>
      <c r="CF15" s="286" t="s">
        <v>783</v>
      </c>
      <c r="CG15" s="286" t="s">
        <v>783</v>
      </c>
      <c r="CH15" s="286" t="s">
        <v>783</v>
      </c>
      <c r="CI15" s="286" t="s">
        <v>783</v>
      </c>
      <c r="CJ15" s="286" t="s">
        <v>783</v>
      </c>
      <c r="CK15" s="286" t="s">
        <v>783</v>
      </c>
      <c r="CL15" s="286" t="s">
        <v>783</v>
      </c>
      <c r="CM15" s="283">
        <v>0</v>
      </c>
      <c r="CN15" s="283">
        <f t="shared" si="10"/>
        <v>0</v>
      </c>
      <c r="CO15" s="286" t="s">
        <v>783</v>
      </c>
      <c r="CP15" s="286" t="s">
        <v>783</v>
      </c>
      <c r="CQ15" s="286" t="s">
        <v>783</v>
      </c>
      <c r="CR15" s="286" t="s">
        <v>783</v>
      </c>
      <c r="CS15" s="286" t="s">
        <v>783</v>
      </c>
      <c r="CT15" s="286" t="s">
        <v>783</v>
      </c>
      <c r="CU15" s="286" t="s">
        <v>783</v>
      </c>
      <c r="CV15" s="286" t="s">
        <v>783</v>
      </c>
      <c r="CW15" s="286" t="s">
        <v>783</v>
      </c>
      <c r="CX15" s="286" t="s">
        <v>783</v>
      </c>
      <c r="CY15" s="286" t="s">
        <v>783</v>
      </c>
      <c r="CZ15" s="286" t="s">
        <v>783</v>
      </c>
      <c r="DA15" s="283">
        <v>0</v>
      </c>
      <c r="DB15" s="286" t="s">
        <v>783</v>
      </c>
      <c r="DC15" s="286" t="s">
        <v>783</v>
      </c>
      <c r="DD15" s="286" t="s">
        <v>783</v>
      </c>
      <c r="DE15" s="286" t="s">
        <v>783</v>
      </c>
      <c r="DF15" s="286" t="s">
        <v>783</v>
      </c>
      <c r="DG15" s="286" t="s">
        <v>783</v>
      </c>
      <c r="DH15" s="286" t="s">
        <v>783</v>
      </c>
      <c r="DI15" s="283">
        <v>0</v>
      </c>
      <c r="DJ15" s="283">
        <f t="shared" si="12"/>
        <v>0</v>
      </c>
      <c r="DK15" s="286" t="s">
        <v>783</v>
      </c>
      <c r="DL15" s="286" t="s">
        <v>783</v>
      </c>
      <c r="DM15" s="286" t="s">
        <v>783</v>
      </c>
      <c r="DN15" s="286" t="s">
        <v>783</v>
      </c>
      <c r="DO15" s="286" t="s">
        <v>783</v>
      </c>
      <c r="DP15" s="286" t="s">
        <v>783</v>
      </c>
      <c r="DQ15" s="286" t="s">
        <v>783</v>
      </c>
      <c r="DR15" s="286" t="s">
        <v>783</v>
      </c>
      <c r="DS15" s="286" t="s">
        <v>783</v>
      </c>
      <c r="DT15" s="286" t="s">
        <v>783</v>
      </c>
      <c r="DU15" s="286" t="s">
        <v>783</v>
      </c>
      <c r="DV15" s="283">
        <v>0</v>
      </c>
      <c r="DW15" s="286" t="s">
        <v>783</v>
      </c>
      <c r="DX15" s="286" t="s">
        <v>783</v>
      </c>
      <c r="DY15" s="286" t="s">
        <v>783</v>
      </c>
      <c r="DZ15" s="283">
        <v>0</v>
      </c>
      <c r="EA15" s="286" t="s">
        <v>783</v>
      </c>
      <c r="EB15" s="286" t="s">
        <v>783</v>
      </c>
      <c r="EC15" s="286" t="s">
        <v>783</v>
      </c>
      <c r="ED15" s="286" t="s">
        <v>783</v>
      </c>
      <c r="EE15" s="283">
        <v>0</v>
      </c>
      <c r="EF15" s="283">
        <f t="shared" si="14"/>
        <v>0</v>
      </c>
      <c r="EG15" s="283">
        <v>0</v>
      </c>
      <c r="EH15" s="286" t="s">
        <v>783</v>
      </c>
      <c r="EI15" s="286" t="s">
        <v>783</v>
      </c>
      <c r="EJ15" s="283">
        <v>0</v>
      </c>
      <c r="EK15" s="286" t="s">
        <v>783</v>
      </c>
      <c r="EL15" s="286" t="s">
        <v>783</v>
      </c>
      <c r="EM15" s="286" t="s">
        <v>783</v>
      </c>
      <c r="EN15" s="283">
        <v>0</v>
      </c>
      <c r="EO15" s="283">
        <v>0</v>
      </c>
      <c r="EP15" s="283">
        <v>0</v>
      </c>
      <c r="EQ15" s="286" t="s">
        <v>783</v>
      </c>
      <c r="ER15" s="286" t="s">
        <v>783</v>
      </c>
      <c r="ES15" s="286" t="s">
        <v>783</v>
      </c>
      <c r="ET15" s="286" t="s">
        <v>783</v>
      </c>
      <c r="EU15" s="283">
        <v>0</v>
      </c>
      <c r="EV15" s="283">
        <v>0</v>
      </c>
      <c r="EW15" s="286" t="s">
        <v>783</v>
      </c>
      <c r="EX15" s="286" t="s">
        <v>783</v>
      </c>
      <c r="EY15" s="286" t="s">
        <v>783</v>
      </c>
      <c r="EZ15" s="283">
        <v>0</v>
      </c>
      <c r="FA15" s="283">
        <v>0</v>
      </c>
      <c r="FB15" s="283">
        <f t="shared" si="16"/>
        <v>1862</v>
      </c>
      <c r="FC15" s="283">
        <v>0</v>
      </c>
      <c r="FD15" s="283">
        <v>0</v>
      </c>
      <c r="FE15" s="283">
        <v>0</v>
      </c>
      <c r="FF15" s="283">
        <v>361</v>
      </c>
      <c r="FG15" s="283">
        <v>169</v>
      </c>
      <c r="FH15" s="283">
        <v>114</v>
      </c>
      <c r="FI15" s="283">
        <v>0</v>
      </c>
      <c r="FJ15" s="283">
        <v>619</v>
      </c>
      <c r="FK15" s="283">
        <v>579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783</v>
      </c>
      <c r="FQ15" s="286" t="s">
        <v>783</v>
      </c>
      <c r="FR15" s="286" t="s">
        <v>783</v>
      </c>
      <c r="FS15" s="283">
        <v>0</v>
      </c>
      <c r="FT15" s="283">
        <v>0</v>
      </c>
      <c r="FU15" s="283">
        <v>0</v>
      </c>
      <c r="FV15" s="283">
        <v>0</v>
      </c>
      <c r="FW15" s="283">
        <v>20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1510</v>
      </c>
      <c r="E16" s="283">
        <f t="shared" si="19"/>
        <v>0</v>
      </c>
      <c r="F16" s="283">
        <f t="shared" si="20"/>
        <v>0</v>
      </c>
      <c r="G16" s="283">
        <f t="shared" si="21"/>
        <v>53</v>
      </c>
      <c r="H16" s="283">
        <f t="shared" si="22"/>
        <v>237</v>
      </c>
      <c r="I16" s="283">
        <f t="shared" si="23"/>
        <v>162</v>
      </c>
      <c r="J16" s="283">
        <f t="shared" si="24"/>
        <v>59</v>
      </c>
      <c r="K16" s="283">
        <f t="shared" si="25"/>
        <v>0</v>
      </c>
      <c r="L16" s="283">
        <f t="shared" si="26"/>
        <v>231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768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768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783</v>
      </c>
      <c r="AM16" s="286" t="s">
        <v>783</v>
      </c>
      <c r="AN16" s="283">
        <v>0</v>
      </c>
      <c r="AO16" s="286" t="s">
        <v>783</v>
      </c>
      <c r="AP16" s="286" t="s">
        <v>783</v>
      </c>
      <c r="AQ16" s="283">
        <v>768</v>
      </c>
      <c r="AR16" s="286" t="s">
        <v>783</v>
      </c>
      <c r="AS16" s="283">
        <v>0</v>
      </c>
      <c r="AT16" s="286" t="s">
        <v>783</v>
      </c>
      <c r="AU16" s="283">
        <v>0</v>
      </c>
      <c r="AV16" s="283">
        <f t="shared" si="6"/>
        <v>153</v>
      </c>
      <c r="AW16" s="283">
        <v>0</v>
      </c>
      <c r="AX16" s="283">
        <v>0</v>
      </c>
      <c r="AY16" s="283">
        <v>0</v>
      </c>
      <c r="AZ16" s="283">
        <v>153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783</v>
      </c>
      <c r="BI16" s="286" t="s">
        <v>783</v>
      </c>
      <c r="BJ16" s="286" t="s">
        <v>783</v>
      </c>
      <c r="BK16" s="286" t="s">
        <v>783</v>
      </c>
      <c r="BL16" s="286" t="s">
        <v>783</v>
      </c>
      <c r="BM16" s="286" t="s">
        <v>783</v>
      </c>
      <c r="BN16" s="286" t="s">
        <v>783</v>
      </c>
      <c r="BO16" s="286" t="s">
        <v>783</v>
      </c>
      <c r="BP16" s="286" t="s">
        <v>783</v>
      </c>
      <c r="BQ16" s="283">
        <v>0</v>
      </c>
      <c r="BR16" s="283">
        <f t="shared" si="8"/>
        <v>0</v>
      </c>
      <c r="BS16" s="286" t="s">
        <v>783</v>
      </c>
      <c r="BT16" s="286" t="s">
        <v>783</v>
      </c>
      <c r="BU16" s="286" t="s">
        <v>783</v>
      </c>
      <c r="BV16" s="286" t="s">
        <v>783</v>
      </c>
      <c r="BW16" s="286" t="s">
        <v>783</v>
      </c>
      <c r="BX16" s="286" t="s">
        <v>783</v>
      </c>
      <c r="BY16" s="286" t="s">
        <v>783</v>
      </c>
      <c r="BZ16" s="286" t="s">
        <v>783</v>
      </c>
      <c r="CA16" s="286" t="s">
        <v>783</v>
      </c>
      <c r="CB16" s="286" t="s">
        <v>783</v>
      </c>
      <c r="CC16" s="286" t="s">
        <v>783</v>
      </c>
      <c r="CD16" s="283">
        <v>0</v>
      </c>
      <c r="CE16" s="286" t="s">
        <v>783</v>
      </c>
      <c r="CF16" s="286" t="s">
        <v>783</v>
      </c>
      <c r="CG16" s="286" t="s">
        <v>783</v>
      </c>
      <c r="CH16" s="286" t="s">
        <v>783</v>
      </c>
      <c r="CI16" s="286" t="s">
        <v>783</v>
      </c>
      <c r="CJ16" s="286" t="s">
        <v>783</v>
      </c>
      <c r="CK16" s="286" t="s">
        <v>783</v>
      </c>
      <c r="CL16" s="286" t="s">
        <v>783</v>
      </c>
      <c r="CM16" s="283">
        <v>0</v>
      </c>
      <c r="CN16" s="283">
        <f t="shared" si="10"/>
        <v>0</v>
      </c>
      <c r="CO16" s="286" t="s">
        <v>783</v>
      </c>
      <c r="CP16" s="286" t="s">
        <v>783</v>
      </c>
      <c r="CQ16" s="286" t="s">
        <v>783</v>
      </c>
      <c r="CR16" s="286" t="s">
        <v>783</v>
      </c>
      <c r="CS16" s="286" t="s">
        <v>783</v>
      </c>
      <c r="CT16" s="286" t="s">
        <v>783</v>
      </c>
      <c r="CU16" s="286" t="s">
        <v>783</v>
      </c>
      <c r="CV16" s="286" t="s">
        <v>783</v>
      </c>
      <c r="CW16" s="286" t="s">
        <v>783</v>
      </c>
      <c r="CX16" s="286" t="s">
        <v>783</v>
      </c>
      <c r="CY16" s="286" t="s">
        <v>783</v>
      </c>
      <c r="CZ16" s="286" t="s">
        <v>783</v>
      </c>
      <c r="DA16" s="283">
        <v>0</v>
      </c>
      <c r="DB16" s="286" t="s">
        <v>783</v>
      </c>
      <c r="DC16" s="286" t="s">
        <v>783</v>
      </c>
      <c r="DD16" s="286" t="s">
        <v>783</v>
      </c>
      <c r="DE16" s="286" t="s">
        <v>783</v>
      </c>
      <c r="DF16" s="286" t="s">
        <v>783</v>
      </c>
      <c r="DG16" s="286" t="s">
        <v>783</v>
      </c>
      <c r="DH16" s="286" t="s">
        <v>783</v>
      </c>
      <c r="DI16" s="283">
        <v>0</v>
      </c>
      <c r="DJ16" s="283">
        <f t="shared" si="12"/>
        <v>0</v>
      </c>
      <c r="DK16" s="286" t="s">
        <v>783</v>
      </c>
      <c r="DL16" s="286" t="s">
        <v>783</v>
      </c>
      <c r="DM16" s="286" t="s">
        <v>783</v>
      </c>
      <c r="DN16" s="286" t="s">
        <v>783</v>
      </c>
      <c r="DO16" s="286" t="s">
        <v>783</v>
      </c>
      <c r="DP16" s="286" t="s">
        <v>783</v>
      </c>
      <c r="DQ16" s="286" t="s">
        <v>783</v>
      </c>
      <c r="DR16" s="286" t="s">
        <v>783</v>
      </c>
      <c r="DS16" s="286" t="s">
        <v>783</v>
      </c>
      <c r="DT16" s="286" t="s">
        <v>783</v>
      </c>
      <c r="DU16" s="286" t="s">
        <v>783</v>
      </c>
      <c r="DV16" s="283">
        <v>0</v>
      </c>
      <c r="DW16" s="286" t="s">
        <v>783</v>
      </c>
      <c r="DX16" s="286" t="s">
        <v>783</v>
      </c>
      <c r="DY16" s="286" t="s">
        <v>783</v>
      </c>
      <c r="DZ16" s="283">
        <v>0</v>
      </c>
      <c r="EA16" s="286" t="s">
        <v>783</v>
      </c>
      <c r="EB16" s="286" t="s">
        <v>783</v>
      </c>
      <c r="EC16" s="286" t="s">
        <v>783</v>
      </c>
      <c r="ED16" s="286" t="s">
        <v>783</v>
      </c>
      <c r="EE16" s="283">
        <v>0</v>
      </c>
      <c r="EF16" s="283">
        <f t="shared" si="14"/>
        <v>0</v>
      </c>
      <c r="EG16" s="283">
        <v>0</v>
      </c>
      <c r="EH16" s="286" t="s">
        <v>783</v>
      </c>
      <c r="EI16" s="286" t="s">
        <v>783</v>
      </c>
      <c r="EJ16" s="283">
        <v>0</v>
      </c>
      <c r="EK16" s="286" t="s">
        <v>783</v>
      </c>
      <c r="EL16" s="286" t="s">
        <v>783</v>
      </c>
      <c r="EM16" s="286" t="s">
        <v>783</v>
      </c>
      <c r="EN16" s="283">
        <v>0</v>
      </c>
      <c r="EO16" s="283">
        <v>0</v>
      </c>
      <c r="EP16" s="283">
        <v>0</v>
      </c>
      <c r="EQ16" s="286" t="s">
        <v>783</v>
      </c>
      <c r="ER16" s="286" t="s">
        <v>783</v>
      </c>
      <c r="ES16" s="286" t="s">
        <v>783</v>
      </c>
      <c r="ET16" s="286" t="s">
        <v>783</v>
      </c>
      <c r="EU16" s="283">
        <v>0</v>
      </c>
      <c r="EV16" s="283">
        <v>0</v>
      </c>
      <c r="EW16" s="286" t="s">
        <v>783</v>
      </c>
      <c r="EX16" s="286" t="s">
        <v>783</v>
      </c>
      <c r="EY16" s="286" t="s">
        <v>783</v>
      </c>
      <c r="EZ16" s="283">
        <v>0</v>
      </c>
      <c r="FA16" s="283">
        <v>0</v>
      </c>
      <c r="FB16" s="283">
        <f t="shared" si="16"/>
        <v>589</v>
      </c>
      <c r="FC16" s="283">
        <v>0</v>
      </c>
      <c r="FD16" s="283">
        <v>0</v>
      </c>
      <c r="FE16" s="283">
        <v>53</v>
      </c>
      <c r="FF16" s="283">
        <v>84</v>
      </c>
      <c r="FG16" s="283">
        <v>162</v>
      </c>
      <c r="FH16" s="283">
        <v>59</v>
      </c>
      <c r="FI16" s="283">
        <v>0</v>
      </c>
      <c r="FJ16" s="283">
        <v>231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783</v>
      </c>
      <c r="FQ16" s="286" t="s">
        <v>783</v>
      </c>
      <c r="FR16" s="286" t="s">
        <v>783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1746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121</v>
      </c>
      <c r="I17" s="283">
        <f t="shared" si="23"/>
        <v>217</v>
      </c>
      <c r="J17" s="283">
        <f t="shared" si="24"/>
        <v>43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1353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12</v>
      </c>
      <c r="Z17" s="283">
        <f t="shared" si="4"/>
        <v>1353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783</v>
      </c>
      <c r="AM17" s="286" t="s">
        <v>783</v>
      </c>
      <c r="AN17" s="283">
        <v>0</v>
      </c>
      <c r="AO17" s="286" t="s">
        <v>783</v>
      </c>
      <c r="AP17" s="286" t="s">
        <v>783</v>
      </c>
      <c r="AQ17" s="283">
        <v>1353</v>
      </c>
      <c r="AR17" s="286" t="s">
        <v>783</v>
      </c>
      <c r="AS17" s="283">
        <v>0</v>
      </c>
      <c r="AT17" s="286" t="s">
        <v>783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783</v>
      </c>
      <c r="BI17" s="286" t="s">
        <v>783</v>
      </c>
      <c r="BJ17" s="286" t="s">
        <v>783</v>
      </c>
      <c r="BK17" s="286" t="s">
        <v>783</v>
      </c>
      <c r="BL17" s="286" t="s">
        <v>783</v>
      </c>
      <c r="BM17" s="286" t="s">
        <v>783</v>
      </c>
      <c r="BN17" s="286" t="s">
        <v>783</v>
      </c>
      <c r="BO17" s="286" t="s">
        <v>783</v>
      </c>
      <c r="BP17" s="286" t="s">
        <v>783</v>
      </c>
      <c r="BQ17" s="283">
        <v>0</v>
      </c>
      <c r="BR17" s="283">
        <f t="shared" si="8"/>
        <v>0</v>
      </c>
      <c r="BS17" s="286" t="s">
        <v>783</v>
      </c>
      <c r="BT17" s="286" t="s">
        <v>783</v>
      </c>
      <c r="BU17" s="286" t="s">
        <v>783</v>
      </c>
      <c r="BV17" s="286" t="s">
        <v>783</v>
      </c>
      <c r="BW17" s="286" t="s">
        <v>783</v>
      </c>
      <c r="BX17" s="286" t="s">
        <v>783</v>
      </c>
      <c r="BY17" s="286" t="s">
        <v>783</v>
      </c>
      <c r="BZ17" s="286" t="s">
        <v>783</v>
      </c>
      <c r="CA17" s="286" t="s">
        <v>783</v>
      </c>
      <c r="CB17" s="286" t="s">
        <v>783</v>
      </c>
      <c r="CC17" s="286" t="s">
        <v>783</v>
      </c>
      <c r="CD17" s="283">
        <v>0</v>
      </c>
      <c r="CE17" s="286" t="s">
        <v>783</v>
      </c>
      <c r="CF17" s="286" t="s">
        <v>783</v>
      </c>
      <c r="CG17" s="286" t="s">
        <v>783</v>
      </c>
      <c r="CH17" s="286" t="s">
        <v>783</v>
      </c>
      <c r="CI17" s="286" t="s">
        <v>783</v>
      </c>
      <c r="CJ17" s="286" t="s">
        <v>783</v>
      </c>
      <c r="CK17" s="286" t="s">
        <v>783</v>
      </c>
      <c r="CL17" s="286" t="s">
        <v>783</v>
      </c>
      <c r="CM17" s="283">
        <v>0</v>
      </c>
      <c r="CN17" s="283">
        <f t="shared" si="10"/>
        <v>0</v>
      </c>
      <c r="CO17" s="286" t="s">
        <v>783</v>
      </c>
      <c r="CP17" s="286" t="s">
        <v>783</v>
      </c>
      <c r="CQ17" s="286" t="s">
        <v>783</v>
      </c>
      <c r="CR17" s="286" t="s">
        <v>783</v>
      </c>
      <c r="CS17" s="286" t="s">
        <v>783</v>
      </c>
      <c r="CT17" s="286" t="s">
        <v>783</v>
      </c>
      <c r="CU17" s="286" t="s">
        <v>783</v>
      </c>
      <c r="CV17" s="286" t="s">
        <v>783</v>
      </c>
      <c r="CW17" s="286" t="s">
        <v>783</v>
      </c>
      <c r="CX17" s="286" t="s">
        <v>783</v>
      </c>
      <c r="CY17" s="286" t="s">
        <v>783</v>
      </c>
      <c r="CZ17" s="286" t="s">
        <v>783</v>
      </c>
      <c r="DA17" s="283">
        <v>0</v>
      </c>
      <c r="DB17" s="286" t="s">
        <v>783</v>
      </c>
      <c r="DC17" s="286" t="s">
        <v>783</v>
      </c>
      <c r="DD17" s="286" t="s">
        <v>783</v>
      </c>
      <c r="DE17" s="286" t="s">
        <v>783</v>
      </c>
      <c r="DF17" s="286" t="s">
        <v>783</v>
      </c>
      <c r="DG17" s="286" t="s">
        <v>783</v>
      </c>
      <c r="DH17" s="286" t="s">
        <v>783</v>
      </c>
      <c r="DI17" s="283">
        <v>0</v>
      </c>
      <c r="DJ17" s="283">
        <f t="shared" si="12"/>
        <v>0</v>
      </c>
      <c r="DK17" s="286" t="s">
        <v>783</v>
      </c>
      <c r="DL17" s="286" t="s">
        <v>783</v>
      </c>
      <c r="DM17" s="286" t="s">
        <v>783</v>
      </c>
      <c r="DN17" s="286" t="s">
        <v>783</v>
      </c>
      <c r="DO17" s="286" t="s">
        <v>783</v>
      </c>
      <c r="DP17" s="286" t="s">
        <v>783</v>
      </c>
      <c r="DQ17" s="286" t="s">
        <v>783</v>
      </c>
      <c r="DR17" s="286" t="s">
        <v>783</v>
      </c>
      <c r="DS17" s="286" t="s">
        <v>783</v>
      </c>
      <c r="DT17" s="286" t="s">
        <v>783</v>
      </c>
      <c r="DU17" s="286" t="s">
        <v>783</v>
      </c>
      <c r="DV17" s="283">
        <v>0</v>
      </c>
      <c r="DW17" s="286" t="s">
        <v>783</v>
      </c>
      <c r="DX17" s="286" t="s">
        <v>783</v>
      </c>
      <c r="DY17" s="286" t="s">
        <v>783</v>
      </c>
      <c r="DZ17" s="283">
        <v>0</v>
      </c>
      <c r="EA17" s="286" t="s">
        <v>783</v>
      </c>
      <c r="EB17" s="286" t="s">
        <v>783</v>
      </c>
      <c r="EC17" s="286" t="s">
        <v>783</v>
      </c>
      <c r="ED17" s="286" t="s">
        <v>783</v>
      </c>
      <c r="EE17" s="283">
        <v>0</v>
      </c>
      <c r="EF17" s="283">
        <f t="shared" si="14"/>
        <v>0</v>
      </c>
      <c r="EG17" s="283">
        <v>0</v>
      </c>
      <c r="EH17" s="286" t="s">
        <v>783</v>
      </c>
      <c r="EI17" s="286" t="s">
        <v>783</v>
      </c>
      <c r="EJ17" s="283">
        <v>0</v>
      </c>
      <c r="EK17" s="286" t="s">
        <v>783</v>
      </c>
      <c r="EL17" s="286" t="s">
        <v>783</v>
      </c>
      <c r="EM17" s="286" t="s">
        <v>783</v>
      </c>
      <c r="EN17" s="283">
        <v>0</v>
      </c>
      <c r="EO17" s="283">
        <v>0</v>
      </c>
      <c r="EP17" s="283">
        <v>0</v>
      </c>
      <c r="EQ17" s="286" t="s">
        <v>783</v>
      </c>
      <c r="ER17" s="286" t="s">
        <v>783</v>
      </c>
      <c r="ES17" s="286" t="s">
        <v>783</v>
      </c>
      <c r="ET17" s="286" t="s">
        <v>783</v>
      </c>
      <c r="EU17" s="283">
        <v>0</v>
      </c>
      <c r="EV17" s="283">
        <v>0</v>
      </c>
      <c r="EW17" s="286" t="s">
        <v>783</v>
      </c>
      <c r="EX17" s="286" t="s">
        <v>783</v>
      </c>
      <c r="EY17" s="286" t="s">
        <v>783</v>
      </c>
      <c r="EZ17" s="283">
        <v>0</v>
      </c>
      <c r="FA17" s="283">
        <v>0</v>
      </c>
      <c r="FB17" s="283">
        <f t="shared" si="16"/>
        <v>393</v>
      </c>
      <c r="FC17" s="283">
        <v>0</v>
      </c>
      <c r="FD17" s="283">
        <v>0</v>
      </c>
      <c r="FE17" s="283">
        <v>0</v>
      </c>
      <c r="FF17" s="283">
        <v>121</v>
      </c>
      <c r="FG17" s="283">
        <v>217</v>
      </c>
      <c r="FH17" s="283">
        <v>43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783</v>
      </c>
      <c r="FQ17" s="286" t="s">
        <v>783</v>
      </c>
      <c r="FR17" s="286" t="s">
        <v>783</v>
      </c>
      <c r="FS17" s="283">
        <v>0</v>
      </c>
      <c r="FT17" s="283">
        <v>0</v>
      </c>
      <c r="FU17" s="283">
        <v>0</v>
      </c>
      <c r="FV17" s="283">
        <v>0</v>
      </c>
      <c r="FW17" s="283">
        <v>12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6530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123</v>
      </c>
      <c r="I18" s="283">
        <f t="shared" si="23"/>
        <v>132</v>
      </c>
      <c r="J18" s="283">
        <f t="shared" si="24"/>
        <v>22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227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6002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24</v>
      </c>
      <c r="Z18" s="283">
        <f t="shared" si="4"/>
        <v>204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204</v>
      </c>
      <c r="AK18" s="283">
        <v>0</v>
      </c>
      <c r="AL18" s="286" t="s">
        <v>783</v>
      </c>
      <c r="AM18" s="286" t="s">
        <v>783</v>
      </c>
      <c r="AN18" s="283">
        <v>0</v>
      </c>
      <c r="AO18" s="286" t="s">
        <v>783</v>
      </c>
      <c r="AP18" s="286" t="s">
        <v>783</v>
      </c>
      <c r="AQ18" s="283">
        <v>0</v>
      </c>
      <c r="AR18" s="286" t="s">
        <v>783</v>
      </c>
      <c r="AS18" s="283">
        <v>0</v>
      </c>
      <c r="AT18" s="286" t="s">
        <v>783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783</v>
      </c>
      <c r="BI18" s="286" t="s">
        <v>783</v>
      </c>
      <c r="BJ18" s="286" t="s">
        <v>783</v>
      </c>
      <c r="BK18" s="286" t="s">
        <v>783</v>
      </c>
      <c r="BL18" s="286" t="s">
        <v>783</v>
      </c>
      <c r="BM18" s="286" t="s">
        <v>783</v>
      </c>
      <c r="BN18" s="286" t="s">
        <v>783</v>
      </c>
      <c r="BO18" s="286" t="s">
        <v>783</v>
      </c>
      <c r="BP18" s="286" t="s">
        <v>783</v>
      </c>
      <c r="BQ18" s="283">
        <v>0</v>
      </c>
      <c r="BR18" s="283">
        <f t="shared" si="8"/>
        <v>0</v>
      </c>
      <c r="BS18" s="286" t="s">
        <v>783</v>
      </c>
      <c r="BT18" s="286" t="s">
        <v>783</v>
      </c>
      <c r="BU18" s="286" t="s">
        <v>783</v>
      </c>
      <c r="BV18" s="286" t="s">
        <v>783</v>
      </c>
      <c r="BW18" s="286" t="s">
        <v>783</v>
      </c>
      <c r="BX18" s="286" t="s">
        <v>783</v>
      </c>
      <c r="BY18" s="286" t="s">
        <v>783</v>
      </c>
      <c r="BZ18" s="286" t="s">
        <v>783</v>
      </c>
      <c r="CA18" s="286" t="s">
        <v>783</v>
      </c>
      <c r="CB18" s="286" t="s">
        <v>783</v>
      </c>
      <c r="CC18" s="286" t="s">
        <v>783</v>
      </c>
      <c r="CD18" s="283">
        <v>0</v>
      </c>
      <c r="CE18" s="286" t="s">
        <v>783</v>
      </c>
      <c r="CF18" s="286" t="s">
        <v>783</v>
      </c>
      <c r="CG18" s="286" t="s">
        <v>783</v>
      </c>
      <c r="CH18" s="286" t="s">
        <v>783</v>
      </c>
      <c r="CI18" s="286" t="s">
        <v>783</v>
      </c>
      <c r="CJ18" s="286" t="s">
        <v>783</v>
      </c>
      <c r="CK18" s="286" t="s">
        <v>783</v>
      </c>
      <c r="CL18" s="286" t="s">
        <v>783</v>
      </c>
      <c r="CM18" s="283">
        <v>0</v>
      </c>
      <c r="CN18" s="283">
        <f t="shared" si="10"/>
        <v>0</v>
      </c>
      <c r="CO18" s="286" t="s">
        <v>783</v>
      </c>
      <c r="CP18" s="286" t="s">
        <v>783</v>
      </c>
      <c r="CQ18" s="286" t="s">
        <v>783</v>
      </c>
      <c r="CR18" s="286" t="s">
        <v>783</v>
      </c>
      <c r="CS18" s="286" t="s">
        <v>783</v>
      </c>
      <c r="CT18" s="286" t="s">
        <v>783</v>
      </c>
      <c r="CU18" s="286" t="s">
        <v>783</v>
      </c>
      <c r="CV18" s="286" t="s">
        <v>783</v>
      </c>
      <c r="CW18" s="286" t="s">
        <v>783</v>
      </c>
      <c r="CX18" s="286" t="s">
        <v>783</v>
      </c>
      <c r="CY18" s="286" t="s">
        <v>783</v>
      </c>
      <c r="CZ18" s="286" t="s">
        <v>783</v>
      </c>
      <c r="DA18" s="283">
        <v>0</v>
      </c>
      <c r="DB18" s="286" t="s">
        <v>783</v>
      </c>
      <c r="DC18" s="286" t="s">
        <v>783</v>
      </c>
      <c r="DD18" s="286" t="s">
        <v>783</v>
      </c>
      <c r="DE18" s="286" t="s">
        <v>783</v>
      </c>
      <c r="DF18" s="286" t="s">
        <v>783</v>
      </c>
      <c r="DG18" s="286" t="s">
        <v>783</v>
      </c>
      <c r="DH18" s="286" t="s">
        <v>783</v>
      </c>
      <c r="DI18" s="283">
        <v>0</v>
      </c>
      <c r="DJ18" s="283">
        <f t="shared" si="12"/>
        <v>0</v>
      </c>
      <c r="DK18" s="286" t="s">
        <v>783</v>
      </c>
      <c r="DL18" s="286" t="s">
        <v>783</v>
      </c>
      <c r="DM18" s="286" t="s">
        <v>783</v>
      </c>
      <c r="DN18" s="286" t="s">
        <v>783</v>
      </c>
      <c r="DO18" s="286" t="s">
        <v>783</v>
      </c>
      <c r="DP18" s="286" t="s">
        <v>783</v>
      </c>
      <c r="DQ18" s="286" t="s">
        <v>783</v>
      </c>
      <c r="DR18" s="286" t="s">
        <v>783</v>
      </c>
      <c r="DS18" s="286" t="s">
        <v>783</v>
      </c>
      <c r="DT18" s="286" t="s">
        <v>783</v>
      </c>
      <c r="DU18" s="286" t="s">
        <v>783</v>
      </c>
      <c r="DV18" s="283">
        <v>0</v>
      </c>
      <c r="DW18" s="286" t="s">
        <v>783</v>
      </c>
      <c r="DX18" s="286" t="s">
        <v>783</v>
      </c>
      <c r="DY18" s="286" t="s">
        <v>783</v>
      </c>
      <c r="DZ18" s="283">
        <v>0</v>
      </c>
      <c r="EA18" s="286" t="s">
        <v>783</v>
      </c>
      <c r="EB18" s="286" t="s">
        <v>783</v>
      </c>
      <c r="EC18" s="286" t="s">
        <v>783</v>
      </c>
      <c r="ED18" s="286" t="s">
        <v>783</v>
      </c>
      <c r="EE18" s="283">
        <v>0</v>
      </c>
      <c r="EF18" s="283">
        <f t="shared" si="14"/>
        <v>6002</v>
      </c>
      <c r="EG18" s="283">
        <v>0</v>
      </c>
      <c r="EH18" s="286" t="s">
        <v>783</v>
      </c>
      <c r="EI18" s="286" t="s">
        <v>783</v>
      </c>
      <c r="EJ18" s="283">
        <v>0</v>
      </c>
      <c r="EK18" s="286" t="s">
        <v>783</v>
      </c>
      <c r="EL18" s="286" t="s">
        <v>783</v>
      </c>
      <c r="EM18" s="286" t="s">
        <v>783</v>
      </c>
      <c r="EN18" s="283">
        <v>0</v>
      </c>
      <c r="EO18" s="283">
        <v>0</v>
      </c>
      <c r="EP18" s="283">
        <v>0</v>
      </c>
      <c r="EQ18" s="286" t="s">
        <v>783</v>
      </c>
      <c r="ER18" s="286" t="s">
        <v>783</v>
      </c>
      <c r="ES18" s="286" t="s">
        <v>783</v>
      </c>
      <c r="ET18" s="286" t="s">
        <v>783</v>
      </c>
      <c r="EU18" s="283">
        <v>6002</v>
      </c>
      <c r="EV18" s="283">
        <v>0</v>
      </c>
      <c r="EW18" s="286" t="s">
        <v>783</v>
      </c>
      <c r="EX18" s="286" t="s">
        <v>783</v>
      </c>
      <c r="EY18" s="286" t="s">
        <v>783</v>
      </c>
      <c r="EZ18" s="283">
        <v>0</v>
      </c>
      <c r="FA18" s="283">
        <v>0</v>
      </c>
      <c r="FB18" s="283">
        <f t="shared" si="16"/>
        <v>324</v>
      </c>
      <c r="FC18" s="283">
        <v>0</v>
      </c>
      <c r="FD18" s="283">
        <v>0</v>
      </c>
      <c r="FE18" s="283">
        <v>0</v>
      </c>
      <c r="FF18" s="283">
        <v>123</v>
      </c>
      <c r="FG18" s="283">
        <v>132</v>
      </c>
      <c r="FH18" s="283">
        <v>22</v>
      </c>
      <c r="FI18" s="283">
        <v>0</v>
      </c>
      <c r="FJ18" s="283">
        <v>0</v>
      </c>
      <c r="FK18" s="283">
        <v>0</v>
      </c>
      <c r="FL18" s="283">
        <v>23</v>
      </c>
      <c r="FM18" s="283">
        <v>0</v>
      </c>
      <c r="FN18" s="283">
        <v>0</v>
      </c>
      <c r="FO18" s="283">
        <v>0</v>
      </c>
      <c r="FP18" s="286" t="s">
        <v>783</v>
      </c>
      <c r="FQ18" s="286" t="s">
        <v>783</v>
      </c>
      <c r="FR18" s="286" t="s">
        <v>783</v>
      </c>
      <c r="FS18" s="283">
        <v>0</v>
      </c>
      <c r="FT18" s="283">
        <v>0</v>
      </c>
      <c r="FU18" s="283">
        <v>0</v>
      </c>
      <c r="FV18" s="283">
        <v>0</v>
      </c>
      <c r="FW18" s="283">
        <v>24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6177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1013</v>
      </c>
      <c r="I19" s="283">
        <f t="shared" si="23"/>
        <v>799</v>
      </c>
      <c r="J19" s="283">
        <f t="shared" si="24"/>
        <v>350</v>
      </c>
      <c r="K19" s="283">
        <f t="shared" si="25"/>
        <v>0</v>
      </c>
      <c r="L19" s="283">
        <f t="shared" si="26"/>
        <v>1823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2124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68</v>
      </c>
      <c r="Z19" s="283">
        <f t="shared" si="4"/>
        <v>2124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783</v>
      </c>
      <c r="AM19" s="286" t="s">
        <v>783</v>
      </c>
      <c r="AN19" s="283">
        <v>0</v>
      </c>
      <c r="AO19" s="286" t="s">
        <v>783</v>
      </c>
      <c r="AP19" s="286" t="s">
        <v>783</v>
      </c>
      <c r="AQ19" s="283">
        <v>2124</v>
      </c>
      <c r="AR19" s="286" t="s">
        <v>783</v>
      </c>
      <c r="AS19" s="283">
        <v>0</v>
      </c>
      <c r="AT19" s="286" t="s">
        <v>783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783</v>
      </c>
      <c r="BI19" s="286" t="s">
        <v>783</v>
      </c>
      <c r="BJ19" s="286" t="s">
        <v>783</v>
      </c>
      <c r="BK19" s="286" t="s">
        <v>783</v>
      </c>
      <c r="BL19" s="286" t="s">
        <v>783</v>
      </c>
      <c r="BM19" s="286" t="s">
        <v>783</v>
      </c>
      <c r="BN19" s="286" t="s">
        <v>783</v>
      </c>
      <c r="BO19" s="286" t="s">
        <v>783</v>
      </c>
      <c r="BP19" s="286" t="s">
        <v>783</v>
      </c>
      <c r="BQ19" s="283">
        <v>0</v>
      </c>
      <c r="BR19" s="283">
        <f t="shared" si="8"/>
        <v>0</v>
      </c>
      <c r="BS19" s="286" t="s">
        <v>783</v>
      </c>
      <c r="BT19" s="286" t="s">
        <v>783</v>
      </c>
      <c r="BU19" s="286" t="s">
        <v>783</v>
      </c>
      <c r="BV19" s="286" t="s">
        <v>783</v>
      </c>
      <c r="BW19" s="286" t="s">
        <v>783</v>
      </c>
      <c r="BX19" s="286" t="s">
        <v>783</v>
      </c>
      <c r="BY19" s="286" t="s">
        <v>783</v>
      </c>
      <c r="BZ19" s="286" t="s">
        <v>783</v>
      </c>
      <c r="CA19" s="286" t="s">
        <v>783</v>
      </c>
      <c r="CB19" s="286" t="s">
        <v>783</v>
      </c>
      <c r="CC19" s="286" t="s">
        <v>783</v>
      </c>
      <c r="CD19" s="283">
        <v>0</v>
      </c>
      <c r="CE19" s="286" t="s">
        <v>783</v>
      </c>
      <c r="CF19" s="286" t="s">
        <v>783</v>
      </c>
      <c r="CG19" s="286" t="s">
        <v>783</v>
      </c>
      <c r="CH19" s="286" t="s">
        <v>783</v>
      </c>
      <c r="CI19" s="286" t="s">
        <v>783</v>
      </c>
      <c r="CJ19" s="286" t="s">
        <v>783</v>
      </c>
      <c r="CK19" s="286" t="s">
        <v>783</v>
      </c>
      <c r="CL19" s="286" t="s">
        <v>783</v>
      </c>
      <c r="CM19" s="283">
        <v>0</v>
      </c>
      <c r="CN19" s="283">
        <f t="shared" si="10"/>
        <v>0</v>
      </c>
      <c r="CO19" s="286" t="s">
        <v>783</v>
      </c>
      <c r="CP19" s="286" t="s">
        <v>783</v>
      </c>
      <c r="CQ19" s="286" t="s">
        <v>783</v>
      </c>
      <c r="CR19" s="286" t="s">
        <v>783</v>
      </c>
      <c r="CS19" s="286" t="s">
        <v>783</v>
      </c>
      <c r="CT19" s="286" t="s">
        <v>783</v>
      </c>
      <c r="CU19" s="286" t="s">
        <v>783</v>
      </c>
      <c r="CV19" s="286" t="s">
        <v>783</v>
      </c>
      <c r="CW19" s="286" t="s">
        <v>783</v>
      </c>
      <c r="CX19" s="286" t="s">
        <v>783</v>
      </c>
      <c r="CY19" s="286" t="s">
        <v>783</v>
      </c>
      <c r="CZ19" s="286" t="s">
        <v>783</v>
      </c>
      <c r="DA19" s="283">
        <v>0</v>
      </c>
      <c r="DB19" s="286" t="s">
        <v>783</v>
      </c>
      <c r="DC19" s="286" t="s">
        <v>783</v>
      </c>
      <c r="DD19" s="286" t="s">
        <v>783</v>
      </c>
      <c r="DE19" s="286" t="s">
        <v>783</v>
      </c>
      <c r="DF19" s="286" t="s">
        <v>783</v>
      </c>
      <c r="DG19" s="286" t="s">
        <v>783</v>
      </c>
      <c r="DH19" s="286" t="s">
        <v>783</v>
      </c>
      <c r="DI19" s="283">
        <v>0</v>
      </c>
      <c r="DJ19" s="283">
        <f t="shared" si="12"/>
        <v>0</v>
      </c>
      <c r="DK19" s="286" t="s">
        <v>783</v>
      </c>
      <c r="DL19" s="286" t="s">
        <v>783</v>
      </c>
      <c r="DM19" s="286" t="s">
        <v>783</v>
      </c>
      <c r="DN19" s="286" t="s">
        <v>783</v>
      </c>
      <c r="DO19" s="286" t="s">
        <v>783</v>
      </c>
      <c r="DP19" s="286" t="s">
        <v>783</v>
      </c>
      <c r="DQ19" s="286" t="s">
        <v>783</v>
      </c>
      <c r="DR19" s="286" t="s">
        <v>783</v>
      </c>
      <c r="DS19" s="286" t="s">
        <v>783</v>
      </c>
      <c r="DT19" s="286" t="s">
        <v>783</v>
      </c>
      <c r="DU19" s="286" t="s">
        <v>783</v>
      </c>
      <c r="DV19" s="283">
        <v>0</v>
      </c>
      <c r="DW19" s="286" t="s">
        <v>783</v>
      </c>
      <c r="DX19" s="286" t="s">
        <v>783</v>
      </c>
      <c r="DY19" s="286" t="s">
        <v>783</v>
      </c>
      <c r="DZ19" s="283">
        <v>0</v>
      </c>
      <c r="EA19" s="286" t="s">
        <v>783</v>
      </c>
      <c r="EB19" s="286" t="s">
        <v>783</v>
      </c>
      <c r="EC19" s="286" t="s">
        <v>783</v>
      </c>
      <c r="ED19" s="286" t="s">
        <v>783</v>
      </c>
      <c r="EE19" s="283">
        <v>0</v>
      </c>
      <c r="EF19" s="283">
        <f t="shared" si="14"/>
        <v>0</v>
      </c>
      <c r="EG19" s="283">
        <v>0</v>
      </c>
      <c r="EH19" s="286" t="s">
        <v>783</v>
      </c>
      <c r="EI19" s="286" t="s">
        <v>783</v>
      </c>
      <c r="EJ19" s="283">
        <v>0</v>
      </c>
      <c r="EK19" s="286" t="s">
        <v>783</v>
      </c>
      <c r="EL19" s="286" t="s">
        <v>783</v>
      </c>
      <c r="EM19" s="286" t="s">
        <v>783</v>
      </c>
      <c r="EN19" s="283">
        <v>0</v>
      </c>
      <c r="EO19" s="283">
        <v>0</v>
      </c>
      <c r="EP19" s="283">
        <v>0</v>
      </c>
      <c r="EQ19" s="286" t="s">
        <v>783</v>
      </c>
      <c r="ER19" s="286" t="s">
        <v>783</v>
      </c>
      <c r="ES19" s="286" t="s">
        <v>783</v>
      </c>
      <c r="ET19" s="286" t="s">
        <v>783</v>
      </c>
      <c r="EU19" s="283">
        <v>0</v>
      </c>
      <c r="EV19" s="283">
        <v>0</v>
      </c>
      <c r="EW19" s="286" t="s">
        <v>783</v>
      </c>
      <c r="EX19" s="286" t="s">
        <v>783</v>
      </c>
      <c r="EY19" s="286" t="s">
        <v>783</v>
      </c>
      <c r="EZ19" s="283">
        <v>0</v>
      </c>
      <c r="FA19" s="283">
        <v>0</v>
      </c>
      <c r="FB19" s="283">
        <f t="shared" si="16"/>
        <v>4053</v>
      </c>
      <c r="FC19" s="283">
        <v>0</v>
      </c>
      <c r="FD19" s="283">
        <v>0</v>
      </c>
      <c r="FE19" s="283">
        <v>0</v>
      </c>
      <c r="FF19" s="283">
        <v>1013</v>
      </c>
      <c r="FG19" s="283">
        <v>799</v>
      </c>
      <c r="FH19" s="283">
        <v>350</v>
      </c>
      <c r="FI19" s="283">
        <v>0</v>
      </c>
      <c r="FJ19" s="283">
        <v>1823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783</v>
      </c>
      <c r="FQ19" s="286" t="s">
        <v>783</v>
      </c>
      <c r="FR19" s="286" t="s">
        <v>783</v>
      </c>
      <c r="FS19" s="283">
        <v>0</v>
      </c>
      <c r="FT19" s="283">
        <v>0</v>
      </c>
      <c r="FU19" s="283">
        <v>0</v>
      </c>
      <c r="FV19" s="283">
        <v>0</v>
      </c>
      <c r="FW19" s="283">
        <v>68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3138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351</v>
      </c>
      <c r="I20" s="283">
        <f t="shared" si="23"/>
        <v>438</v>
      </c>
      <c r="J20" s="283">
        <f t="shared" si="24"/>
        <v>159</v>
      </c>
      <c r="K20" s="283">
        <f t="shared" si="25"/>
        <v>10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2180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2180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783</v>
      </c>
      <c r="AM20" s="286" t="s">
        <v>783</v>
      </c>
      <c r="AN20" s="283">
        <v>0</v>
      </c>
      <c r="AO20" s="286" t="s">
        <v>783</v>
      </c>
      <c r="AP20" s="286" t="s">
        <v>783</v>
      </c>
      <c r="AQ20" s="283">
        <v>2180</v>
      </c>
      <c r="AR20" s="286" t="s">
        <v>783</v>
      </c>
      <c r="AS20" s="283">
        <v>0</v>
      </c>
      <c r="AT20" s="286" t="s">
        <v>783</v>
      </c>
      <c r="AU20" s="283">
        <v>0</v>
      </c>
      <c r="AV20" s="283">
        <f t="shared" si="6"/>
        <v>215</v>
      </c>
      <c r="AW20" s="283">
        <v>0</v>
      </c>
      <c r="AX20" s="283">
        <v>0</v>
      </c>
      <c r="AY20" s="283">
        <v>0</v>
      </c>
      <c r="AZ20" s="283">
        <v>215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783</v>
      </c>
      <c r="BI20" s="286" t="s">
        <v>783</v>
      </c>
      <c r="BJ20" s="286" t="s">
        <v>783</v>
      </c>
      <c r="BK20" s="286" t="s">
        <v>783</v>
      </c>
      <c r="BL20" s="286" t="s">
        <v>783</v>
      </c>
      <c r="BM20" s="286" t="s">
        <v>783</v>
      </c>
      <c r="BN20" s="286" t="s">
        <v>783</v>
      </c>
      <c r="BO20" s="286" t="s">
        <v>783</v>
      </c>
      <c r="BP20" s="286" t="s">
        <v>783</v>
      </c>
      <c r="BQ20" s="283">
        <v>0</v>
      </c>
      <c r="BR20" s="283">
        <f t="shared" si="8"/>
        <v>0</v>
      </c>
      <c r="BS20" s="286" t="s">
        <v>783</v>
      </c>
      <c r="BT20" s="286" t="s">
        <v>783</v>
      </c>
      <c r="BU20" s="286" t="s">
        <v>783</v>
      </c>
      <c r="BV20" s="286" t="s">
        <v>783</v>
      </c>
      <c r="BW20" s="286" t="s">
        <v>783</v>
      </c>
      <c r="BX20" s="286" t="s">
        <v>783</v>
      </c>
      <c r="BY20" s="286" t="s">
        <v>783</v>
      </c>
      <c r="BZ20" s="286" t="s">
        <v>783</v>
      </c>
      <c r="CA20" s="286" t="s">
        <v>783</v>
      </c>
      <c r="CB20" s="286" t="s">
        <v>783</v>
      </c>
      <c r="CC20" s="286" t="s">
        <v>783</v>
      </c>
      <c r="CD20" s="283">
        <v>0</v>
      </c>
      <c r="CE20" s="286" t="s">
        <v>783</v>
      </c>
      <c r="CF20" s="286" t="s">
        <v>783</v>
      </c>
      <c r="CG20" s="286" t="s">
        <v>783</v>
      </c>
      <c r="CH20" s="286" t="s">
        <v>783</v>
      </c>
      <c r="CI20" s="286" t="s">
        <v>783</v>
      </c>
      <c r="CJ20" s="286" t="s">
        <v>783</v>
      </c>
      <c r="CK20" s="286" t="s">
        <v>783</v>
      </c>
      <c r="CL20" s="286" t="s">
        <v>783</v>
      </c>
      <c r="CM20" s="283">
        <v>0</v>
      </c>
      <c r="CN20" s="283">
        <f t="shared" si="10"/>
        <v>0</v>
      </c>
      <c r="CO20" s="286" t="s">
        <v>783</v>
      </c>
      <c r="CP20" s="286" t="s">
        <v>783</v>
      </c>
      <c r="CQ20" s="286" t="s">
        <v>783</v>
      </c>
      <c r="CR20" s="286" t="s">
        <v>783</v>
      </c>
      <c r="CS20" s="286" t="s">
        <v>783</v>
      </c>
      <c r="CT20" s="286" t="s">
        <v>783</v>
      </c>
      <c r="CU20" s="286" t="s">
        <v>783</v>
      </c>
      <c r="CV20" s="286" t="s">
        <v>783</v>
      </c>
      <c r="CW20" s="286" t="s">
        <v>783</v>
      </c>
      <c r="CX20" s="286" t="s">
        <v>783</v>
      </c>
      <c r="CY20" s="286" t="s">
        <v>783</v>
      </c>
      <c r="CZ20" s="286" t="s">
        <v>783</v>
      </c>
      <c r="DA20" s="283">
        <v>0</v>
      </c>
      <c r="DB20" s="286" t="s">
        <v>783</v>
      </c>
      <c r="DC20" s="286" t="s">
        <v>783</v>
      </c>
      <c r="DD20" s="286" t="s">
        <v>783</v>
      </c>
      <c r="DE20" s="286" t="s">
        <v>783</v>
      </c>
      <c r="DF20" s="286" t="s">
        <v>783</v>
      </c>
      <c r="DG20" s="286" t="s">
        <v>783</v>
      </c>
      <c r="DH20" s="286" t="s">
        <v>783</v>
      </c>
      <c r="DI20" s="283">
        <v>0</v>
      </c>
      <c r="DJ20" s="283">
        <f t="shared" si="12"/>
        <v>0</v>
      </c>
      <c r="DK20" s="286" t="s">
        <v>783</v>
      </c>
      <c r="DL20" s="286" t="s">
        <v>783</v>
      </c>
      <c r="DM20" s="286" t="s">
        <v>783</v>
      </c>
      <c r="DN20" s="286" t="s">
        <v>783</v>
      </c>
      <c r="DO20" s="286" t="s">
        <v>783</v>
      </c>
      <c r="DP20" s="286" t="s">
        <v>783</v>
      </c>
      <c r="DQ20" s="286" t="s">
        <v>783</v>
      </c>
      <c r="DR20" s="286" t="s">
        <v>783</v>
      </c>
      <c r="DS20" s="286" t="s">
        <v>783</v>
      </c>
      <c r="DT20" s="286" t="s">
        <v>783</v>
      </c>
      <c r="DU20" s="286" t="s">
        <v>783</v>
      </c>
      <c r="DV20" s="283">
        <v>0</v>
      </c>
      <c r="DW20" s="286" t="s">
        <v>783</v>
      </c>
      <c r="DX20" s="286" t="s">
        <v>783</v>
      </c>
      <c r="DY20" s="286" t="s">
        <v>783</v>
      </c>
      <c r="DZ20" s="283">
        <v>0</v>
      </c>
      <c r="EA20" s="286" t="s">
        <v>783</v>
      </c>
      <c r="EB20" s="286" t="s">
        <v>783</v>
      </c>
      <c r="EC20" s="286" t="s">
        <v>783</v>
      </c>
      <c r="ED20" s="286" t="s">
        <v>783</v>
      </c>
      <c r="EE20" s="283">
        <v>0</v>
      </c>
      <c r="EF20" s="283">
        <f t="shared" si="14"/>
        <v>0</v>
      </c>
      <c r="EG20" s="283">
        <v>0</v>
      </c>
      <c r="EH20" s="286" t="s">
        <v>783</v>
      </c>
      <c r="EI20" s="286" t="s">
        <v>783</v>
      </c>
      <c r="EJ20" s="283">
        <v>0</v>
      </c>
      <c r="EK20" s="286" t="s">
        <v>783</v>
      </c>
      <c r="EL20" s="286" t="s">
        <v>783</v>
      </c>
      <c r="EM20" s="286" t="s">
        <v>783</v>
      </c>
      <c r="EN20" s="283">
        <v>0</v>
      </c>
      <c r="EO20" s="283">
        <v>0</v>
      </c>
      <c r="EP20" s="283">
        <v>0</v>
      </c>
      <c r="EQ20" s="286" t="s">
        <v>783</v>
      </c>
      <c r="ER20" s="286" t="s">
        <v>783</v>
      </c>
      <c r="ES20" s="286" t="s">
        <v>783</v>
      </c>
      <c r="ET20" s="286" t="s">
        <v>783</v>
      </c>
      <c r="EU20" s="283">
        <v>0</v>
      </c>
      <c r="EV20" s="283">
        <v>0</v>
      </c>
      <c r="EW20" s="286" t="s">
        <v>783</v>
      </c>
      <c r="EX20" s="286" t="s">
        <v>783</v>
      </c>
      <c r="EY20" s="286" t="s">
        <v>783</v>
      </c>
      <c r="EZ20" s="283">
        <v>0</v>
      </c>
      <c r="FA20" s="283">
        <v>0</v>
      </c>
      <c r="FB20" s="283">
        <f t="shared" si="16"/>
        <v>743</v>
      </c>
      <c r="FC20" s="283">
        <v>0</v>
      </c>
      <c r="FD20" s="283">
        <v>0</v>
      </c>
      <c r="FE20" s="283">
        <v>0</v>
      </c>
      <c r="FF20" s="283">
        <v>136</v>
      </c>
      <c r="FG20" s="283">
        <v>438</v>
      </c>
      <c r="FH20" s="283">
        <v>159</v>
      </c>
      <c r="FI20" s="283">
        <v>10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783</v>
      </c>
      <c r="FQ20" s="286" t="s">
        <v>783</v>
      </c>
      <c r="FR20" s="286" t="s">
        <v>783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1038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181</v>
      </c>
      <c r="I21" s="283">
        <f t="shared" si="23"/>
        <v>101</v>
      </c>
      <c r="J21" s="283">
        <f t="shared" si="24"/>
        <v>31</v>
      </c>
      <c r="K21" s="283">
        <f t="shared" si="25"/>
        <v>0</v>
      </c>
      <c r="L21" s="283">
        <f t="shared" si="26"/>
        <v>94</v>
      </c>
      <c r="M21" s="283">
        <f t="shared" si="27"/>
        <v>0</v>
      </c>
      <c r="N21" s="283">
        <f t="shared" si="28"/>
        <v>149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475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7</v>
      </c>
      <c r="Z21" s="283">
        <f t="shared" si="4"/>
        <v>475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783</v>
      </c>
      <c r="AM21" s="286" t="s">
        <v>783</v>
      </c>
      <c r="AN21" s="283">
        <v>0</v>
      </c>
      <c r="AO21" s="286" t="s">
        <v>783</v>
      </c>
      <c r="AP21" s="286" t="s">
        <v>783</v>
      </c>
      <c r="AQ21" s="283">
        <v>475</v>
      </c>
      <c r="AR21" s="286" t="s">
        <v>783</v>
      </c>
      <c r="AS21" s="283">
        <v>0</v>
      </c>
      <c r="AT21" s="286" t="s">
        <v>783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783</v>
      </c>
      <c r="BI21" s="286" t="s">
        <v>783</v>
      </c>
      <c r="BJ21" s="286" t="s">
        <v>783</v>
      </c>
      <c r="BK21" s="286" t="s">
        <v>783</v>
      </c>
      <c r="BL21" s="286" t="s">
        <v>783</v>
      </c>
      <c r="BM21" s="286" t="s">
        <v>783</v>
      </c>
      <c r="BN21" s="286" t="s">
        <v>783</v>
      </c>
      <c r="BO21" s="286" t="s">
        <v>783</v>
      </c>
      <c r="BP21" s="286" t="s">
        <v>783</v>
      </c>
      <c r="BQ21" s="283">
        <v>0</v>
      </c>
      <c r="BR21" s="283">
        <f t="shared" si="8"/>
        <v>0</v>
      </c>
      <c r="BS21" s="286" t="s">
        <v>783</v>
      </c>
      <c r="BT21" s="286" t="s">
        <v>783</v>
      </c>
      <c r="BU21" s="286" t="s">
        <v>783</v>
      </c>
      <c r="BV21" s="286" t="s">
        <v>783</v>
      </c>
      <c r="BW21" s="286" t="s">
        <v>783</v>
      </c>
      <c r="BX21" s="286" t="s">
        <v>783</v>
      </c>
      <c r="BY21" s="286" t="s">
        <v>783</v>
      </c>
      <c r="BZ21" s="286" t="s">
        <v>783</v>
      </c>
      <c r="CA21" s="286" t="s">
        <v>783</v>
      </c>
      <c r="CB21" s="286" t="s">
        <v>783</v>
      </c>
      <c r="CC21" s="286" t="s">
        <v>783</v>
      </c>
      <c r="CD21" s="283">
        <v>0</v>
      </c>
      <c r="CE21" s="286" t="s">
        <v>783</v>
      </c>
      <c r="CF21" s="286" t="s">
        <v>783</v>
      </c>
      <c r="CG21" s="286" t="s">
        <v>783</v>
      </c>
      <c r="CH21" s="286" t="s">
        <v>783</v>
      </c>
      <c r="CI21" s="286" t="s">
        <v>783</v>
      </c>
      <c r="CJ21" s="286" t="s">
        <v>783</v>
      </c>
      <c r="CK21" s="286" t="s">
        <v>783</v>
      </c>
      <c r="CL21" s="286" t="s">
        <v>783</v>
      </c>
      <c r="CM21" s="283">
        <v>0</v>
      </c>
      <c r="CN21" s="283">
        <f t="shared" si="10"/>
        <v>0</v>
      </c>
      <c r="CO21" s="286" t="s">
        <v>783</v>
      </c>
      <c r="CP21" s="286" t="s">
        <v>783</v>
      </c>
      <c r="CQ21" s="286" t="s">
        <v>783</v>
      </c>
      <c r="CR21" s="286" t="s">
        <v>783</v>
      </c>
      <c r="CS21" s="286" t="s">
        <v>783</v>
      </c>
      <c r="CT21" s="286" t="s">
        <v>783</v>
      </c>
      <c r="CU21" s="286" t="s">
        <v>783</v>
      </c>
      <c r="CV21" s="286" t="s">
        <v>783</v>
      </c>
      <c r="CW21" s="286" t="s">
        <v>783</v>
      </c>
      <c r="CX21" s="286" t="s">
        <v>783</v>
      </c>
      <c r="CY21" s="286" t="s">
        <v>783</v>
      </c>
      <c r="CZ21" s="286" t="s">
        <v>783</v>
      </c>
      <c r="DA21" s="283">
        <v>0</v>
      </c>
      <c r="DB21" s="286" t="s">
        <v>783</v>
      </c>
      <c r="DC21" s="286" t="s">
        <v>783</v>
      </c>
      <c r="DD21" s="286" t="s">
        <v>783</v>
      </c>
      <c r="DE21" s="286" t="s">
        <v>783</v>
      </c>
      <c r="DF21" s="286" t="s">
        <v>783</v>
      </c>
      <c r="DG21" s="286" t="s">
        <v>783</v>
      </c>
      <c r="DH21" s="286" t="s">
        <v>783</v>
      </c>
      <c r="DI21" s="283">
        <v>0</v>
      </c>
      <c r="DJ21" s="283">
        <f t="shared" si="12"/>
        <v>0</v>
      </c>
      <c r="DK21" s="286" t="s">
        <v>783</v>
      </c>
      <c r="DL21" s="286" t="s">
        <v>783</v>
      </c>
      <c r="DM21" s="286" t="s">
        <v>783</v>
      </c>
      <c r="DN21" s="286" t="s">
        <v>783</v>
      </c>
      <c r="DO21" s="286" t="s">
        <v>783</v>
      </c>
      <c r="DP21" s="286" t="s">
        <v>783</v>
      </c>
      <c r="DQ21" s="286" t="s">
        <v>783</v>
      </c>
      <c r="DR21" s="286" t="s">
        <v>783</v>
      </c>
      <c r="DS21" s="286" t="s">
        <v>783</v>
      </c>
      <c r="DT21" s="286" t="s">
        <v>783</v>
      </c>
      <c r="DU21" s="286" t="s">
        <v>783</v>
      </c>
      <c r="DV21" s="283">
        <v>0</v>
      </c>
      <c r="DW21" s="286" t="s">
        <v>783</v>
      </c>
      <c r="DX21" s="286" t="s">
        <v>783</v>
      </c>
      <c r="DY21" s="286" t="s">
        <v>783</v>
      </c>
      <c r="DZ21" s="283">
        <v>0</v>
      </c>
      <c r="EA21" s="286" t="s">
        <v>783</v>
      </c>
      <c r="EB21" s="286" t="s">
        <v>783</v>
      </c>
      <c r="EC21" s="286" t="s">
        <v>783</v>
      </c>
      <c r="ED21" s="286" t="s">
        <v>783</v>
      </c>
      <c r="EE21" s="283">
        <v>0</v>
      </c>
      <c r="EF21" s="283">
        <f t="shared" si="14"/>
        <v>0</v>
      </c>
      <c r="EG21" s="283">
        <v>0</v>
      </c>
      <c r="EH21" s="286" t="s">
        <v>783</v>
      </c>
      <c r="EI21" s="286" t="s">
        <v>783</v>
      </c>
      <c r="EJ21" s="283">
        <v>0</v>
      </c>
      <c r="EK21" s="286" t="s">
        <v>783</v>
      </c>
      <c r="EL21" s="286" t="s">
        <v>783</v>
      </c>
      <c r="EM21" s="286" t="s">
        <v>783</v>
      </c>
      <c r="EN21" s="283">
        <v>0</v>
      </c>
      <c r="EO21" s="283">
        <v>0</v>
      </c>
      <c r="EP21" s="283">
        <v>0</v>
      </c>
      <c r="EQ21" s="286" t="s">
        <v>783</v>
      </c>
      <c r="ER21" s="286" t="s">
        <v>783</v>
      </c>
      <c r="ES21" s="286" t="s">
        <v>783</v>
      </c>
      <c r="ET21" s="286" t="s">
        <v>783</v>
      </c>
      <c r="EU21" s="283">
        <v>0</v>
      </c>
      <c r="EV21" s="283">
        <v>0</v>
      </c>
      <c r="EW21" s="286" t="s">
        <v>783</v>
      </c>
      <c r="EX21" s="286" t="s">
        <v>783</v>
      </c>
      <c r="EY21" s="286" t="s">
        <v>783</v>
      </c>
      <c r="EZ21" s="283">
        <v>0</v>
      </c>
      <c r="FA21" s="283">
        <v>0</v>
      </c>
      <c r="FB21" s="283">
        <f t="shared" si="16"/>
        <v>563</v>
      </c>
      <c r="FC21" s="283">
        <v>0</v>
      </c>
      <c r="FD21" s="283">
        <v>0</v>
      </c>
      <c r="FE21" s="283">
        <v>0</v>
      </c>
      <c r="FF21" s="283">
        <v>181</v>
      </c>
      <c r="FG21" s="283">
        <v>101</v>
      </c>
      <c r="FH21" s="283">
        <v>31</v>
      </c>
      <c r="FI21" s="283">
        <v>0</v>
      </c>
      <c r="FJ21" s="283">
        <v>94</v>
      </c>
      <c r="FK21" s="283">
        <v>0</v>
      </c>
      <c r="FL21" s="283">
        <v>149</v>
      </c>
      <c r="FM21" s="283">
        <v>0</v>
      </c>
      <c r="FN21" s="283">
        <v>0</v>
      </c>
      <c r="FO21" s="283">
        <v>0</v>
      </c>
      <c r="FP21" s="286" t="s">
        <v>783</v>
      </c>
      <c r="FQ21" s="286" t="s">
        <v>783</v>
      </c>
      <c r="FR21" s="286" t="s">
        <v>783</v>
      </c>
      <c r="FS21" s="283">
        <v>0</v>
      </c>
      <c r="FT21" s="283">
        <v>0</v>
      </c>
      <c r="FU21" s="283">
        <v>0</v>
      </c>
      <c r="FV21" s="283">
        <v>0</v>
      </c>
      <c r="FW21" s="283">
        <v>7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305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40</v>
      </c>
      <c r="I22" s="283">
        <f t="shared" si="23"/>
        <v>11</v>
      </c>
      <c r="J22" s="283">
        <f t="shared" si="24"/>
        <v>11</v>
      </c>
      <c r="K22" s="283">
        <f t="shared" si="25"/>
        <v>0</v>
      </c>
      <c r="L22" s="283">
        <f t="shared" si="26"/>
        <v>85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114</v>
      </c>
      <c r="T22" s="283">
        <f t="shared" si="34"/>
        <v>0</v>
      </c>
      <c r="U22" s="283">
        <f t="shared" si="35"/>
        <v>43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1</v>
      </c>
      <c r="Z22" s="283">
        <f t="shared" si="4"/>
        <v>43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783</v>
      </c>
      <c r="AM22" s="286" t="s">
        <v>783</v>
      </c>
      <c r="AN22" s="283">
        <v>0</v>
      </c>
      <c r="AO22" s="286" t="s">
        <v>783</v>
      </c>
      <c r="AP22" s="286" t="s">
        <v>783</v>
      </c>
      <c r="AQ22" s="283">
        <v>43</v>
      </c>
      <c r="AR22" s="286" t="s">
        <v>783</v>
      </c>
      <c r="AS22" s="283">
        <v>0</v>
      </c>
      <c r="AT22" s="286" t="s">
        <v>783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783</v>
      </c>
      <c r="BI22" s="286" t="s">
        <v>783</v>
      </c>
      <c r="BJ22" s="286" t="s">
        <v>783</v>
      </c>
      <c r="BK22" s="286" t="s">
        <v>783</v>
      </c>
      <c r="BL22" s="286" t="s">
        <v>783</v>
      </c>
      <c r="BM22" s="286" t="s">
        <v>783</v>
      </c>
      <c r="BN22" s="286" t="s">
        <v>783</v>
      </c>
      <c r="BO22" s="286" t="s">
        <v>783</v>
      </c>
      <c r="BP22" s="286" t="s">
        <v>783</v>
      </c>
      <c r="BQ22" s="283">
        <v>0</v>
      </c>
      <c r="BR22" s="283">
        <f t="shared" si="8"/>
        <v>0</v>
      </c>
      <c r="BS22" s="286" t="s">
        <v>783</v>
      </c>
      <c r="BT22" s="286" t="s">
        <v>783</v>
      </c>
      <c r="BU22" s="286" t="s">
        <v>783</v>
      </c>
      <c r="BV22" s="286" t="s">
        <v>783</v>
      </c>
      <c r="BW22" s="286" t="s">
        <v>783</v>
      </c>
      <c r="BX22" s="286" t="s">
        <v>783</v>
      </c>
      <c r="BY22" s="286" t="s">
        <v>783</v>
      </c>
      <c r="BZ22" s="286" t="s">
        <v>783</v>
      </c>
      <c r="CA22" s="286" t="s">
        <v>783</v>
      </c>
      <c r="CB22" s="286" t="s">
        <v>783</v>
      </c>
      <c r="CC22" s="286" t="s">
        <v>783</v>
      </c>
      <c r="CD22" s="283">
        <v>0</v>
      </c>
      <c r="CE22" s="286" t="s">
        <v>783</v>
      </c>
      <c r="CF22" s="286" t="s">
        <v>783</v>
      </c>
      <c r="CG22" s="286" t="s">
        <v>783</v>
      </c>
      <c r="CH22" s="286" t="s">
        <v>783</v>
      </c>
      <c r="CI22" s="286" t="s">
        <v>783</v>
      </c>
      <c r="CJ22" s="286" t="s">
        <v>783</v>
      </c>
      <c r="CK22" s="286" t="s">
        <v>783</v>
      </c>
      <c r="CL22" s="286" t="s">
        <v>783</v>
      </c>
      <c r="CM22" s="283">
        <v>0</v>
      </c>
      <c r="CN22" s="283">
        <f t="shared" si="10"/>
        <v>0</v>
      </c>
      <c r="CO22" s="286" t="s">
        <v>783</v>
      </c>
      <c r="CP22" s="286" t="s">
        <v>783</v>
      </c>
      <c r="CQ22" s="286" t="s">
        <v>783</v>
      </c>
      <c r="CR22" s="286" t="s">
        <v>783</v>
      </c>
      <c r="CS22" s="286" t="s">
        <v>783</v>
      </c>
      <c r="CT22" s="286" t="s">
        <v>783</v>
      </c>
      <c r="CU22" s="286" t="s">
        <v>783</v>
      </c>
      <c r="CV22" s="286" t="s">
        <v>783</v>
      </c>
      <c r="CW22" s="286" t="s">
        <v>783</v>
      </c>
      <c r="CX22" s="286" t="s">
        <v>783</v>
      </c>
      <c r="CY22" s="286" t="s">
        <v>783</v>
      </c>
      <c r="CZ22" s="286" t="s">
        <v>783</v>
      </c>
      <c r="DA22" s="283">
        <v>0</v>
      </c>
      <c r="DB22" s="286" t="s">
        <v>783</v>
      </c>
      <c r="DC22" s="286" t="s">
        <v>783</v>
      </c>
      <c r="DD22" s="286" t="s">
        <v>783</v>
      </c>
      <c r="DE22" s="286" t="s">
        <v>783</v>
      </c>
      <c r="DF22" s="286" t="s">
        <v>783</v>
      </c>
      <c r="DG22" s="286" t="s">
        <v>783</v>
      </c>
      <c r="DH22" s="286" t="s">
        <v>783</v>
      </c>
      <c r="DI22" s="283">
        <v>0</v>
      </c>
      <c r="DJ22" s="283">
        <f t="shared" si="12"/>
        <v>0</v>
      </c>
      <c r="DK22" s="286" t="s">
        <v>783</v>
      </c>
      <c r="DL22" s="286" t="s">
        <v>783</v>
      </c>
      <c r="DM22" s="286" t="s">
        <v>783</v>
      </c>
      <c r="DN22" s="286" t="s">
        <v>783</v>
      </c>
      <c r="DO22" s="286" t="s">
        <v>783</v>
      </c>
      <c r="DP22" s="286" t="s">
        <v>783</v>
      </c>
      <c r="DQ22" s="286" t="s">
        <v>783</v>
      </c>
      <c r="DR22" s="286" t="s">
        <v>783</v>
      </c>
      <c r="DS22" s="286" t="s">
        <v>783</v>
      </c>
      <c r="DT22" s="286" t="s">
        <v>783</v>
      </c>
      <c r="DU22" s="286" t="s">
        <v>783</v>
      </c>
      <c r="DV22" s="283">
        <v>0</v>
      </c>
      <c r="DW22" s="286" t="s">
        <v>783</v>
      </c>
      <c r="DX22" s="286" t="s">
        <v>783</v>
      </c>
      <c r="DY22" s="286" t="s">
        <v>783</v>
      </c>
      <c r="DZ22" s="283">
        <v>0</v>
      </c>
      <c r="EA22" s="286" t="s">
        <v>783</v>
      </c>
      <c r="EB22" s="286" t="s">
        <v>783</v>
      </c>
      <c r="EC22" s="286" t="s">
        <v>783</v>
      </c>
      <c r="ED22" s="286" t="s">
        <v>783</v>
      </c>
      <c r="EE22" s="283">
        <v>0</v>
      </c>
      <c r="EF22" s="283">
        <f t="shared" si="14"/>
        <v>114</v>
      </c>
      <c r="EG22" s="283">
        <v>0</v>
      </c>
      <c r="EH22" s="286" t="s">
        <v>783</v>
      </c>
      <c r="EI22" s="286" t="s">
        <v>783</v>
      </c>
      <c r="EJ22" s="283">
        <v>0</v>
      </c>
      <c r="EK22" s="286" t="s">
        <v>783</v>
      </c>
      <c r="EL22" s="286" t="s">
        <v>783</v>
      </c>
      <c r="EM22" s="286" t="s">
        <v>783</v>
      </c>
      <c r="EN22" s="283">
        <v>0</v>
      </c>
      <c r="EO22" s="283">
        <v>0</v>
      </c>
      <c r="EP22" s="283">
        <v>0</v>
      </c>
      <c r="EQ22" s="286" t="s">
        <v>783</v>
      </c>
      <c r="ER22" s="286" t="s">
        <v>783</v>
      </c>
      <c r="ES22" s="286" t="s">
        <v>783</v>
      </c>
      <c r="ET22" s="286" t="s">
        <v>783</v>
      </c>
      <c r="EU22" s="283">
        <v>114</v>
      </c>
      <c r="EV22" s="283">
        <v>0</v>
      </c>
      <c r="EW22" s="286" t="s">
        <v>783</v>
      </c>
      <c r="EX22" s="286" t="s">
        <v>783</v>
      </c>
      <c r="EY22" s="286" t="s">
        <v>783</v>
      </c>
      <c r="EZ22" s="283">
        <v>0</v>
      </c>
      <c r="FA22" s="283">
        <v>0</v>
      </c>
      <c r="FB22" s="283">
        <f t="shared" si="16"/>
        <v>148</v>
      </c>
      <c r="FC22" s="283">
        <v>0</v>
      </c>
      <c r="FD22" s="283">
        <v>0</v>
      </c>
      <c r="FE22" s="283">
        <v>0</v>
      </c>
      <c r="FF22" s="283">
        <v>40</v>
      </c>
      <c r="FG22" s="283">
        <v>11</v>
      </c>
      <c r="FH22" s="283">
        <v>11</v>
      </c>
      <c r="FI22" s="283">
        <v>0</v>
      </c>
      <c r="FJ22" s="283">
        <v>85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783</v>
      </c>
      <c r="FQ22" s="286" t="s">
        <v>783</v>
      </c>
      <c r="FR22" s="286" t="s">
        <v>783</v>
      </c>
      <c r="FS22" s="283">
        <v>0</v>
      </c>
      <c r="FT22" s="283">
        <v>0</v>
      </c>
      <c r="FU22" s="283">
        <v>0</v>
      </c>
      <c r="FV22" s="283">
        <v>0</v>
      </c>
      <c r="FW22" s="283">
        <v>1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88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0</v>
      </c>
      <c r="I23" s="283">
        <f t="shared" si="23"/>
        <v>15</v>
      </c>
      <c r="J23" s="283">
        <f t="shared" si="24"/>
        <v>2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71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71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783</v>
      </c>
      <c r="AM23" s="286" t="s">
        <v>783</v>
      </c>
      <c r="AN23" s="283">
        <v>0</v>
      </c>
      <c r="AO23" s="286" t="s">
        <v>783</v>
      </c>
      <c r="AP23" s="286" t="s">
        <v>783</v>
      </c>
      <c r="AQ23" s="283">
        <v>71</v>
      </c>
      <c r="AR23" s="286" t="s">
        <v>783</v>
      </c>
      <c r="AS23" s="283">
        <v>0</v>
      </c>
      <c r="AT23" s="286" t="s">
        <v>783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783</v>
      </c>
      <c r="BI23" s="286" t="s">
        <v>783</v>
      </c>
      <c r="BJ23" s="286" t="s">
        <v>783</v>
      </c>
      <c r="BK23" s="286" t="s">
        <v>783</v>
      </c>
      <c r="BL23" s="286" t="s">
        <v>783</v>
      </c>
      <c r="BM23" s="286" t="s">
        <v>783</v>
      </c>
      <c r="BN23" s="286" t="s">
        <v>783</v>
      </c>
      <c r="BO23" s="286" t="s">
        <v>783</v>
      </c>
      <c r="BP23" s="286" t="s">
        <v>783</v>
      </c>
      <c r="BQ23" s="283">
        <v>0</v>
      </c>
      <c r="BR23" s="283">
        <f t="shared" si="8"/>
        <v>0</v>
      </c>
      <c r="BS23" s="286" t="s">
        <v>783</v>
      </c>
      <c r="BT23" s="286" t="s">
        <v>783</v>
      </c>
      <c r="BU23" s="286" t="s">
        <v>783</v>
      </c>
      <c r="BV23" s="286" t="s">
        <v>783</v>
      </c>
      <c r="BW23" s="286" t="s">
        <v>783</v>
      </c>
      <c r="BX23" s="286" t="s">
        <v>783</v>
      </c>
      <c r="BY23" s="286" t="s">
        <v>783</v>
      </c>
      <c r="BZ23" s="286" t="s">
        <v>783</v>
      </c>
      <c r="CA23" s="286" t="s">
        <v>783</v>
      </c>
      <c r="CB23" s="286" t="s">
        <v>783</v>
      </c>
      <c r="CC23" s="286" t="s">
        <v>783</v>
      </c>
      <c r="CD23" s="283">
        <v>0</v>
      </c>
      <c r="CE23" s="286" t="s">
        <v>783</v>
      </c>
      <c r="CF23" s="286" t="s">
        <v>783</v>
      </c>
      <c r="CG23" s="286" t="s">
        <v>783</v>
      </c>
      <c r="CH23" s="286" t="s">
        <v>783</v>
      </c>
      <c r="CI23" s="286" t="s">
        <v>783</v>
      </c>
      <c r="CJ23" s="286" t="s">
        <v>783</v>
      </c>
      <c r="CK23" s="286" t="s">
        <v>783</v>
      </c>
      <c r="CL23" s="286" t="s">
        <v>783</v>
      </c>
      <c r="CM23" s="283">
        <v>0</v>
      </c>
      <c r="CN23" s="283">
        <f t="shared" si="10"/>
        <v>0</v>
      </c>
      <c r="CO23" s="286" t="s">
        <v>783</v>
      </c>
      <c r="CP23" s="286" t="s">
        <v>783</v>
      </c>
      <c r="CQ23" s="286" t="s">
        <v>783</v>
      </c>
      <c r="CR23" s="286" t="s">
        <v>783</v>
      </c>
      <c r="CS23" s="286" t="s">
        <v>783</v>
      </c>
      <c r="CT23" s="286" t="s">
        <v>783</v>
      </c>
      <c r="CU23" s="286" t="s">
        <v>783</v>
      </c>
      <c r="CV23" s="286" t="s">
        <v>783</v>
      </c>
      <c r="CW23" s="286" t="s">
        <v>783</v>
      </c>
      <c r="CX23" s="286" t="s">
        <v>783</v>
      </c>
      <c r="CY23" s="286" t="s">
        <v>783</v>
      </c>
      <c r="CZ23" s="286" t="s">
        <v>783</v>
      </c>
      <c r="DA23" s="283">
        <v>0</v>
      </c>
      <c r="DB23" s="286" t="s">
        <v>783</v>
      </c>
      <c r="DC23" s="286" t="s">
        <v>783</v>
      </c>
      <c r="DD23" s="286" t="s">
        <v>783</v>
      </c>
      <c r="DE23" s="286" t="s">
        <v>783</v>
      </c>
      <c r="DF23" s="286" t="s">
        <v>783</v>
      </c>
      <c r="DG23" s="286" t="s">
        <v>783</v>
      </c>
      <c r="DH23" s="286" t="s">
        <v>783</v>
      </c>
      <c r="DI23" s="283">
        <v>0</v>
      </c>
      <c r="DJ23" s="283">
        <f t="shared" si="12"/>
        <v>0</v>
      </c>
      <c r="DK23" s="286" t="s">
        <v>783</v>
      </c>
      <c r="DL23" s="286" t="s">
        <v>783</v>
      </c>
      <c r="DM23" s="286" t="s">
        <v>783</v>
      </c>
      <c r="DN23" s="286" t="s">
        <v>783</v>
      </c>
      <c r="DO23" s="286" t="s">
        <v>783</v>
      </c>
      <c r="DP23" s="286" t="s">
        <v>783</v>
      </c>
      <c r="DQ23" s="286" t="s">
        <v>783</v>
      </c>
      <c r="DR23" s="286" t="s">
        <v>783</v>
      </c>
      <c r="DS23" s="286" t="s">
        <v>783</v>
      </c>
      <c r="DT23" s="286" t="s">
        <v>783</v>
      </c>
      <c r="DU23" s="286" t="s">
        <v>783</v>
      </c>
      <c r="DV23" s="283">
        <v>0</v>
      </c>
      <c r="DW23" s="286" t="s">
        <v>783</v>
      </c>
      <c r="DX23" s="286" t="s">
        <v>783</v>
      </c>
      <c r="DY23" s="286" t="s">
        <v>783</v>
      </c>
      <c r="DZ23" s="283">
        <v>0</v>
      </c>
      <c r="EA23" s="286" t="s">
        <v>783</v>
      </c>
      <c r="EB23" s="286" t="s">
        <v>783</v>
      </c>
      <c r="EC23" s="286" t="s">
        <v>783</v>
      </c>
      <c r="ED23" s="286" t="s">
        <v>783</v>
      </c>
      <c r="EE23" s="283">
        <v>0</v>
      </c>
      <c r="EF23" s="283">
        <f t="shared" si="14"/>
        <v>0</v>
      </c>
      <c r="EG23" s="283">
        <v>0</v>
      </c>
      <c r="EH23" s="286" t="s">
        <v>783</v>
      </c>
      <c r="EI23" s="286" t="s">
        <v>783</v>
      </c>
      <c r="EJ23" s="283">
        <v>0</v>
      </c>
      <c r="EK23" s="286" t="s">
        <v>783</v>
      </c>
      <c r="EL23" s="286" t="s">
        <v>783</v>
      </c>
      <c r="EM23" s="286" t="s">
        <v>783</v>
      </c>
      <c r="EN23" s="283">
        <v>0</v>
      </c>
      <c r="EO23" s="283">
        <v>0</v>
      </c>
      <c r="EP23" s="283">
        <v>0</v>
      </c>
      <c r="EQ23" s="286" t="s">
        <v>783</v>
      </c>
      <c r="ER23" s="286" t="s">
        <v>783</v>
      </c>
      <c r="ES23" s="286" t="s">
        <v>783</v>
      </c>
      <c r="ET23" s="286" t="s">
        <v>783</v>
      </c>
      <c r="EU23" s="283">
        <v>0</v>
      </c>
      <c r="EV23" s="283">
        <v>0</v>
      </c>
      <c r="EW23" s="286" t="s">
        <v>783</v>
      </c>
      <c r="EX23" s="286" t="s">
        <v>783</v>
      </c>
      <c r="EY23" s="286" t="s">
        <v>783</v>
      </c>
      <c r="EZ23" s="283">
        <v>0</v>
      </c>
      <c r="FA23" s="283">
        <v>0</v>
      </c>
      <c r="FB23" s="283">
        <f t="shared" si="16"/>
        <v>17</v>
      </c>
      <c r="FC23" s="283">
        <v>0</v>
      </c>
      <c r="FD23" s="283">
        <v>0</v>
      </c>
      <c r="FE23" s="283">
        <v>0</v>
      </c>
      <c r="FF23" s="283">
        <v>0</v>
      </c>
      <c r="FG23" s="283">
        <v>15</v>
      </c>
      <c r="FH23" s="283">
        <v>2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783</v>
      </c>
      <c r="FQ23" s="286" t="s">
        <v>783</v>
      </c>
      <c r="FR23" s="286" t="s">
        <v>783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884</v>
      </c>
      <c r="E24" s="283">
        <f t="shared" si="19"/>
        <v>195</v>
      </c>
      <c r="F24" s="283">
        <f t="shared" si="20"/>
        <v>0</v>
      </c>
      <c r="G24" s="283">
        <f t="shared" si="21"/>
        <v>0</v>
      </c>
      <c r="H24" s="283">
        <f t="shared" si="22"/>
        <v>118</v>
      </c>
      <c r="I24" s="283">
        <f t="shared" si="23"/>
        <v>87</v>
      </c>
      <c r="J24" s="283">
        <f t="shared" si="24"/>
        <v>15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21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444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4</v>
      </c>
      <c r="Z24" s="283">
        <f t="shared" si="4"/>
        <v>444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783</v>
      </c>
      <c r="AM24" s="286" t="s">
        <v>783</v>
      </c>
      <c r="AN24" s="283">
        <v>0</v>
      </c>
      <c r="AO24" s="286" t="s">
        <v>783</v>
      </c>
      <c r="AP24" s="286" t="s">
        <v>783</v>
      </c>
      <c r="AQ24" s="283">
        <v>444</v>
      </c>
      <c r="AR24" s="286" t="s">
        <v>783</v>
      </c>
      <c r="AS24" s="283">
        <v>0</v>
      </c>
      <c r="AT24" s="286" t="s">
        <v>783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783</v>
      </c>
      <c r="BI24" s="286" t="s">
        <v>783</v>
      </c>
      <c r="BJ24" s="286" t="s">
        <v>783</v>
      </c>
      <c r="BK24" s="286" t="s">
        <v>783</v>
      </c>
      <c r="BL24" s="286" t="s">
        <v>783</v>
      </c>
      <c r="BM24" s="286" t="s">
        <v>783</v>
      </c>
      <c r="BN24" s="286" t="s">
        <v>783</v>
      </c>
      <c r="BO24" s="286" t="s">
        <v>783</v>
      </c>
      <c r="BP24" s="286" t="s">
        <v>783</v>
      </c>
      <c r="BQ24" s="283">
        <v>0</v>
      </c>
      <c r="BR24" s="283">
        <f t="shared" si="8"/>
        <v>0</v>
      </c>
      <c r="BS24" s="286" t="s">
        <v>783</v>
      </c>
      <c r="BT24" s="286" t="s">
        <v>783</v>
      </c>
      <c r="BU24" s="286" t="s">
        <v>783</v>
      </c>
      <c r="BV24" s="286" t="s">
        <v>783</v>
      </c>
      <c r="BW24" s="286" t="s">
        <v>783</v>
      </c>
      <c r="BX24" s="286" t="s">
        <v>783</v>
      </c>
      <c r="BY24" s="286" t="s">
        <v>783</v>
      </c>
      <c r="BZ24" s="286" t="s">
        <v>783</v>
      </c>
      <c r="CA24" s="286" t="s">
        <v>783</v>
      </c>
      <c r="CB24" s="286" t="s">
        <v>783</v>
      </c>
      <c r="CC24" s="286" t="s">
        <v>783</v>
      </c>
      <c r="CD24" s="283">
        <v>0</v>
      </c>
      <c r="CE24" s="286" t="s">
        <v>783</v>
      </c>
      <c r="CF24" s="286" t="s">
        <v>783</v>
      </c>
      <c r="CG24" s="286" t="s">
        <v>783</v>
      </c>
      <c r="CH24" s="286" t="s">
        <v>783</v>
      </c>
      <c r="CI24" s="286" t="s">
        <v>783</v>
      </c>
      <c r="CJ24" s="286" t="s">
        <v>783</v>
      </c>
      <c r="CK24" s="286" t="s">
        <v>783</v>
      </c>
      <c r="CL24" s="286" t="s">
        <v>783</v>
      </c>
      <c r="CM24" s="283">
        <v>0</v>
      </c>
      <c r="CN24" s="283">
        <f t="shared" si="10"/>
        <v>0</v>
      </c>
      <c r="CO24" s="286" t="s">
        <v>783</v>
      </c>
      <c r="CP24" s="286" t="s">
        <v>783</v>
      </c>
      <c r="CQ24" s="286" t="s">
        <v>783</v>
      </c>
      <c r="CR24" s="286" t="s">
        <v>783</v>
      </c>
      <c r="CS24" s="286" t="s">
        <v>783</v>
      </c>
      <c r="CT24" s="286" t="s">
        <v>783</v>
      </c>
      <c r="CU24" s="286" t="s">
        <v>783</v>
      </c>
      <c r="CV24" s="286" t="s">
        <v>783</v>
      </c>
      <c r="CW24" s="286" t="s">
        <v>783</v>
      </c>
      <c r="CX24" s="286" t="s">
        <v>783</v>
      </c>
      <c r="CY24" s="286" t="s">
        <v>783</v>
      </c>
      <c r="CZ24" s="286" t="s">
        <v>783</v>
      </c>
      <c r="DA24" s="283">
        <v>0</v>
      </c>
      <c r="DB24" s="286" t="s">
        <v>783</v>
      </c>
      <c r="DC24" s="286" t="s">
        <v>783</v>
      </c>
      <c r="DD24" s="286" t="s">
        <v>783</v>
      </c>
      <c r="DE24" s="286" t="s">
        <v>783</v>
      </c>
      <c r="DF24" s="286" t="s">
        <v>783</v>
      </c>
      <c r="DG24" s="286" t="s">
        <v>783</v>
      </c>
      <c r="DH24" s="286" t="s">
        <v>783</v>
      </c>
      <c r="DI24" s="283">
        <v>0</v>
      </c>
      <c r="DJ24" s="283">
        <f t="shared" si="12"/>
        <v>0</v>
      </c>
      <c r="DK24" s="286" t="s">
        <v>783</v>
      </c>
      <c r="DL24" s="286" t="s">
        <v>783</v>
      </c>
      <c r="DM24" s="286" t="s">
        <v>783</v>
      </c>
      <c r="DN24" s="286" t="s">
        <v>783</v>
      </c>
      <c r="DO24" s="286" t="s">
        <v>783</v>
      </c>
      <c r="DP24" s="286" t="s">
        <v>783</v>
      </c>
      <c r="DQ24" s="286" t="s">
        <v>783</v>
      </c>
      <c r="DR24" s="286" t="s">
        <v>783</v>
      </c>
      <c r="DS24" s="286" t="s">
        <v>783</v>
      </c>
      <c r="DT24" s="286" t="s">
        <v>783</v>
      </c>
      <c r="DU24" s="286" t="s">
        <v>783</v>
      </c>
      <c r="DV24" s="283">
        <v>0</v>
      </c>
      <c r="DW24" s="286" t="s">
        <v>783</v>
      </c>
      <c r="DX24" s="286" t="s">
        <v>783</v>
      </c>
      <c r="DY24" s="286" t="s">
        <v>783</v>
      </c>
      <c r="DZ24" s="283">
        <v>0</v>
      </c>
      <c r="EA24" s="286" t="s">
        <v>783</v>
      </c>
      <c r="EB24" s="286" t="s">
        <v>783</v>
      </c>
      <c r="EC24" s="286" t="s">
        <v>783</v>
      </c>
      <c r="ED24" s="286" t="s">
        <v>783</v>
      </c>
      <c r="EE24" s="283">
        <v>0</v>
      </c>
      <c r="EF24" s="283">
        <f t="shared" si="14"/>
        <v>0</v>
      </c>
      <c r="EG24" s="283">
        <v>0</v>
      </c>
      <c r="EH24" s="286" t="s">
        <v>783</v>
      </c>
      <c r="EI24" s="286" t="s">
        <v>783</v>
      </c>
      <c r="EJ24" s="283">
        <v>0</v>
      </c>
      <c r="EK24" s="286" t="s">
        <v>783</v>
      </c>
      <c r="EL24" s="286" t="s">
        <v>783</v>
      </c>
      <c r="EM24" s="286" t="s">
        <v>783</v>
      </c>
      <c r="EN24" s="283">
        <v>0</v>
      </c>
      <c r="EO24" s="283">
        <v>0</v>
      </c>
      <c r="EP24" s="283">
        <v>0</v>
      </c>
      <c r="EQ24" s="286" t="s">
        <v>783</v>
      </c>
      <c r="ER24" s="286" t="s">
        <v>783</v>
      </c>
      <c r="ES24" s="286" t="s">
        <v>783</v>
      </c>
      <c r="ET24" s="286" t="s">
        <v>783</v>
      </c>
      <c r="EU24" s="283">
        <v>0</v>
      </c>
      <c r="EV24" s="283">
        <v>0</v>
      </c>
      <c r="EW24" s="286" t="s">
        <v>783</v>
      </c>
      <c r="EX24" s="286" t="s">
        <v>783</v>
      </c>
      <c r="EY24" s="286" t="s">
        <v>783</v>
      </c>
      <c r="EZ24" s="283">
        <v>0</v>
      </c>
      <c r="FA24" s="283">
        <v>0</v>
      </c>
      <c r="FB24" s="283">
        <f t="shared" si="16"/>
        <v>440</v>
      </c>
      <c r="FC24" s="283">
        <v>195</v>
      </c>
      <c r="FD24" s="283">
        <v>0</v>
      </c>
      <c r="FE24" s="283">
        <v>0</v>
      </c>
      <c r="FF24" s="283">
        <v>118</v>
      </c>
      <c r="FG24" s="283">
        <v>87</v>
      </c>
      <c r="FH24" s="283">
        <v>15</v>
      </c>
      <c r="FI24" s="283">
        <v>0</v>
      </c>
      <c r="FJ24" s="283">
        <v>0</v>
      </c>
      <c r="FK24" s="283">
        <v>0</v>
      </c>
      <c r="FL24" s="283">
        <v>0</v>
      </c>
      <c r="FM24" s="283">
        <v>21</v>
      </c>
      <c r="FN24" s="283">
        <v>0</v>
      </c>
      <c r="FO24" s="283">
        <v>0</v>
      </c>
      <c r="FP24" s="286" t="s">
        <v>783</v>
      </c>
      <c r="FQ24" s="286" t="s">
        <v>783</v>
      </c>
      <c r="FR24" s="286" t="s">
        <v>783</v>
      </c>
      <c r="FS24" s="283">
        <v>0</v>
      </c>
      <c r="FT24" s="283">
        <v>0</v>
      </c>
      <c r="FU24" s="283">
        <v>0</v>
      </c>
      <c r="FV24" s="283">
        <v>0</v>
      </c>
      <c r="FW24" s="283">
        <v>4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824</v>
      </c>
      <c r="E25" s="283">
        <f t="shared" si="19"/>
        <v>124</v>
      </c>
      <c r="F25" s="283">
        <f t="shared" si="20"/>
        <v>0</v>
      </c>
      <c r="G25" s="283">
        <f t="shared" si="21"/>
        <v>0</v>
      </c>
      <c r="H25" s="283">
        <f t="shared" si="22"/>
        <v>83</v>
      </c>
      <c r="I25" s="283">
        <f t="shared" si="23"/>
        <v>65</v>
      </c>
      <c r="J25" s="283">
        <f t="shared" si="24"/>
        <v>11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13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497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31</v>
      </c>
      <c r="Z25" s="283">
        <f t="shared" si="4"/>
        <v>497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783</v>
      </c>
      <c r="AM25" s="286" t="s">
        <v>783</v>
      </c>
      <c r="AN25" s="283">
        <v>0</v>
      </c>
      <c r="AO25" s="286" t="s">
        <v>783</v>
      </c>
      <c r="AP25" s="286" t="s">
        <v>783</v>
      </c>
      <c r="AQ25" s="283">
        <v>497</v>
      </c>
      <c r="AR25" s="286" t="s">
        <v>783</v>
      </c>
      <c r="AS25" s="283">
        <v>0</v>
      </c>
      <c r="AT25" s="286" t="s">
        <v>783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783</v>
      </c>
      <c r="BI25" s="286" t="s">
        <v>783</v>
      </c>
      <c r="BJ25" s="286" t="s">
        <v>783</v>
      </c>
      <c r="BK25" s="286" t="s">
        <v>783</v>
      </c>
      <c r="BL25" s="286" t="s">
        <v>783</v>
      </c>
      <c r="BM25" s="286" t="s">
        <v>783</v>
      </c>
      <c r="BN25" s="286" t="s">
        <v>783</v>
      </c>
      <c r="BO25" s="286" t="s">
        <v>783</v>
      </c>
      <c r="BP25" s="286" t="s">
        <v>783</v>
      </c>
      <c r="BQ25" s="283">
        <v>0</v>
      </c>
      <c r="BR25" s="283">
        <f t="shared" si="8"/>
        <v>0</v>
      </c>
      <c r="BS25" s="286" t="s">
        <v>783</v>
      </c>
      <c r="BT25" s="286" t="s">
        <v>783</v>
      </c>
      <c r="BU25" s="286" t="s">
        <v>783</v>
      </c>
      <c r="BV25" s="286" t="s">
        <v>783</v>
      </c>
      <c r="BW25" s="286" t="s">
        <v>783</v>
      </c>
      <c r="BX25" s="286" t="s">
        <v>783</v>
      </c>
      <c r="BY25" s="286" t="s">
        <v>783</v>
      </c>
      <c r="BZ25" s="286" t="s">
        <v>783</v>
      </c>
      <c r="CA25" s="286" t="s">
        <v>783</v>
      </c>
      <c r="CB25" s="286" t="s">
        <v>783</v>
      </c>
      <c r="CC25" s="286" t="s">
        <v>783</v>
      </c>
      <c r="CD25" s="283">
        <v>0</v>
      </c>
      <c r="CE25" s="286" t="s">
        <v>783</v>
      </c>
      <c r="CF25" s="286" t="s">
        <v>783</v>
      </c>
      <c r="CG25" s="286" t="s">
        <v>783</v>
      </c>
      <c r="CH25" s="286" t="s">
        <v>783</v>
      </c>
      <c r="CI25" s="286" t="s">
        <v>783</v>
      </c>
      <c r="CJ25" s="286" t="s">
        <v>783</v>
      </c>
      <c r="CK25" s="286" t="s">
        <v>783</v>
      </c>
      <c r="CL25" s="286" t="s">
        <v>783</v>
      </c>
      <c r="CM25" s="283">
        <v>0</v>
      </c>
      <c r="CN25" s="283">
        <f t="shared" si="10"/>
        <v>0</v>
      </c>
      <c r="CO25" s="286" t="s">
        <v>783</v>
      </c>
      <c r="CP25" s="286" t="s">
        <v>783</v>
      </c>
      <c r="CQ25" s="286" t="s">
        <v>783</v>
      </c>
      <c r="CR25" s="286" t="s">
        <v>783</v>
      </c>
      <c r="CS25" s="286" t="s">
        <v>783</v>
      </c>
      <c r="CT25" s="286" t="s">
        <v>783</v>
      </c>
      <c r="CU25" s="286" t="s">
        <v>783</v>
      </c>
      <c r="CV25" s="286" t="s">
        <v>783</v>
      </c>
      <c r="CW25" s="286" t="s">
        <v>783</v>
      </c>
      <c r="CX25" s="286" t="s">
        <v>783</v>
      </c>
      <c r="CY25" s="286" t="s">
        <v>783</v>
      </c>
      <c r="CZ25" s="286" t="s">
        <v>783</v>
      </c>
      <c r="DA25" s="283">
        <v>0</v>
      </c>
      <c r="DB25" s="286" t="s">
        <v>783</v>
      </c>
      <c r="DC25" s="286" t="s">
        <v>783</v>
      </c>
      <c r="DD25" s="286" t="s">
        <v>783</v>
      </c>
      <c r="DE25" s="286" t="s">
        <v>783</v>
      </c>
      <c r="DF25" s="286" t="s">
        <v>783</v>
      </c>
      <c r="DG25" s="286" t="s">
        <v>783</v>
      </c>
      <c r="DH25" s="286" t="s">
        <v>783</v>
      </c>
      <c r="DI25" s="283">
        <v>0</v>
      </c>
      <c r="DJ25" s="283">
        <f t="shared" si="12"/>
        <v>0</v>
      </c>
      <c r="DK25" s="286" t="s">
        <v>783</v>
      </c>
      <c r="DL25" s="286" t="s">
        <v>783</v>
      </c>
      <c r="DM25" s="286" t="s">
        <v>783</v>
      </c>
      <c r="DN25" s="286" t="s">
        <v>783</v>
      </c>
      <c r="DO25" s="286" t="s">
        <v>783</v>
      </c>
      <c r="DP25" s="286" t="s">
        <v>783</v>
      </c>
      <c r="DQ25" s="286" t="s">
        <v>783</v>
      </c>
      <c r="DR25" s="286" t="s">
        <v>783</v>
      </c>
      <c r="DS25" s="286" t="s">
        <v>783</v>
      </c>
      <c r="DT25" s="286" t="s">
        <v>783</v>
      </c>
      <c r="DU25" s="286" t="s">
        <v>783</v>
      </c>
      <c r="DV25" s="283">
        <v>0</v>
      </c>
      <c r="DW25" s="286" t="s">
        <v>783</v>
      </c>
      <c r="DX25" s="286" t="s">
        <v>783</v>
      </c>
      <c r="DY25" s="286" t="s">
        <v>783</v>
      </c>
      <c r="DZ25" s="283">
        <v>0</v>
      </c>
      <c r="EA25" s="286" t="s">
        <v>783</v>
      </c>
      <c r="EB25" s="286" t="s">
        <v>783</v>
      </c>
      <c r="EC25" s="286" t="s">
        <v>783</v>
      </c>
      <c r="ED25" s="286" t="s">
        <v>783</v>
      </c>
      <c r="EE25" s="283">
        <v>0</v>
      </c>
      <c r="EF25" s="283">
        <f t="shared" si="14"/>
        <v>0</v>
      </c>
      <c r="EG25" s="283">
        <v>0</v>
      </c>
      <c r="EH25" s="286" t="s">
        <v>783</v>
      </c>
      <c r="EI25" s="286" t="s">
        <v>783</v>
      </c>
      <c r="EJ25" s="283">
        <v>0</v>
      </c>
      <c r="EK25" s="286" t="s">
        <v>783</v>
      </c>
      <c r="EL25" s="286" t="s">
        <v>783</v>
      </c>
      <c r="EM25" s="286" t="s">
        <v>783</v>
      </c>
      <c r="EN25" s="283">
        <v>0</v>
      </c>
      <c r="EO25" s="283">
        <v>0</v>
      </c>
      <c r="EP25" s="283">
        <v>0</v>
      </c>
      <c r="EQ25" s="286" t="s">
        <v>783</v>
      </c>
      <c r="ER25" s="286" t="s">
        <v>783</v>
      </c>
      <c r="ES25" s="286" t="s">
        <v>783</v>
      </c>
      <c r="ET25" s="286" t="s">
        <v>783</v>
      </c>
      <c r="EU25" s="283">
        <v>0</v>
      </c>
      <c r="EV25" s="283">
        <v>0</v>
      </c>
      <c r="EW25" s="286" t="s">
        <v>783</v>
      </c>
      <c r="EX25" s="286" t="s">
        <v>783</v>
      </c>
      <c r="EY25" s="286" t="s">
        <v>783</v>
      </c>
      <c r="EZ25" s="283">
        <v>0</v>
      </c>
      <c r="FA25" s="283">
        <v>0</v>
      </c>
      <c r="FB25" s="283">
        <f t="shared" si="16"/>
        <v>327</v>
      </c>
      <c r="FC25" s="283">
        <v>124</v>
      </c>
      <c r="FD25" s="283">
        <v>0</v>
      </c>
      <c r="FE25" s="283">
        <v>0</v>
      </c>
      <c r="FF25" s="283">
        <v>83</v>
      </c>
      <c r="FG25" s="283">
        <v>65</v>
      </c>
      <c r="FH25" s="283">
        <v>11</v>
      </c>
      <c r="FI25" s="283">
        <v>0</v>
      </c>
      <c r="FJ25" s="283">
        <v>0</v>
      </c>
      <c r="FK25" s="283">
        <v>0</v>
      </c>
      <c r="FL25" s="283">
        <v>0</v>
      </c>
      <c r="FM25" s="283">
        <v>13</v>
      </c>
      <c r="FN25" s="283">
        <v>0</v>
      </c>
      <c r="FO25" s="283">
        <v>0</v>
      </c>
      <c r="FP25" s="286" t="s">
        <v>783</v>
      </c>
      <c r="FQ25" s="286" t="s">
        <v>783</v>
      </c>
      <c r="FR25" s="286" t="s">
        <v>783</v>
      </c>
      <c r="FS25" s="283">
        <v>0</v>
      </c>
      <c r="FT25" s="283">
        <v>0</v>
      </c>
      <c r="FU25" s="283">
        <v>0</v>
      </c>
      <c r="FV25" s="283">
        <v>0</v>
      </c>
      <c r="FW25" s="283">
        <v>31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154</v>
      </c>
      <c r="E26" s="283">
        <f t="shared" si="19"/>
        <v>37</v>
      </c>
      <c r="F26" s="283">
        <f t="shared" si="20"/>
        <v>0</v>
      </c>
      <c r="G26" s="283">
        <f t="shared" si="21"/>
        <v>0</v>
      </c>
      <c r="H26" s="283">
        <f t="shared" si="22"/>
        <v>17</v>
      </c>
      <c r="I26" s="283">
        <f t="shared" si="23"/>
        <v>17</v>
      </c>
      <c r="J26" s="283">
        <f t="shared" si="24"/>
        <v>4</v>
      </c>
      <c r="K26" s="283">
        <f t="shared" si="25"/>
        <v>0</v>
      </c>
      <c r="L26" s="283">
        <f t="shared" si="26"/>
        <v>14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65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65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783</v>
      </c>
      <c r="AM26" s="286" t="s">
        <v>783</v>
      </c>
      <c r="AN26" s="283">
        <v>0</v>
      </c>
      <c r="AO26" s="286" t="s">
        <v>783</v>
      </c>
      <c r="AP26" s="286" t="s">
        <v>783</v>
      </c>
      <c r="AQ26" s="283">
        <v>65</v>
      </c>
      <c r="AR26" s="286" t="s">
        <v>783</v>
      </c>
      <c r="AS26" s="283">
        <v>0</v>
      </c>
      <c r="AT26" s="286" t="s">
        <v>783</v>
      </c>
      <c r="AU26" s="283">
        <v>0</v>
      </c>
      <c r="AV26" s="283">
        <f t="shared" si="6"/>
        <v>8</v>
      </c>
      <c r="AW26" s="283">
        <v>0</v>
      </c>
      <c r="AX26" s="283">
        <v>0</v>
      </c>
      <c r="AY26" s="283">
        <v>0</v>
      </c>
      <c r="AZ26" s="283">
        <v>8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783</v>
      </c>
      <c r="BI26" s="286" t="s">
        <v>783</v>
      </c>
      <c r="BJ26" s="286" t="s">
        <v>783</v>
      </c>
      <c r="BK26" s="286" t="s">
        <v>783</v>
      </c>
      <c r="BL26" s="286" t="s">
        <v>783</v>
      </c>
      <c r="BM26" s="286" t="s">
        <v>783</v>
      </c>
      <c r="BN26" s="286" t="s">
        <v>783</v>
      </c>
      <c r="BO26" s="286" t="s">
        <v>783</v>
      </c>
      <c r="BP26" s="286" t="s">
        <v>783</v>
      </c>
      <c r="BQ26" s="283">
        <v>0</v>
      </c>
      <c r="BR26" s="283">
        <f t="shared" si="8"/>
        <v>0</v>
      </c>
      <c r="BS26" s="286" t="s">
        <v>783</v>
      </c>
      <c r="BT26" s="286" t="s">
        <v>783</v>
      </c>
      <c r="BU26" s="286" t="s">
        <v>783</v>
      </c>
      <c r="BV26" s="286" t="s">
        <v>783</v>
      </c>
      <c r="BW26" s="286" t="s">
        <v>783</v>
      </c>
      <c r="BX26" s="286" t="s">
        <v>783</v>
      </c>
      <c r="BY26" s="286" t="s">
        <v>783</v>
      </c>
      <c r="BZ26" s="286" t="s">
        <v>783</v>
      </c>
      <c r="CA26" s="286" t="s">
        <v>783</v>
      </c>
      <c r="CB26" s="286" t="s">
        <v>783</v>
      </c>
      <c r="CC26" s="286" t="s">
        <v>783</v>
      </c>
      <c r="CD26" s="283">
        <v>0</v>
      </c>
      <c r="CE26" s="286" t="s">
        <v>783</v>
      </c>
      <c r="CF26" s="286" t="s">
        <v>783</v>
      </c>
      <c r="CG26" s="286" t="s">
        <v>783</v>
      </c>
      <c r="CH26" s="286" t="s">
        <v>783</v>
      </c>
      <c r="CI26" s="286" t="s">
        <v>783</v>
      </c>
      <c r="CJ26" s="286" t="s">
        <v>783</v>
      </c>
      <c r="CK26" s="286" t="s">
        <v>783</v>
      </c>
      <c r="CL26" s="286" t="s">
        <v>783</v>
      </c>
      <c r="CM26" s="283">
        <v>0</v>
      </c>
      <c r="CN26" s="283">
        <f t="shared" si="10"/>
        <v>0</v>
      </c>
      <c r="CO26" s="286" t="s">
        <v>783</v>
      </c>
      <c r="CP26" s="286" t="s">
        <v>783</v>
      </c>
      <c r="CQ26" s="286" t="s">
        <v>783</v>
      </c>
      <c r="CR26" s="286" t="s">
        <v>783</v>
      </c>
      <c r="CS26" s="286" t="s">
        <v>783</v>
      </c>
      <c r="CT26" s="286" t="s">
        <v>783</v>
      </c>
      <c r="CU26" s="286" t="s">
        <v>783</v>
      </c>
      <c r="CV26" s="286" t="s">
        <v>783</v>
      </c>
      <c r="CW26" s="286" t="s">
        <v>783</v>
      </c>
      <c r="CX26" s="286" t="s">
        <v>783</v>
      </c>
      <c r="CY26" s="286" t="s">
        <v>783</v>
      </c>
      <c r="CZ26" s="286" t="s">
        <v>783</v>
      </c>
      <c r="DA26" s="283">
        <v>0</v>
      </c>
      <c r="DB26" s="286" t="s">
        <v>783</v>
      </c>
      <c r="DC26" s="286" t="s">
        <v>783</v>
      </c>
      <c r="DD26" s="286" t="s">
        <v>783</v>
      </c>
      <c r="DE26" s="286" t="s">
        <v>783</v>
      </c>
      <c r="DF26" s="286" t="s">
        <v>783</v>
      </c>
      <c r="DG26" s="286" t="s">
        <v>783</v>
      </c>
      <c r="DH26" s="286" t="s">
        <v>783</v>
      </c>
      <c r="DI26" s="283">
        <v>0</v>
      </c>
      <c r="DJ26" s="283">
        <f t="shared" si="12"/>
        <v>0</v>
      </c>
      <c r="DK26" s="286" t="s">
        <v>783</v>
      </c>
      <c r="DL26" s="286" t="s">
        <v>783</v>
      </c>
      <c r="DM26" s="286" t="s">
        <v>783</v>
      </c>
      <c r="DN26" s="286" t="s">
        <v>783</v>
      </c>
      <c r="DO26" s="286" t="s">
        <v>783</v>
      </c>
      <c r="DP26" s="286" t="s">
        <v>783</v>
      </c>
      <c r="DQ26" s="286" t="s">
        <v>783</v>
      </c>
      <c r="DR26" s="286" t="s">
        <v>783</v>
      </c>
      <c r="DS26" s="286" t="s">
        <v>783</v>
      </c>
      <c r="DT26" s="286" t="s">
        <v>783</v>
      </c>
      <c r="DU26" s="286" t="s">
        <v>783</v>
      </c>
      <c r="DV26" s="283">
        <v>0</v>
      </c>
      <c r="DW26" s="286" t="s">
        <v>783</v>
      </c>
      <c r="DX26" s="286" t="s">
        <v>783</v>
      </c>
      <c r="DY26" s="286" t="s">
        <v>783</v>
      </c>
      <c r="DZ26" s="283">
        <v>0</v>
      </c>
      <c r="EA26" s="286" t="s">
        <v>783</v>
      </c>
      <c r="EB26" s="286" t="s">
        <v>783</v>
      </c>
      <c r="EC26" s="286" t="s">
        <v>783</v>
      </c>
      <c r="ED26" s="286" t="s">
        <v>783</v>
      </c>
      <c r="EE26" s="283">
        <v>0</v>
      </c>
      <c r="EF26" s="283">
        <f t="shared" si="14"/>
        <v>0</v>
      </c>
      <c r="EG26" s="283">
        <v>0</v>
      </c>
      <c r="EH26" s="286" t="s">
        <v>783</v>
      </c>
      <c r="EI26" s="286" t="s">
        <v>783</v>
      </c>
      <c r="EJ26" s="283">
        <v>0</v>
      </c>
      <c r="EK26" s="286" t="s">
        <v>783</v>
      </c>
      <c r="EL26" s="286" t="s">
        <v>783</v>
      </c>
      <c r="EM26" s="286" t="s">
        <v>783</v>
      </c>
      <c r="EN26" s="283">
        <v>0</v>
      </c>
      <c r="EO26" s="283">
        <v>0</v>
      </c>
      <c r="EP26" s="283">
        <v>0</v>
      </c>
      <c r="EQ26" s="286" t="s">
        <v>783</v>
      </c>
      <c r="ER26" s="286" t="s">
        <v>783</v>
      </c>
      <c r="ES26" s="286" t="s">
        <v>783</v>
      </c>
      <c r="ET26" s="286" t="s">
        <v>783</v>
      </c>
      <c r="EU26" s="283">
        <v>0</v>
      </c>
      <c r="EV26" s="283">
        <v>0</v>
      </c>
      <c r="EW26" s="286" t="s">
        <v>783</v>
      </c>
      <c r="EX26" s="286" t="s">
        <v>783</v>
      </c>
      <c r="EY26" s="286" t="s">
        <v>783</v>
      </c>
      <c r="EZ26" s="283">
        <v>0</v>
      </c>
      <c r="FA26" s="283">
        <v>0</v>
      </c>
      <c r="FB26" s="283">
        <f t="shared" si="16"/>
        <v>81</v>
      </c>
      <c r="FC26" s="283">
        <v>37</v>
      </c>
      <c r="FD26" s="283">
        <v>0</v>
      </c>
      <c r="FE26" s="283">
        <v>0</v>
      </c>
      <c r="FF26" s="283">
        <v>9</v>
      </c>
      <c r="FG26" s="283">
        <v>17</v>
      </c>
      <c r="FH26" s="283">
        <v>4</v>
      </c>
      <c r="FI26" s="283">
        <v>0</v>
      </c>
      <c r="FJ26" s="283">
        <v>14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783</v>
      </c>
      <c r="FQ26" s="286" t="s">
        <v>783</v>
      </c>
      <c r="FR26" s="286" t="s">
        <v>783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6"/>
      <c r="AM27" s="286"/>
      <c r="AN27" s="283"/>
      <c r="AO27" s="286"/>
      <c r="AP27" s="286"/>
      <c r="AQ27" s="283"/>
      <c r="AR27" s="286"/>
      <c r="AS27" s="283"/>
      <c r="AT27" s="286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3"/>
      <c r="BR27" s="283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3"/>
      <c r="CE27" s="286"/>
      <c r="CF27" s="286"/>
      <c r="CG27" s="286"/>
      <c r="CH27" s="286"/>
      <c r="CI27" s="286"/>
      <c r="CJ27" s="286"/>
      <c r="CK27" s="286"/>
      <c r="CL27" s="286"/>
      <c r="CM27" s="283"/>
      <c r="CN27" s="283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3"/>
      <c r="DB27" s="286"/>
      <c r="DC27" s="286"/>
      <c r="DD27" s="286"/>
      <c r="DE27" s="286"/>
      <c r="DF27" s="286"/>
      <c r="DG27" s="286"/>
      <c r="DH27" s="286"/>
      <c r="DI27" s="283"/>
      <c r="DJ27" s="283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3"/>
      <c r="DW27" s="286"/>
      <c r="DX27" s="286"/>
      <c r="DY27" s="286"/>
      <c r="DZ27" s="283"/>
      <c r="EA27" s="286"/>
      <c r="EB27" s="286"/>
      <c r="EC27" s="286"/>
      <c r="ED27" s="286"/>
      <c r="EE27" s="283"/>
      <c r="EF27" s="283"/>
      <c r="EG27" s="283"/>
      <c r="EH27" s="286"/>
      <c r="EI27" s="286"/>
      <c r="EJ27" s="283"/>
      <c r="EK27" s="286"/>
      <c r="EL27" s="286"/>
      <c r="EM27" s="286"/>
      <c r="EN27" s="283"/>
      <c r="EO27" s="283"/>
      <c r="EP27" s="283"/>
      <c r="EQ27" s="286"/>
      <c r="ER27" s="286"/>
      <c r="ES27" s="286"/>
      <c r="ET27" s="286"/>
      <c r="EU27" s="283"/>
      <c r="EV27" s="283"/>
      <c r="EW27" s="286"/>
      <c r="EX27" s="286"/>
      <c r="EY27" s="286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6"/>
      <c r="FQ27" s="286"/>
      <c r="FR27" s="286"/>
      <c r="FS27" s="283"/>
      <c r="FT27" s="283"/>
      <c r="FU27" s="283"/>
      <c r="FV27" s="283"/>
      <c r="FW27" s="283"/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6">
    <sortCondition ref="A8:A26"/>
    <sortCondition ref="B8:B26"/>
    <sortCondition ref="C8:C26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山口県</v>
      </c>
      <c r="B7" s="293" t="str">
        <f>ごみ処理概要!B7</f>
        <v>35000</v>
      </c>
      <c r="C7" s="294" t="s">
        <v>3</v>
      </c>
      <c r="D7" s="295">
        <f t="shared" ref="D7:D26" si="0">SUM(E7,F7,N7,O7)</f>
        <v>0</v>
      </c>
      <c r="E7" s="295">
        <f t="shared" ref="E7:E26" si="1">X7</f>
        <v>0</v>
      </c>
      <c r="F7" s="295">
        <f t="shared" ref="F7:F26" si="2">SUM(G7:M7)</f>
        <v>0</v>
      </c>
      <c r="G7" s="295">
        <f t="shared" ref="G7:G26" si="3">AF7</f>
        <v>0</v>
      </c>
      <c r="H7" s="295">
        <f t="shared" ref="H7:H26" si="4">AN7</f>
        <v>0</v>
      </c>
      <c r="I7" s="295">
        <f t="shared" ref="I7:I26" si="5">AV7</f>
        <v>0</v>
      </c>
      <c r="J7" s="295">
        <f t="shared" ref="J7:J26" si="6">BD7</f>
        <v>0</v>
      </c>
      <c r="K7" s="295">
        <f t="shared" ref="K7:K26" si="7">BL7</f>
        <v>0</v>
      </c>
      <c r="L7" s="295">
        <f t="shared" ref="L7:L26" si="8">BT7</f>
        <v>0</v>
      </c>
      <c r="M7" s="295">
        <f t="shared" ref="M7:M26" si="9">CB7</f>
        <v>0</v>
      </c>
      <c r="N7" s="295">
        <f t="shared" ref="N7:N26" si="10">CJ7</f>
        <v>0</v>
      </c>
      <c r="O7" s="295">
        <f t="shared" ref="O7:O26" si="11">CR7</f>
        <v>0</v>
      </c>
      <c r="P7" s="295">
        <f t="shared" ref="P7:P26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6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6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6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6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6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6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6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6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6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6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6">
    <sortCondition ref="A8:A26"/>
    <sortCondition ref="B8:B26"/>
    <sortCondition ref="C8:C2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35000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35201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35202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35203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35204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35206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35207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35208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35210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35211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35212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35213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35215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35216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35305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35321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35341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35343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35344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35502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2024-03-26T01:21:24Z</dcterms:modified>
</cp:coreProperties>
</file>