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2静岡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水洗化人口等!$A$6:$AD$41</definedName>
    <definedName name="_xlnm.Print_Area" localSheetId="2">し尿集計結果!$A$1:$M$37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AC11" i="2"/>
  <c r="N11" i="2" s="1"/>
  <c r="AC12" i="2"/>
  <c r="AC13" i="2"/>
  <c r="AC14" i="2"/>
  <c r="AC15" i="2"/>
  <c r="AC16" i="2"/>
  <c r="AC17" i="2"/>
  <c r="AC18" i="2"/>
  <c r="AC19" i="2"/>
  <c r="N19" i="2" s="1"/>
  <c r="AC20" i="2"/>
  <c r="AC21" i="2"/>
  <c r="AC22" i="2"/>
  <c r="AC23" i="2"/>
  <c r="AC24" i="2"/>
  <c r="AC25" i="2"/>
  <c r="AC26" i="2"/>
  <c r="AC27" i="2"/>
  <c r="N27" i="2" s="1"/>
  <c r="AC28" i="2"/>
  <c r="AC29" i="2"/>
  <c r="AC30" i="2"/>
  <c r="AC31" i="2"/>
  <c r="AC32" i="2"/>
  <c r="AC33" i="2"/>
  <c r="AC34" i="2"/>
  <c r="AC35" i="2"/>
  <c r="N35" i="2" s="1"/>
  <c r="AC36" i="2"/>
  <c r="AC37" i="2"/>
  <c r="AC38" i="2"/>
  <c r="AC39" i="2"/>
  <c r="AC40" i="2"/>
  <c r="AC41" i="2"/>
  <c r="AC42" i="2"/>
  <c r="V8" i="2"/>
  <c r="N8" i="2" s="1"/>
  <c r="V9" i="2"/>
  <c r="V10" i="2"/>
  <c r="V11" i="2"/>
  <c r="V12" i="2"/>
  <c r="N12" i="2" s="1"/>
  <c r="V13" i="2"/>
  <c r="V14" i="2"/>
  <c r="N14" i="2" s="1"/>
  <c r="V15" i="2"/>
  <c r="N15" i="2" s="1"/>
  <c r="V16" i="2"/>
  <c r="N16" i="2" s="1"/>
  <c r="V17" i="2"/>
  <c r="V18" i="2"/>
  <c r="V19" i="2"/>
  <c r="V20" i="2"/>
  <c r="N20" i="2" s="1"/>
  <c r="V21" i="2"/>
  <c r="V22" i="2"/>
  <c r="N22" i="2" s="1"/>
  <c r="V23" i="2"/>
  <c r="N23" i="2" s="1"/>
  <c r="V24" i="2"/>
  <c r="N24" i="2" s="1"/>
  <c r="V25" i="2"/>
  <c r="V26" i="2"/>
  <c r="V27" i="2"/>
  <c r="V28" i="2"/>
  <c r="N28" i="2" s="1"/>
  <c r="V29" i="2"/>
  <c r="V30" i="2"/>
  <c r="N30" i="2" s="1"/>
  <c r="V31" i="2"/>
  <c r="N31" i="2" s="1"/>
  <c r="V32" i="2"/>
  <c r="N32" i="2" s="1"/>
  <c r="V33" i="2"/>
  <c r="V34" i="2"/>
  <c r="V35" i="2"/>
  <c r="V36" i="2"/>
  <c r="N36" i="2" s="1"/>
  <c r="V37" i="2"/>
  <c r="V38" i="2"/>
  <c r="N38" i="2" s="1"/>
  <c r="V39" i="2"/>
  <c r="N39" i="2" s="1"/>
  <c r="V40" i="2"/>
  <c r="N40" i="2" s="1"/>
  <c r="V41" i="2"/>
  <c r="V4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N9" i="2"/>
  <c r="N10" i="2"/>
  <c r="N17" i="2"/>
  <c r="N18" i="2"/>
  <c r="N25" i="2"/>
  <c r="N26" i="2"/>
  <c r="N33" i="2"/>
  <c r="N34" i="2"/>
  <c r="N41" i="2"/>
  <c r="N42" i="2"/>
  <c r="K8" i="2"/>
  <c r="K9" i="2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K22" i="2"/>
  <c r="K23" i="2"/>
  <c r="D23" i="2" s="1"/>
  <c r="K24" i="2"/>
  <c r="K25" i="2"/>
  <c r="K26" i="2"/>
  <c r="K27" i="2"/>
  <c r="K28" i="2"/>
  <c r="K29" i="2"/>
  <c r="K30" i="2"/>
  <c r="K31" i="2"/>
  <c r="D31" i="2" s="1"/>
  <c r="K32" i="2"/>
  <c r="K33" i="2"/>
  <c r="K34" i="2"/>
  <c r="K35" i="2"/>
  <c r="K36" i="2"/>
  <c r="K37" i="2"/>
  <c r="K38" i="2"/>
  <c r="K39" i="2"/>
  <c r="D39" i="2" s="1"/>
  <c r="K40" i="2"/>
  <c r="K41" i="2"/>
  <c r="K42" i="2"/>
  <c r="H8" i="2"/>
  <c r="D8" i="2" s="1"/>
  <c r="H9" i="2"/>
  <c r="H10" i="2"/>
  <c r="D10" i="2" s="1"/>
  <c r="H11" i="2"/>
  <c r="D11" i="2" s="1"/>
  <c r="H12" i="2"/>
  <c r="D12" i="2" s="1"/>
  <c r="H13" i="2"/>
  <c r="H14" i="2"/>
  <c r="H15" i="2"/>
  <c r="H16" i="2"/>
  <c r="D16" i="2" s="1"/>
  <c r="H17" i="2"/>
  <c r="H18" i="2"/>
  <c r="D18" i="2" s="1"/>
  <c r="H19" i="2"/>
  <c r="D19" i="2" s="1"/>
  <c r="H20" i="2"/>
  <c r="D20" i="2" s="1"/>
  <c r="H21" i="2"/>
  <c r="H22" i="2"/>
  <c r="H23" i="2"/>
  <c r="H24" i="2"/>
  <c r="D24" i="2" s="1"/>
  <c r="H25" i="2"/>
  <c r="H26" i="2"/>
  <c r="D26" i="2" s="1"/>
  <c r="H27" i="2"/>
  <c r="D27" i="2" s="1"/>
  <c r="H28" i="2"/>
  <c r="D28" i="2" s="1"/>
  <c r="H29" i="2"/>
  <c r="H30" i="2"/>
  <c r="H31" i="2"/>
  <c r="H32" i="2"/>
  <c r="D32" i="2" s="1"/>
  <c r="H33" i="2"/>
  <c r="H34" i="2"/>
  <c r="D34" i="2" s="1"/>
  <c r="H35" i="2"/>
  <c r="D35" i="2" s="1"/>
  <c r="H36" i="2"/>
  <c r="D36" i="2" s="1"/>
  <c r="H37" i="2"/>
  <c r="H38" i="2"/>
  <c r="H39" i="2"/>
  <c r="H40" i="2"/>
  <c r="D40" i="2" s="1"/>
  <c r="H41" i="2"/>
  <c r="H42" i="2"/>
  <c r="D42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D13" i="2"/>
  <c r="D14" i="2"/>
  <c r="D21" i="2"/>
  <c r="D22" i="2"/>
  <c r="D29" i="2"/>
  <c r="D30" i="2"/>
  <c r="D37" i="2"/>
  <c r="D38" i="2"/>
  <c r="T11" i="1"/>
  <c r="P8" i="1"/>
  <c r="I8" i="1" s="1"/>
  <c r="D8" i="1" s="1"/>
  <c r="P9" i="1"/>
  <c r="P10" i="1"/>
  <c r="P11" i="1"/>
  <c r="P12" i="1"/>
  <c r="P13" i="1"/>
  <c r="I13" i="1" s="1"/>
  <c r="D13" i="1" s="1"/>
  <c r="P14" i="1"/>
  <c r="I14" i="1" s="1"/>
  <c r="P15" i="1"/>
  <c r="I15" i="1" s="1"/>
  <c r="D15" i="1" s="1"/>
  <c r="P16" i="1"/>
  <c r="I16" i="1" s="1"/>
  <c r="D16" i="1" s="1"/>
  <c r="P17" i="1"/>
  <c r="P18" i="1"/>
  <c r="P19" i="1"/>
  <c r="P20" i="1"/>
  <c r="P21" i="1"/>
  <c r="I21" i="1" s="1"/>
  <c r="D21" i="1" s="1"/>
  <c r="P22" i="1"/>
  <c r="I22" i="1" s="1"/>
  <c r="P23" i="1"/>
  <c r="I23" i="1" s="1"/>
  <c r="D23" i="1" s="1"/>
  <c r="P24" i="1"/>
  <c r="I24" i="1" s="1"/>
  <c r="D24" i="1" s="1"/>
  <c r="P25" i="1"/>
  <c r="P26" i="1"/>
  <c r="P27" i="1"/>
  <c r="P28" i="1"/>
  <c r="P29" i="1"/>
  <c r="I29" i="1" s="1"/>
  <c r="D29" i="1" s="1"/>
  <c r="P30" i="1"/>
  <c r="I30" i="1" s="1"/>
  <c r="P31" i="1"/>
  <c r="I31" i="1" s="1"/>
  <c r="D31" i="1" s="1"/>
  <c r="P32" i="1"/>
  <c r="I32" i="1" s="1"/>
  <c r="D32" i="1" s="1"/>
  <c r="P33" i="1"/>
  <c r="P34" i="1"/>
  <c r="P35" i="1"/>
  <c r="P36" i="1"/>
  <c r="P37" i="1"/>
  <c r="I37" i="1" s="1"/>
  <c r="D37" i="1" s="1"/>
  <c r="N37" i="1" s="1"/>
  <c r="P38" i="1"/>
  <c r="I38" i="1" s="1"/>
  <c r="P39" i="1"/>
  <c r="I39" i="1" s="1"/>
  <c r="D39" i="1" s="1"/>
  <c r="P40" i="1"/>
  <c r="I40" i="1" s="1"/>
  <c r="D40" i="1" s="1"/>
  <c r="P41" i="1"/>
  <c r="P42" i="1"/>
  <c r="N13" i="1"/>
  <c r="N29" i="1"/>
  <c r="L9" i="1"/>
  <c r="L17" i="1"/>
  <c r="L25" i="1"/>
  <c r="L26" i="1"/>
  <c r="L33" i="1"/>
  <c r="L41" i="1"/>
  <c r="J15" i="1"/>
  <c r="J23" i="1"/>
  <c r="J31" i="1"/>
  <c r="J39" i="1"/>
  <c r="I9" i="1"/>
  <c r="I10" i="1"/>
  <c r="I11" i="1"/>
  <c r="I12" i="1"/>
  <c r="D12" i="1" s="1"/>
  <c r="I17" i="1"/>
  <c r="I18" i="1"/>
  <c r="I19" i="1"/>
  <c r="I20" i="1"/>
  <c r="D20" i="1" s="1"/>
  <c r="I25" i="1"/>
  <c r="I26" i="1"/>
  <c r="I27" i="1"/>
  <c r="I28" i="1"/>
  <c r="D28" i="1" s="1"/>
  <c r="I33" i="1"/>
  <c r="I34" i="1"/>
  <c r="I35" i="1"/>
  <c r="I36" i="1"/>
  <c r="D36" i="1" s="1"/>
  <c r="I41" i="1"/>
  <c r="I42" i="1"/>
  <c r="F9" i="1"/>
  <c r="F17" i="1"/>
  <c r="F25" i="1"/>
  <c r="F33" i="1"/>
  <c r="F4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D9" i="1"/>
  <c r="N9" i="1" s="1"/>
  <c r="D10" i="1"/>
  <c r="L10" i="1" s="1"/>
  <c r="D11" i="1"/>
  <c r="D17" i="1"/>
  <c r="J17" i="1" s="1"/>
  <c r="D18" i="1"/>
  <c r="D19" i="1"/>
  <c r="T19" i="1" s="1"/>
  <c r="D25" i="1"/>
  <c r="T25" i="1" s="1"/>
  <c r="D26" i="1"/>
  <c r="D27" i="1"/>
  <c r="D33" i="1"/>
  <c r="N33" i="1" s="1"/>
  <c r="D34" i="1"/>
  <c r="D35" i="1"/>
  <c r="T35" i="1" s="1"/>
  <c r="D41" i="1"/>
  <c r="N41" i="1" s="1"/>
  <c r="D42" i="1"/>
  <c r="L42" i="1" s="1"/>
  <c r="F18" i="1" l="1"/>
  <c r="J18" i="1"/>
  <c r="N18" i="1"/>
  <c r="T18" i="1"/>
  <c r="F34" i="1"/>
  <c r="N34" i="1"/>
  <c r="T34" i="1"/>
  <c r="J34" i="1"/>
  <c r="T28" i="1"/>
  <c r="J28" i="1"/>
  <c r="L28" i="1"/>
  <c r="N28" i="1"/>
  <c r="F28" i="1"/>
  <c r="J32" i="1"/>
  <c r="L32" i="1"/>
  <c r="F32" i="1"/>
  <c r="N32" i="1"/>
  <c r="T32" i="1"/>
  <c r="J8" i="1"/>
  <c r="L8" i="1"/>
  <c r="N8" i="1"/>
  <c r="T8" i="1"/>
  <c r="F8" i="1"/>
  <c r="N29" i="2"/>
  <c r="N21" i="2"/>
  <c r="L27" i="1"/>
  <c r="F27" i="1"/>
  <c r="J27" i="1"/>
  <c r="N27" i="1"/>
  <c r="T39" i="1"/>
  <c r="L39" i="1"/>
  <c r="N39" i="1"/>
  <c r="F39" i="1"/>
  <c r="F31" i="1"/>
  <c r="N31" i="1"/>
  <c r="T31" i="1"/>
  <c r="L31" i="1"/>
  <c r="N23" i="1"/>
  <c r="L23" i="1"/>
  <c r="T23" i="1"/>
  <c r="F23" i="1"/>
  <c r="T15" i="1"/>
  <c r="L15" i="1"/>
  <c r="N15" i="1"/>
  <c r="F15" i="1"/>
  <c r="D41" i="2"/>
  <c r="D33" i="2"/>
  <c r="D25" i="2"/>
  <c r="D17" i="2"/>
  <c r="D9" i="2"/>
  <c r="L35" i="1"/>
  <c r="J35" i="1"/>
  <c r="N35" i="1"/>
  <c r="F35" i="1"/>
  <c r="L18" i="1"/>
  <c r="L11" i="1"/>
  <c r="F11" i="1"/>
  <c r="N11" i="1"/>
  <c r="J11" i="1"/>
  <c r="F10" i="1"/>
  <c r="N10" i="1"/>
  <c r="T10" i="1"/>
  <c r="J10" i="1"/>
  <c r="T12" i="1"/>
  <c r="L12" i="1"/>
  <c r="J12" i="1"/>
  <c r="N12" i="1"/>
  <c r="F12" i="1"/>
  <c r="J40" i="1"/>
  <c r="T40" i="1"/>
  <c r="F40" i="1"/>
  <c r="N40" i="1"/>
  <c r="L40" i="1"/>
  <c r="J24" i="1"/>
  <c r="L24" i="1"/>
  <c r="T24" i="1"/>
  <c r="N24" i="1"/>
  <c r="F24" i="1"/>
  <c r="J16" i="1"/>
  <c r="T16" i="1"/>
  <c r="F16" i="1"/>
  <c r="N16" i="1"/>
  <c r="L16" i="1"/>
  <c r="N37" i="2"/>
  <c r="N13" i="2"/>
  <c r="F26" i="1"/>
  <c r="N26" i="1"/>
  <c r="T26" i="1"/>
  <c r="J26" i="1"/>
  <c r="L34" i="1"/>
  <c r="D38" i="1"/>
  <c r="D30" i="1"/>
  <c r="D22" i="1"/>
  <c r="D14" i="1"/>
  <c r="T27" i="1"/>
  <c r="J37" i="1"/>
  <c r="T37" i="1"/>
  <c r="F37" i="1"/>
  <c r="L37" i="1"/>
  <c r="F29" i="1"/>
  <c r="T29" i="1"/>
  <c r="L29" i="1"/>
  <c r="J29" i="1"/>
  <c r="T21" i="1"/>
  <c r="F21" i="1"/>
  <c r="J21" i="1"/>
  <c r="L21" i="1"/>
  <c r="J13" i="1"/>
  <c r="T13" i="1"/>
  <c r="L13" i="1"/>
  <c r="F13" i="1"/>
  <c r="F42" i="1"/>
  <c r="T42" i="1"/>
  <c r="J42" i="1"/>
  <c r="N42" i="1"/>
  <c r="L19" i="1"/>
  <c r="J19" i="1"/>
  <c r="F19" i="1"/>
  <c r="N19" i="1"/>
  <c r="T36" i="1"/>
  <c r="N36" i="1"/>
  <c r="L36" i="1"/>
  <c r="J36" i="1"/>
  <c r="F36" i="1"/>
  <c r="T20" i="1"/>
  <c r="N20" i="1"/>
  <c r="L20" i="1"/>
  <c r="F20" i="1"/>
  <c r="J20" i="1"/>
  <c r="N21" i="1"/>
  <c r="T41" i="1"/>
  <c r="T9" i="1"/>
  <c r="N17" i="1"/>
  <c r="T33" i="1"/>
  <c r="T17" i="1"/>
  <c r="N25" i="1"/>
  <c r="J41" i="1"/>
  <c r="J33" i="1"/>
  <c r="J25" i="1"/>
  <c r="J9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N14" i="1" l="1"/>
  <c r="F14" i="1"/>
  <c r="T14" i="1"/>
  <c r="L14" i="1"/>
  <c r="J14" i="1"/>
  <c r="N30" i="1"/>
  <c r="L30" i="1"/>
  <c r="F30" i="1"/>
  <c r="T30" i="1"/>
  <c r="J30" i="1"/>
  <c r="N38" i="1"/>
  <c r="L38" i="1"/>
  <c r="F38" i="1"/>
  <c r="J38" i="1"/>
  <c r="T38" i="1"/>
  <c r="N22" i="1"/>
  <c r="J22" i="1"/>
  <c r="L22" i="1"/>
  <c r="F22" i="1"/>
  <c r="T22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I7" i="1"/>
  <c r="AZ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<sst xmlns="http://schemas.openxmlformats.org/spreadsheetml/2006/main" count="809" uniqueCount="332">
  <si>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</si>
  <si>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</si>
  <si>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</si>
  <si>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</si>
  <si>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</si>
  <si>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</si>
  <si>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</si>
  <si>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</si>
  <si>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</si>
  <si>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</si>
  <si>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</si>
  <si>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</si>
  <si>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</si>
  <si>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</si>
  <si>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</si>
  <si>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</si>
  <si>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</si>
  <si>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</si>
  <si>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</si>
  <si>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</si>
  <si>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</si>
  <si>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</si>
  <si>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</si>
  <si>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</si>
  <si>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</si>
  <si>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</si>
  <si>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</si>
  <si>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</si>
  <si>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</si>
  <si>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</si>
  <si>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</si>
  <si>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</si>
  <si>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</si>
  <si>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</si>
  <si>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</si>
  <si>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</si>
  <si>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</si>
  <si>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</si>
  <si>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</si>
  <si>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</si>
  <si>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</si>
  <si>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</si>
  <si>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</si>
  <si>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</si>
  <si>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</si>
  <si>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</si>
  <si>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</si>
  <si>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</si>
  <si>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</si>
  <si>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</si>
  <si>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</si>
  <si>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</si>
  <si>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</si>
  <si>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</si>
  <si>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</si>
  <si>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</si>
  <si>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</si>
  <si>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</si>
  <si>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</si>
  <si>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</si>
  <si>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</si>
  <si>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</si>
  <si>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</si>
  <si>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</si>
  <si>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</si>
  <si>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</si>
  <si>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</si>
  <si>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</si>
  <si>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</si>
  <si>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</si>
  <si>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</si>
  <si>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</si>
  <si>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</si>
  <si>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</si>
  <si>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</si>
  <si>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</si>
  <si>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</si>
  <si>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</si>
  <si>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</si>
  <si>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</si>
  <si>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</si>
  <si>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</si>
  <si>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</si>
  <si>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</si>
  <si>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</si>
  <si>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</si>
  <si>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</si>
  <si>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</si>
  <si>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</si>
  <si>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</si>
  <si>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</si>
  <si>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</si>
  <si>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</si>
  <si>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</si>
  <si>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</si>
  <si>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</si>
  <si>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</si>
  <si>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</si>
  <si>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</si>
  <si>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</si>
  <si>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</si>
  <si>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</si>
  <si>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</si>
  <si>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</si>
  <si>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</si>
  <si>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</si>
  <si>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</si>
  <si>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</si>
  <si>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</si>
  <si>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</si>
  <si>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</si>
  <si>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</si>
  <si>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</si>
  <si>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</si>
  <si>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</si>
  <si>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</si>
  <si>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</si>
  <si>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</si>
  <si>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</si>
  <si>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</si>
  <si>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</si>
  <si>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</si>
  <si>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</si>
  <si>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</si>
  <si>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</si>
  <si>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</si>
  <si>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</si>
  <si>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</si>
  <si>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</si>
  <si>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</si>
  <si>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</si>
  <si>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</si>
  <si>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</si>
  <si>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</si>
  <si>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</si>
  <si>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</si>
  <si>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</si>
  <si>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</si>
  <si>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</si>
  <si>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</si>
  <si>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</si>
  <si>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</si>
  <si>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</si>
  <si>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</si>
  <si>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</si>
  <si>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</si>
  <si>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</si>
  <si>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</si>
  <si>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</si>
  <si>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</si>
  <si>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</si>
  <si>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</si>
  <si>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</si>
  <si>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</si>
  <si>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</si>
  <si>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</si>
  <si>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</si>
  <si>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</si>
  <si>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</si>
  <si>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</si>
  <si>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</si>
  <si>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</si>
  <si>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</si>
  <si>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</si>
  <si>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</si>
  <si>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</si>
  <si>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</si>
  <si>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</si>
  <si>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</si>
  <si>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</si>
  <si>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</si>
  <si>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</si>
  <si>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</si>
  <si>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</si>
  <si>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</si>
  <si>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</si>
  <si>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</si>
  <si>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</si>
  <si>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</si>
  <si>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</si>
  <si>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</si>
  <si>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</si>
  <si>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</si>
  <si>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</si>
  <si>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</si>
  <si>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</si>
  <si>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</si>
  <si>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</si>
  <si>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</si>
  <si>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</si>
  <si>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</si>
  <si>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</si>
  <si>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</si>
  <si>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</si>
  <si>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</si>
  <si>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</si>
  <si>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</si>
  <si>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</si>
  <si>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</si>
  <si>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</si>
  <si>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</si>
  <si>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</si>
  <si>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</si>
  <si>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</si>
  <si>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</si>
  <si>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</si>
  <si>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</si>
  <si>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</si>
  <si>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</si>
  <si>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</si>
  <si>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</si>
  <si>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</si>
  <si>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</si>
  <si>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</si>
  <si>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</si>
  <si>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</si>
  <si>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</si>
  <si>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</si>
  <si>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</si>
  <si>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</si>
  <si>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</si>
  <si>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</si>
  <si>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</si>
  <si>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</si>
  <si>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</si>
  <si>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</si>
  <si>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</si>
  <si>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</si>
  <si>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</si>
  <si>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</si>
  <si>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</si>
  <si>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</si>
  <si>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</si>
  <si>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</si>
  <si>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</si>
  <si>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</si>
  <si>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</si>
  <si>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</si>
  <si>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</si>
  <si>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</si>
  <si>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</si>
  <si>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</si>
  <si>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</si>
  <si>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</si>
  <si>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</si>
  <si>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</si>
  <si>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</si>
  <si>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</si>
  <si>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</si>
  <si>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</si>
  <si>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</si>
  <si>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</si>
  <si>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</si>
  <si>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</si>
  <si>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</si>
  <si>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</si>
  <si>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</si>
  <si>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22000</t>
  </si>
  <si>
    <t>水洗化人口等（令和4年度実績）</t>
    <phoneticPr fontId="3"/>
  </si>
  <si>
    <t>し尿処理の状況（令和4年度実績）</t>
    <phoneticPr fontId="3"/>
  </si>
  <si>
    <t>22100</t>
  </si>
  <si>
    <t>静岡市</t>
  </si>
  <si>
    <t/>
  </si>
  <si>
    <t>○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</si>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</sst>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32</v>
      </c>
      <c r="B7" s="108" t="s">
        <v>257</v>
      </c>
      <c r="C7" s="92" t="s">
        <v>199</v>
      </c>
      <c r="D7" s="93">
        <f>+SUM(E7,+I7)</f>
        <v>3639490</v>
      </c>
      <c r="E7" s="93">
        <f>+SUM(G7+H7)</f>
        <v>62514</v>
      </c>
      <c r="F7" s="94">
        <f>IF(D7&gt;0,E7/D7*100,"-")</f>
        <v>1.7176582433253009</v>
      </c>
      <c r="G7" s="93">
        <f>SUM(G$8:G$207)</f>
        <v>61495</v>
      </c>
      <c r="H7" s="93">
        <f>SUM(H$8:H$207)</f>
        <v>1019</v>
      </c>
      <c r="I7" s="93">
        <f>+SUM(K7,+M7,O7+P7)</f>
        <v>3576976</v>
      </c>
      <c r="J7" s="94">
        <f>IF(D7&gt;0,I7/D7*100,"-")</f>
        <v>98.282341756674697</v>
      </c>
      <c r="K7" s="93">
        <f>SUM(K$8:K$207)</f>
        <v>2200467</v>
      </c>
      <c r="L7" s="94">
        <f>IF(D7&gt;0,K7/D7*100,"-")</f>
        <v>60.460861274519232</v>
      </c>
      <c r="M7" s="93">
        <f>SUM(M$8:M$207)</f>
        <v>13881</v>
      </c>
      <c r="N7" s="94">
        <f>IF(D7&gt;0,M7/D7*100,"-")</f>
        <v>0.38139959170103499</v>
      </c>
      <c r="O7" s="91">
        <f>SUM(O$8:O$207)</f>
        <v>22822</v>
      </c>
      <c r="P7" s="93">
        <f>SUM(Q7:S7)</f>
        <v>1339806</v>
      </c>
      <c r="Q7" s="93">
        <f>SUM(Q$8:Q$207)</f>
        <v>612992</v>
      </c>
      <c r="R7" s="93">
        <f>SUM(R$8:R$207)</f>
        <v>720744</v>
      </c>
      <c r="S7" s="93">
        <f>SUM(S$8:S$207)</f>
        <v>6070</v>
      </c>
      <c r="T7" s="94">
        <f>IF(D7&gt;0,P7/D7*100,"-")</f>
        <v>36.813015010344856</v>
      </c>
      <c r="U7" s="93">
        <f>SUM(U$8:U$207)</f>
        <v>101817</v>
      </c>
      <c r="V7" s="95">
        <f t="shared" ref="V7:AC7" si="0">COUNTIF(V$8:V$207,"○")</f>
        <v>19</v>
      </c>
      <c r="W7" s="95">
        <f t="shared" si="0"/>
        <v>0</v>
      </c>
      <c r="X7" s="95">
        <f t="shared" si="0"/>
        <v>1</v>
      </c>
      <c r="Y7" s="95">
        <f t="shared" si="0"/>
        <v>15</v>
      </c>
      <c r="Z7" s="95">
        <f t="shared" si="0"/>
        <v>15</v>
      </c>
      <c r="AA7" s="95">
        <f t="shared" si="0"/>
        <v>0</v>
      </c>
      <c r="AB7" s="95">
        <f t="shared" si="0"/>
        <v>1</v>
      </c>
      <c r="AC7" s="95">
        <f t="shared" si="0"/>
        <v>19</v>
      </c>
    </row>
    <row r="8" spans="1:31" ht="13.5" customHeight="1">
      <c r="A8" s="85" t="s">
        <v>32</v>
      </c>
      <c r="B8" s="86" t="s">
        <v>260</v>
      </c>
      <c r="C8" s="85" t="s">
        <v>261</v>
      </c>
      <c r="D8" s="87">
        <f>+SUM(E8,+I8)</f>
        <v>685164</v>
      </c>
      <c r="E8" s="87">
        <f>+SUM(G8+H8)</f>
        <v>5909</v>
      </c>
      <c r="F8" s="106">
        <f>IF(D8&gt;0,E8/D8*100,"-")</f>
        <v>0.86242125972759809</v>
      </c>
      <c r="G8" s="87">
        <v>5736</v>
      </c>
      <c r="H8" s="87">
        <v>173</v>
      </c>
      <c r="I8" s="87">
        <f>+SUM(K8,+M8,O8+P8)</f>
        <v>679255</v>
      </c>
      <c r="J8" s="88">
        <f>IF(D8&gt;0,I8/D8*100,"-")</f>
        <v>99.137578740272403</v>
      </c>
      <c r="K8" s="87">
        <v>546245</v>
      </c>
      <c r="L8" s="88">
        <f>IF(D8&gt;0,K8/D8*100,"-")</f>
        <v>79.724708245033298</v>
      </c>
      <c r="M8" s="87">
        <v>0</v>
      </c>
      <c r="N8" s="88">
        <f>IF(D8&gt;0,M8/D8*100,"-")</f>
        <v>0</v>
      </c>
      <c r="O8" s="87">
        <v>3244</v>
      </c>
      <c r="P8" s="87">
        <f>SUM(Q8:S8)</f>
        <v>129766</v>
      </c>
      <c r="Q8" s="87">
        <v>76562</v>
      </c>
      <c r="R8" s="87">
        <v>53204</v>
      </c>
      <c r="S8" s="87">
        <v>0</v>
      </c>
      <c r="T8" s="88">
        <f>IF(D8&gt;0,P8/D8*100,"-")</f>
        <v>18.939407207617446</v>
      </c>
      <c r="U8" s="87">
        <v>11125</v>
      </c>
      <c r="V8" s="85"/>
      <c r="W8" s="85"/>
      <c r="X8" s="85"/>
      <c r="Y8" s="85" t="s">
        <v>263</v>
      </c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32</v>
      </c>
      <c r="B9" s="86" t="s">
        <v>264</v>
      </c>
      <c r="C9" s="85" t="s">
        <v>265</v>
      </c>
      <c r="D9" s="87">
        <f>+SUM(E9,+I9)</f>
        <v>793615</v>
      </c>
      <c r="E9" s="87">
        <f>+SUM(G9+H9)</f>
        <v>17139</v>
      </c>
      <c r="F9" s="106">
        <f>IF(D9&gt;0,E9/D9*100,"-")</f>
        <v>2.1596113984740715</v>
      </c>
      <c r="G9" s="87">
        <v>16689</v>
      </c>
      <c r="H9" s="87">
        <v>450</v>
      </c>
      <c r="I9" s="87">
        <f>+SUM(K9,+M9,O9+P9)</f>
        <v>776476</v>
      </c>
      <c r="J9" s="88">
        <f>IF(D9&gt;0,I9/D9*100,"-")</f>
        <v>97.84038860152593</v>
      </c>
      <c r="K9" s="87">
        <v>625720</v>
      </c>
      <c r="L9" s="88">
        <f>IF(D9&gt;0,K9/D9*100,"-")</f>
        <v>78.844275876842033</v>
      </c>
      <c r="M9" s="87">
        <v>0</v>
      </c>
      <c r="N9" s="88">
        <f>IF(D9&gt;0,M9/D9*100,"-")</f>
        <v>0</v>
      </c>
      <c r="O9" s="87">
        <v>1823</v>
      </c>
      <c r="P9" s="87">
        <f>SUM(Q9:S9)</f>
        <v>148933</v>
      </c>
      <c r="Q9" s="87">
        <v>72995</v>
      </c>
      <c r="R9" s="87">
        <v>75938</v>
      </c>
      <c r="S9" s="87">
        <v>0</v>
      </c>
      <c r="T9" s="88">
        <f>IF(D9&gt;0,P9/D9*100,"-")</f>
        <v>18.766404364836852</v>
      </c>
      <c r="U9" s="87">
        <v>26380</v>
      </c>
      <c r="V9" s="85"/>
      <c r="W9" s="85"/>
      <c r="X9" s="85"/>
      <c r="Y9" s="85" t="s">
        <v>263</v>
      </c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32</v>
      </c>
      <c r="B10" s="86" t="s">
        <v>266</v>
      </c>
      <c r="C10" s="85" t="s">
        <v>267</v>
      </c>
      <c r="D10" s="87">
        <f>+SUM(E10,+I10)</f>
        <v>190096</v>
      </c>
      <c r="E10" s="87">
        <f>+SUM(G10+H10)</f>
        <v>1727</v>
      </c>
      <c r="F10" s="106">
        <f>IF(D10&gt;0,E10/D10*100,"-")</f>
        <v>0.90848834273209322</v>
      </c>
      <c r="G10" s="87">
        <v>1727</v>
      </c>
      <c r="H10" s="87">
        <v>0</v>
      </c>
      <c r="I10" s="87">
        <f>+SUM(K10,+M10,O10+P10)</f>
        <v>188369</v>
      </c>
      <c r="J10" s="88">
        <f>IF(D10&gt;0,I10/D10*100,"-")</f>
        <v>99.091511657267901</v>
      </c>
      <c r="K10" s="87">
        <v>103156</v>
      </c>
      <c r="L10" s="88">
        <f>IF(D10&gt;0,K10/D10*100,"-")</f>
        <v>54.265213365878296</v>
      </c>
      <c r="M10" s="87">
        <v>163</v>
      </c>
      <c r="N10" s="88">
        <f>IF(D10&gt;0,M10/D10*100,"-")</f>
        <v>8.5746149314030795E-2</v>
      </c>
      <c r="O10" s="87">
        <v>51</v>
      </c>
      <c r="P10" s="87">
        <f>SUM(Q10:S10)</f>
        <v>84999</v>
      </c>
      <c r="Q10" s="87">
        <v>30022</v>
      </c>
      <c r="R10" s="87">
        <v>54977</v>
      </c>
      <c r="S10" s="87">
        <v>0</v>
      </c>
      <c r="T10" s="88">
        <f>IF(D10&gt;0,P10/D10*100,"-")</f>
        <v>44.713723592290208</v>
      </c>
      <c r="U10" s="87">
        <v>4689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32</v>
      </c>
      <c r="B11" s="86" t="s">
        <v>268</v>
      </c>
      <c r="C11" s="85" t="s">
        <v>269</v>
      </c>
      <c r="D11" s="87">
        <f>+SUM(E11,+I11)</f>
        <v>34629</v>
      </c>
      <c r="E11" s="87">
        <f>+SUM(G11+H11)</f>
        <v>298</v>
      </c>
      <c r="F11" s="106">
        <f>IF(D11&gt;0,E11/D11*100,"-")</f>
        <v>0.86055040572930208</v>
      </c>
      <c r="G11" s="87">
        <v>298</v>
      </c>
      <c r="H11" s="87">
        <v>0</v>
      </c>
      <c r="I11" s="87">
        <f>+SUM(K11,+M11,O11+P11)</f>
        <v>34331</v>
      </c>
      <c r="J11" s="88">
        <f>IF(D11&gt;0,I11/D11*100,"-")</f>
        <v>99.139449594270701</v>
      </c>
      <c r="K11" s="87">
        <v>20704</v>
      </c>
      <c r="L11" s="88">
        <f>IF(D11&gt;0,K11/D11*100,"-")</f>
        <v>59.788038926910971</v>
      </c>
      <c r="M11" s="87">
        <v>0</v>
      </c>
      <c r="N11" s="88">
        <f>IF(D11&gt;0,M11/D11*100,"-")</f>
        <v>0</v>
      </c>
      <c r="O11" s="87">
        <v>115</v>
      </c>
      <c r="P11" s="87">
        <f>SUM(Q11:S11)</f>
        <v>13512</v>
      </c>
      <c r="Q11" s="87">
        <v>10094</v>
      </c>
      <c r="R11" s="87">
        <v>3418</v>
      </c>
      <c r="S11" s="87">
        <v>0</v>
      </c>
      <c r="T11" s="88">
        <f>IF(D11&gt;0,P11/D11*100,"-")</f>
        <v>39.019319067833322</v>
      </c>
      <c r="U11" s="87">
        <v>763</v>
      </c>
      <c r="V11" s="85"/>
      <c r="W11" s="85"/>
      <c r="X11" s="85"/>
      <c r="Y11" s="85" t="s">
        <v>263</v>
      </c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32</v>
      </c>
      <c r="B12" s="86" t="s">
        <v>270</v>
      </c>
      <c r="C12" s="85" t="s">
        <v>271</v>
      </c>
      <c r="D12" s="87">
        <f>+SUM(E12,+I12)</f>
        <v>107466</v>
      </c>
      <c r="E12" s="87">
        <f>+SUM(G12+H12)</f>
        <v>199</v>
      </c>
      <c r="F12" s="106">
        <f>IF(D12&gt;0,E12/D12*100,"-")</f>
        <v>0.18517484599780396</v>
      </c>
      <c r="G12" s="87">
        <v>199</v>
      </c>
      <c r="H12" s="87">
        <v>0</v>
      </c>
      <c r="I12" s="87">
        <f>+SUM(K12,+M12,O12+P12)</f>
        <v>107267</v>
      </c>
      <c r="J12" s="88">
        <f>IF(D12&gt;0,I12/D12*100,"-")</f>
        <v>99.814825154002193</v>
      </c>
      <c r="K12" s="87">
        <v>84585</v>
      </c>
      <c r="L12" s="88">
        <f>IF(D12&gt;0,K12/D12*100,"-")</f>
        <v>78.708614817709787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22682</v>
      </c>
      <c r="Q12" s="87">
        <v>11489</v>
      </c>
      <c r="R12" s="87">
        <v>11193</v>
      </c>
      <c r="S12" s="87">
        <v>0</v>
      </c>
      <c r="T12" s="88">
        <f>IF(D12&gt;0,P12/D12*100,"-")</f>
        <v>21.106210336292406</v>
      </c>
      <c r="U12" s="87">
        <v>1416</v>
      </c>
      <c r="V12" s="85"/>
      <c r="W12" s="85"/>
      <c r="X12" s="85"/>
      <c r="Y12" s="85" t="s">
        <v>263</v>
      </c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32</v>
      </c>
      <c r="B13" s="86" t="s">
        <v>272</v>
      </c>
      <c r="C13" s="85" t="s">
        <v>273</v>
      </c>
      <c r="D13" s="87">
        <f>+SUM(E13,+I13)</f>
        <v>129622</v>
      </c>
      <c r="E13" s="87">
        <f>+SUM(G13+H13)</f>
        <v>2483</v>
      </c>
      <c r="F13" s="106">
        <f>IF(D13&gt;0,E13/D13*100,"-")</f>
        <v>1.9155698878276834</v>
      </c>
      <c r="G13" s="87">
        <v>2483</v>
      </c>
      <c r="H13" s="87">
        <v>0</v>
      </c>
      <c r="I13" s="87">
        <f>+SUM(K13,+M13,O13+P13)</f>
        <v>127139</v>
      </c>
      <c r="J13" s="88">
        <f>IF(D13&gt;0,I13/D13*100,"-")</f>
        <v>98.084430112172313</v>
      </c>
      <c r="K13" s="87">
        <v>62193</v>
      </c>
      <c r="L13" s="88">
        <f>IF(D13&gt;0,K13/D13*100,"-")</f>
        <v>47.980281125117649</v>
      </c>
      <c r="M13" s="87">
        <v>0</v>
      </c>
      <c r="N13" s="88">
        <f>IF(D13&gt;0,M13/D13*100,"-")</f>
        <v>0</v>
      </c>
      <c r="O13" s="87">
        <v>123</v>
      </c>
      <c r="P13" s="87">
        <f>SUM(Q13:S13)</f>
        <v>64823</v>
      </c>
      <c r="Q13" s="87">
        <v>39451</v>
      </c>
      <c r="R13" s="87">
        <v>25372</v>
      </c>
      <c r="S13" s="87">
        <v>0</v>
      </c>
      <c r="T13" s="88">
        <f>IF(D13&gt;0,P13/D13*100,"-")</f>
        <v>50.009257687738199</v>
      </c>
      <c r="U13" s="87">
        <v>2686</v>
      </c>
      <c r="V13" s="85"/>
      <c r="W13" s="85"/>
      <c r="X13" s="85"/>
      <c r="Y13" s="85" t="s">
        <v>263</v>
      </c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32</v>
      </c>
      <c r="B14" s="86" t="s">
        <v>274</v>
      </c>
      <c r="C14" s="85" t="s">
        <v>275</v>
      </c>
      <c r="D14" s="87">
        <f>+SUM(E14,+I14)</f>
        <v>66498</v>
      </c>
      <c r="E14" s="87">
        <f>+SUM(G14+H14)</f>
        <v>75</v>
      </c>
      <c r="F14" s="106">
        <f>IF(D14&gt;0,E14/D14*100,"-")</f>
        <v>0.11278534692772714</v>
      </c>
      <c r="G14" s="87">
        <v>75</v>
      </c>
      <c r="H14" s="87">
        <v>0</v>
      </c>
      <c r="I14" s="87">
        <f>+SUM(K14,+M14,O14+P14)</f>
        <v>66423</v>
      </c>
      <c r="J14" s="88">
        <f>IF(D14&gt;0,I14/D14*100,"-")</f>
        <v>99.887214653072277</v>
      </c>
      <c r="K14" s="87">
        <v>21520</v>
      </c>
      <c r="L14" s="88">
        <f>IF(D14&gt;0,K14/D14*100,"-")</f>
        <v>32.361875545129173</v>
      </c>
      <c r="M14" s="87">
        <v>1619</v>
      </c>
      <c r="N14" s="88">
        <f>IF(D14&gt;0,M14/D14*100,"-")</f>
        <v>2.4346596890132037</v>
      </c>
      <c r="O14" s="87">
        <v>0</v>
      </c>
      <c r="P14" s="87">
        <f>SUM(Q14:S14)</f>
        <v>43284</v>
      </c>
      <c r="Q14" s="87">
        <v>28066</v>
      </c>
      <c r="R14" s="87">
        <v>15218</v>
      </c>
      <c r="S14" s="87">
        <v>0</v>
      </c>
      <c r="T14" s="88">
        <f>IF(D14&gt;0,P14/D14*100,"-")</f>
        <v>65.090679418929895</v>
      </c>
      <c r="U14" s="87">
        <v>728</v>
      </c>
      <c r="V14" s="85"/>
      <c r="W14" s="85"/>
      <c r="X14" s="85"/>
      <c r="Y14" s="85" t="s">
        <v>263</v>
      </c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32</v>
      </c>
      <c r="B15" s="86" t="s">
        <v>276</v>
      </c>
      <c r="C15" s="85" t="s">
        <v>277</v>
      </c>
      <c r="D15" s="87">
        <f>+SUM(E15,+I15)</f>
        <v>96666</v>
      </c>
      <c r="E15" s="87">
        <f>+SUM(G15+H15)</f>
        <v>4274</v>
      </c>
      <c r="F15" s="106">
        <f>IF(D15&gt;0,E15/D15*100,"-")</f>
        <v>4.4214098028262256</v>
      </c>
      <c r="G15" s="87">
        <v>4274</v>
      </c>
      <c r="H15" s="87">
        <v>0</v>
      </c>
      <c r="I15" s="87">
        <f>+SUM(K15,+M15,O15+P15)</f>
        <v>92392</v>
      </c>
      <c r="J15" s="88">
        <f>IF(D15&gt;0,I15/D15*100,"-")</f>
        <v>95.578590197173767</v>
      </c>
      <c r="K15" s="87">
        <v>9196</v>
      </c>
      <c r="L15" s="88">
        <f>IF(D15&gt;0,K15/D15*100,"-")</f>
        <v>9.5131690563383184</v>
      </c>
      <c r="M15" s="87">
        <v>3692</v>
      </c>
      <c r="N15" s="88">
        <f>IF(D15&gt;0,M15/D15*100,"-")</f>
        <v>3.8193366850805868</v>
      </c>
      <c r="O15" s="87">
        <v>0</v>
      </c>
      <c r="P15" s="87">
        <f>SUM(Q15:S15)</f>
        <v>79504</v>
      </c>
      <c r="Q15" s="87">
        <v>25306</v>
      </c>
      <c r="R15" s="87">
        <v>54198</v>
      </c>
      <c r="S15" s="87">
        <v>0</v>
      </c>
      <c r="T15" s="88">
        <f>IF(D15&gt;0,P15/D15*100,"-")</f>
        <v>82.246084455754868</v>
      </c>
      <c r="U15" s="87">
        <v>1606</v>
      </c>
      <c r="V15" s="85"/>
      <c r="W15" s="85"/>
      <c r="X15" s="85"/>
      <c r="Y15" s="85" t="s">
        <v>263</v>
      </c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32</v>
      </c>
      <c r="B16" s="86" t="s">
        <v>278</v>
      </c>
      <c r="C16" s="85" t="s">
        <v>279</v>
      </c>
      <c r="D16" s="87">
        <f>+SUM(E16,+I16)</f>
        <v>249549</v>
      </c>
      <c r="E16" s="87">
        <f>+SUM(G16+H16)</f>
        <v>2028</v>
      </c>
      <c r="F16" s="106">
        <f>IF(D16&gt;0,E16/D16*100,"-")</f>
        <v>0.81266604955339428</v>
      </c>
      <c r="G16" s="87">
        <v>2028</v>
      </c>
      <c r="H16" s="87">
        <v>0</v>
      </c>
      <c r="I16" s="87">
        <f>+SUM(K16,+M16,O16+P16)</f>
        <v>247521</v>
      </c>
      <c r="J16" s="88">
        <f>IF(D16&gt;0,I16/D16*100,"-")</f>
        <v>99.187333950446614</v>
      </c>
      <c r="K16" s="87">
        <v>181800</v>
      </c>
      <c r="L16" s="88">
        <f>IF(D16&gt;0,K16/D16*100,"-")</f>
        <v>72.851423968839796</v>
      </c>
      <c r="M16" s="87">
        <v>1895</v>
      </c>
      <c r="N16" s="88">
        <f>IF(D16&gt;0,M16/D16*100,"-")</f>
        <v>0.75936990330556331</v>
      </c>
      <c r="O16" s="87">
        <v>0</v>
      </c>
      <c r="P16" s="87">
        <f>SUM(Q16:S16)</f>
        <v>63826</v>
      </c>
      <c r="Q16" s="87">
        <v>30573</v>
      </c>
      <c r="R16" s="87">
        <v>33253</v>
      </c>
      <c r="S16" s="87">
        <v>0</v>
      </c>
      <c r="T16" s="88">
        <f>IF(D16&gt;0,P16/D16*100,"-")</f>
        <v>25.576540078301257</v>
      </c>
      <c r="U16" s="87">
        <v>6069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32</v>
      </c>
      <c r="B17" s="86" t="s">
        <v>280</v>
      </c>
      <c r="C17" s="85" t="s">
        <v>281</v>
      </c>
      <c r="D17" s="87">
        <f>+SUM(E17,+I17)</f>
        <v>167538</v>
      </c>
      <c r="E17" s="87">
        <f>+SUM(G17+H17)</f>
        <v>4860</v>
      </c>
      <c r="F17" s="106">
        <f>IF(D17&gt;0,E17/D17*100,"-")</f>
        <v>2.9008344375604342</v>
      </c>
      <c r="G17" s="87">
        <v>4860</v>
      </c>
      <c r="H17" s="87">
        <v>0</v>
      </c>
      <c r="I17" s="87">
        <f>+SUM(K17,+M17,O17+P17)</f>
        <v>162678</v>
      </c>
      <c r="J17" s="88">
        <f>IF(D17&gt;0,I17/D17*100,"-")</f>
        <v>97.099165562439566</v>
      </c>
      <c r="K17" s="87">
        <v>135623</v>
      </c>
      <c r="L17" s="88">
        <f>IF(D17&gt;0,K17/D17*100,"-")</f>
        <v>80.950590313839243</v>
      </c>
      <c r="M17" s="87">
        <v>0</v>
      </c>
      <c r="N17" s="88">
        <f>IF(D17&gt;0,M17/D17*100,"-")</f>
        <v>0</v>
      </c>
      <c r="O17" s="87">
        <v>1585</v>
      </c>
      <c r="P17" s="87">
        <f>SUM(Q17:S17)</f>
        <v>25470</v>
      </c>
      <c r="Q17" s="87">
        <v>15063</v>
      </c>
      <c r="R17" s="87">
        <v>10407</v>
      </c>
      <c r="S17" s="87">
        <v>0</v>
      </c>
      <c r="T17" s="88">
        <f>IF(D17&gt;0,P17/D17*100,"-")</f>
        <v>15.202521219066719</v>
      </c>
      <c r="U17" s="87">
        <v>8781</v>
      </c>
      <c r="V17" s="85" t="s">
        <v>263</v>
      </c>
      <c r="W17" s="85"/>
      <c r="X17" s="85"/>
      <c r="Y17" s="85"/>
      <c r="Z17" s="85"/>
      <c r="AA17" s="85"/>
      <c r="AB17" s="85"/>
      <c r="AC17" s="85" t="s">
        <v>263</v>
      </c>
      <c r="AD17" s="184" t="s">
        <v>262</v>
      </c>
    </row>
    <row r="18" spans="1:30" ht="13.5" customHeight="1">
      <c r="A18" s="85" t="s">
        <v>32</v>
      </c>
      <c r="B18" s="86" t="s">
        <v>282</v>
      </c>
      <c r="C18" s="85" t="s">
        <v>283</v>
      </c>
      <c r="D18" s="87">
        <f>+SUM(E18,+I18)</f>
        <v>136623</v>
      </c>
      <c r="E18" s="87">
        <f>+SUM(G18+H18)</f>
        <v>2066</v>
      </c>
      <c r="F18" s="106">
        <f>IF(D18&gt;0,E18/D18*100,"-")</f>
        <v>1.5121904803729971</v>
      </c>
      <c r="G18" s="87">
        <v>2066</v>
      </c>
      <c r="H18" s="87">
        <v>0</v>
      </c>
      <c r="I18" s="87">
        <f>+SUM(K18,+M18,O18+P18)</f>
        <v>134557</v>
      </c>
      <c r="J18" s="88">
        <f>IF(D18&gt;0,I18/D18*100,"-")</f>
        <v>98.487809519627007</v>
      </c>
      <c r="K18" s="87">
        <v>28811</v>
      </c>
      <c r="L18" s="88">
        <f>IF(D18&gt;0,K18/D18*100,"-")</f>
        <v>21.087957371745606</v>
      </c>
      <c r="M18" s="87">
        <v>2422</v>
      </c>
      <c r="N18" s="88">
        <f>IF(D18&gt;0,M18/D18*100,"-")</f>
        <v>1.7727615408825745</v>
      </c>
      <c r="O18" s="87">
        <v>0</v>
      </c>
      <c r="P18" s="87">
        <f>SUM(Q18:S18)</f>
        <v>103324</v>
      </c>
      <c r="Q18" s="87">
        <v>33238</v>
      </c>
      <c r="R18" s="87">
        <v>70086</v>
      </c>
      <c r="S18" s="87">
        <v>0</v>
      </c>
      <c r="T18" s="88">
        <f>IF(D18&gt;0,P18/D18*100,"-")</f>
        <v>75.62709060699882</v>
      </c>
      <c r="U18" s="87">
        <v>5094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32</v>
      </c>
      <c r="B19" s="86" t="s">
        <v>284</v>
      </c>
      <c r="C19" s="85" t="s">
        <v>285</v>
      </c>
      <c r="D19" s="87">
        <f>+SUM(E19,+I19)</f>
        <v>115910</v>
      </c>
      <c r="E19" s="87">
        <f>+SUM(G19+H19)</f>
        <v>2703</v>
      </c>
      <c r="F19" s="106">
        <f>IF(D19&gt;0,E19/D19*100,"-")</f>
        <v>2.3319817099473732</v>
      </c>
      <c r="G19" s="87">
        <v>2661</v>
      </c>
      <c r="H19" s="87">
        <v>42</v>
      </c>
      <c r="I19" s="87">
        <f>+SUM(K19,+M19,O19+P19)</f>
        <v>113207</v>
      </c>
      <c r="J19" s="88">
        <f>IF(D19&gt;0,I19/D19*100,"-")</f>
        <v>97.668018290052629</v>
      </c>
      <c r="K19" s="87">
        <v>36035</v>
      </c>
      <c r="L19" s="88">
        <f>IF(D19&gt;0,K19/D19*100,"-")</f>
        <v>31.088775774307653</v>
      </c>
      <c r="M19" s="87">
        <v>1928</v>
      </c>
      <c r="N19" s="88">
        <f>IF(D19&gt;0,M19/D19*100,"-")</f>
        <v>1.6633595030627211</v>
      </c>
      <c r="O19" s="87">
        <v>4175</v>
      </c>
      <c r="P19" s="87">
        <f>SUM(Q19:S19)</f>
        <v>71069</v>
      </c>
      <c r="Q19" s="87">
        <v>19624</v>
      </c>
      <c r="R19" s="87">
        <v>51445</v>
      </c>
      <c r="S19" s="87">
        <v>0</v>
      </c>
      <c r="T19" s="88">
        <f>IF(D19&gt;0,P19/D19*100,"-")</f>
        <v>61.313950478819777</v>
      </c>
      <c r="U19" s="87">
        <v>4603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32</v>
      </c>
      <c r="B20" s="86" t="s">
        <v>286</v>
      </c>
      <c r="C20" s="85" t="s">
        <v>287</v>
      </c>
      <c r="D20" s="87">
        <f>+SUM(E20,+I20)</f>
        <v>142617</v>
      </c>
      <c r="E20" s="87">
        <f>+SUM(G20+H20)</f>
        <v>1613</v>
      </c>
      <c r="F20" s="106">
        <f>IF(D20&gt;0,E20/D20*100,"-")</f>
        <v>1.1310012130391187</v>
      </c>
      <c r="G20" s="87">
        <v>1613</v>
      </c>
      <c r="H20" s="87">
        <v>0</v>
      </c>
      <c r="I20" s="87">
        <f>+SUM(K20,+M20,O20+P20)</f>
        <v>141004</v>
      </c>
      <c r="J20" s="88">
        <f>IF(D20&gt;0,I20/D20*100,"-")</f>
        <v>98.868998786960887</v>
      </c>
      <c r="K20" s="87">
        <v>55970</v>
      </c>
      <c r="L20" s="88">
        <f>IF(D20&gt;0,K20/D20*100,"-")</f>
        <v>39.244970795907918</v>
      </c>
      <c r="M20" s="87">
        <v>98</v>
      </c>
      <c r="N20" s="88">
        <f>IF(D20&gt;0,M20/D20*100,"-")</f>
        <v>6.8715510773610433E-2</v>
      </c>
      <c r="O20" s="87">
        <v>1583</v>
      </c>
      <c r="P20" s="87">
        <f>SUM(Q20:S20)</f>
        <v>83353</v>
      </c>
      <c r="Q20" s="87">
        <v>35518</v>
      </c>
      <c r="R20" s="87">
        <v>46704</v>
      </c>
      <c r="S20" s="87">
        <v>1131</v>
      </c>
      <c r="T20" s="88">
        <f>IF(D20&gt;0,P20/D20*100,"-")</f>
        <v>58.445346627681126</v>
      </c>
      <c r="U20" s="87">
        <v>1893</v>
      </c>
      <c r="V20" s="85" t="s">
        <v>263</v>
      </c>
      <c r="W20" s="85"/>
      <c r="X20" s="85"/>
      <c r="Y20" s="85"/>
      <c r="Z20" s="85"/>
      <c r="AA20" s="85"/>
      <c r="AB20" s="85"/>
      <c r="AC20" s="85" t="s">
        <v>263</v>
      </c>
      <c r="AD20" s="184" t="s">
        <v>262</v>
      </c>
    </row>
    <row r="21" spans="1:30" ht="13.5" customHeight="1">
      <c r="A21" s="85" t="s">
        <v>32</v>
      </c>
      <c r="B21" s="86" t="s">
        <v>288</v>
      </c>
      <c r="C21" s="85" t="s">
        <v>289</v>
      </c>
      <c r="D21" s="87">
        <f>+SUM(E21,+I21)</f>
        <v>85571</v>
      </c>
      <c r="E21" s="87">
        <f>+SUM(G21+H21)</f>
        <v>5382</v>
      </c>
      <c r="F21" s="106">
        <f>IF(D21&gt;0,E21/D21*100,"-")</f>
        <v>6.2895139708546113</v>
      </c>
      <c r="G21" s="87">
        <v>5382</v>
      </c>
      <c r="H21" s="87">
        <v>0</v>
      </c>
      <c r="I21" s="87">
        <f>+SUM(K21,+M21,O21+P21)</f>
        <v>80189</v>
      </c>
      <c r="J21" s="88">
        <f>IF(D21&gt;0,I21/D21*100,"-")</f>
        <v>93.710486029145386</v>
      </c>
      <c r="K21" s="87">
        <v>29804</v>
      </c>
      <c r="L21" s="88">
        <f>IF(D21&gt;0,K21/D21*100,"-")</f>
        <v>34.829556742354299</v>
      </c>
      <c r="M21" s="87">
        <v>1332</v>
      </c>
      <c r="N21" s="88">
        <f>IF(D21&gt;0,M21/D21*100,"-")</f>
        <v>1.5566021198770612</v>
      </c>
      <c r="O21" s="87">
        <v>855</v>
      </c>
      <c r="P21" s="87">
        <f>SUM(Q21:S21)</f>
        <v>48198</v>
      </c>
      <c r="Q21" s="87">
        <v>26447</v>
      </c>
      <c r="R21" s="87">
        <v>21039</v>
      </c>
      <c r="S21" s="87">
        <v>712</v>
      </c>
      <c r="T21" s="88">
        <f>IF(D21&gt;0,P21/D21*100,"-")</f>
        <v>56.325156887263205</v>
      </c>
      <c r="U21" s="87">
        <v>2350</v>
      </c>
      <c r="V21" s="85"/>
      <c r="W21" s="85"/>
      <c r="X21" s="85"/>
      <c r="Y21" s="85" t="s">
        <v>263</v>
      </c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32</v>
      </c>
      <c r="B22" s="86" t="s">
        <v>290</v>
      </c>
      <c r="C22" s="85" t="s">
        <v>291</v>
      </c>
      <c r="D22" s="87">
        <f>+SUM(E22,+I22)</f>
        <v>88615</v>
      </c>
      <c r="E22" s="87">
        <f>+SUM(G22+H22)</f>
        <v>1766</v>
      </c>
      <c r="F22" s="106">
        <f>IF(D22&gt;0,E22/D22*100,"-")</f>
        <v>1.9928905941432036</v>
      </c>
      <c r="G22" s="87">
        <v>1766</v>
      </c>
      <c r="H22" s="87">
        <v>0</v>
      </c>
      <c r="I22" s="87">
        <f>+SUM(K22,+M22,O22+P22)</f>
        <v>86849</v>
      </c>
      <c r="J22" s="88">
        <f>IF(D22&gt;0,I22/D22*100,"-")</f>
        <v>98.007109405856795</v>
      </c>
      <c r="K22" s="87">
        <v>37180</v>
      </c>
      <c r="L22" s="88">
        <f>IF(D22&gt;0,K22/D22*100,"-")</f>
        <v>41.956779326299163</v>
      </c>
      <c r="M22" s="87">
        <v>0</v>
      </c>
      <c r="N22" s="88">
        <f>IF(D22&gt;0,M22/D22*100,"-")</f>
        <v>0</v>
      </c>
      <c r="O22" s="87">
        <v>240</v>
      </c>
      <c r="P22" s="87">
        <f>SUM(Q22:S22)</f>
        <v>49429</v>
      </c>
      <c r="Q22" s="87">
        <v>16093</v>
      </c>
      <c r="R22" s="87">
        <v>33336</v>
      </c>
      <c r="S22" s="87">
        <v>0</v>
      </c>
      <c r="T22" s="88">
        <f>IF(D22&gt;0,P22/D22*100,"-")</f>
        <v>55.779495570727299</v>
      </c>
      <c r="U22" s="87">
        <v>5300</v>
      </c>
      <c r="V22" s="85"/>
      <c r="W22" s="85"/>
      <c r="X22" s="85"/>
      <c r="Y22" s="85" t="s">
        <v>263</v>
      </c>
      <c r="Z22" s="85"/>
      <c r="AA22" s="85"/>
      <c r="AB22" s="85"/>
      <c r="AC22" s="85" t="s">
        <v>263</v>
      </c>
      <c r="AD22" s="184" t="s">
        <v>262</v>
      </c>
    </row>
    <row r="23" spans="1:30" ht="13.5" customHeight="1">
      <c r="A23" s="85" t="s">
        <v>32</v>
      </c>
      <c r="B23" s="86" t="s">
        <v>292</v>
      </c>
      <c r="C23" s="85" t="s">
        <v>293</v>
      </c>
      <c r="D23" s="87">
        <f>+SUM(E23,+I23)</f>
        <v>20180</v>
      </c>
      <c r="E23" s="87">
        <f>+SUM(G23+H23)</f>
        <v>374</v>
      </c>
      <c r="F23" s="106">
        <f>IF(D23&gt;0,E23/D23*100,"-")</f>
        <v>1.8533201189296336</v>
      </c>
      <c r="G23" s="87">
        <v>181</v>
      </c>
      <c r="H23" s="87">
        <v>193</v>
      </c>
      <c r="I23" s="87">
        <f>+SUM(K23,+M23,O23+P23)</f>
        <v>19806</v>
      </c>
      <c r="J23" s="88">
        <f>IF(D23&gt;0,I23/D23*100,"-")</f>
        <v>98.146679881070369</v>
      </c>
      <c r="K23" s="87">
        <v>9559</v>
      </c>
      <c r="L23" s="88">
        <f>IF(D23&gt;0,K23/D23*100,"-")</f>
        <v>47.368681863230918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10247</v>
      </c>
      <c r="Q23" s="87">
        <v>8194</v>
      </c>
      <c r="R23" s="87">
        <v>2053</v>
      </c>
      <c r="S23" s="87">
        <v>0</v>
      </c>
      <c r="T23" s="88">
        <f>IF(D23&gt;0,P23/D23*100,"-")</f>
        <v>50.777998017839444</v>
      </c>
      <c r="U23" s="87">
        <v>303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32</v>
      </c>
      <c r="B24" s="86" t="s">
        <v>294</v>
      </c>
      <c r="C24" s="85" t="s">
        <v>295</v>
      </c>
      <c r="D24" s="87">
        <f>+SUM(E24,+I24)</f>
        <v>49919</v>
      </c>
      <c r="E24" s="87">
        <f>+SUM(G24+H24)</f>
        <v>949</v>
      </c>
      <c r="F24" s="106">
        <f>IF(D24&gt;0,E24/D24*100,"-")</f>
        <v>1.9010797491936939</v>
      </c>
      <c r="G24" s="87">
        <v>949</v>
      </c>
      <c r="H24" s="87">
        <v>0</v>
      </c>
      <c r="I24" s="87">
        <f>+SUM(K24,+M24,O24+P24)</f>
        <v>48970</v>
      </c>
      <c r="J24" s="88">
        <f>IF(D24&gt;0,I24/D24*100,"-")</f>
        <v>98.098920250806316</v>
      </c>
      <c r="K24" s="87">
        <v>21322</v>
      </c>
      <c r="L24" s="88">
        <f>IF(D24&gt;0,K24/D24*100,"-")</f>
        <v>42.713195376509944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27648</v>
      </c>
      <c r="Q24" s="87">
        <v>8532</v>
      </c>
      <c r="R24" s="87">
        <v>19116</v>
      </c>
      <c r="S24" s="87">
        <v>0</v>
      </c>
      <c r="T24" s="88">
        <f>IF(D24&gt;0,P24/D24*100,"-")</f>
        <v>55.385724874296358</v>
      </c>
      <c r="U24" s="87">
        <v>752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32</v>
      </c>
      <c r="B25" s="86" t="s">
        <v>296</v>
      </c>
      <c r="C25" s="85" t="s">
        <v>297</v>
      </c>
      <c r="D25" s="87">
        <f>+SUM(E25,+I25)</f>
        <v>58551</v>
      </c>
      <c r="E25" s="87">
        <f>+SUM(G25+H25)</f>
        <v>980</v>
      </c>
      <c r="F25" s="106">
        <f>IF(D25&gt;0,E25/D25*100,"-")</f>
        <v>1.673754504619904</v>
      </c>
      <c r="G25" s="87">
        <v>980</v>
      </c>
      <c r="H25" s="87">
        <v>0</v>
      </c>
      <c r="I25" s="87">
        <f>+SUM(K25,+M25,O25+P25)</f>
        <v>57571</v>
      </c>
      <c r="J25" s="88">
        <f>IF(D25&gt;0,I25/D25*100,"-")</f>
        <v>98.326245495380093</v>
      </c>
      <c r="K25" s="87">
        <v>21403</v>
      </c>
      <c r="L25" s="88">
        <f>IF(D25&gt;0,K25/D25*100,"-")</f>
        <v>36.554456798346742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36168</v>
      </c>
      <c r="Q25" s="87">
        <v>17541</v>
      </c>
      <c r="R25" s="87">
        <v>18627</v>
      </c>
      <c r="S25" s="87">
        <v>0</v>
      </c>
      <c r="T25" s="88">
        <f>IF(D25&gt;0,P25/D25*100,"-")</f>
        <v>61.771788697033358</v>
      </c>
      <c r="U25" s="87">
        <v>3722</v>
      </c>
      <c r="V25" s="85" t="s">
        <v>263</v>
      </c>
      <c r="W25" s="85"/>
      <c r="X25" s="85"/>
      <c r="Y25" s="85"/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32</v>
      </c>
      <c r="B26" s="86" t="s">
        <v>298</v>
      </c>
      <c r="C26" s="85" t="s">
        <v>299</v>
      </c>
      <c r="D26" s="87">
        <f>+SUM(E26,+I26)</f>
        <v>29014</v>
      </c>
      <c r="E26" s="87">
        <f>+SUM(G26+H26)</f>
        <v>34</v>
      </c>
      <c r="F26" s="106">
        <f>IF(D26&gt;0,E26/D26*100,"-")</f>
        <v>0.11718480733439028</v>
      </c>
      <c r="G26" s="87">
        <v>34</v>
      </c>
      <c r="H26" s="87">
        <v>0</v>
      </c>
      <c r="I26" s="87">
        <f>+SUM(K26,+M26,O26+P26)</f>
        <v>28980</v>
      </c>
      <c r="J26" s="88">
        <f>IF(D26&gt;0,I26/D26*100,"-")</f>
        <v>99.882815192665603</v>
      </c>
      <c r="K26" s="87">
        <v>13114</v>
      </c>
      <c r="L26" s="88">
        <f>IF(D26&gt;0,K26/D26*100,"-")</f>
        <v>45.198869511270424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15866</v>
      </c>
      <c r="Q26" s="87">
        <v>6139</v>
      </c>
      <c r="R26" s="87">
        <v>5500</v>
      </c>
      <c r="S26" s="87">
        <v>4227</v>
      </c>
      <c r="T26" s="88">
        <f>IF(D26&gt;0,P26/D26*100,"-")</f>
        <v>54.683945681395187</v>
      </c>
      <c r="U26" s="87">
        <v>310</v>
      </c>
      <c r="V26" s="85"/>
      <c r="W26" s="85"/>
      <c r="X26" s="85"/>
      <c r="Y26" s="85" t="s">
        <v>263</v>
      </c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32</v>
      </c>
      <c r="B27" s="86" t="s">
        <v>300</v>
      </c>
      <c r="C27" s="85" t="s">
        <v>301</v>
      </c>
      <c r="D27" s="87">
        <f>+SUM(E27,+I27)</f>
        <v>30833</v>
      </c>
      <c r="E27" s="87">
        <f>+SUM(G27+H27)</f>
        <v>661</v>
      </c>
      <c r="F27" s="106">
        <f>IF(D27&gt;0,E27/D27*100,"-")</f>
        <v>2.1438069600752443</v>
      </c>
      <c r="G27" s="87">
        <v>661</v>
      </c>
      <c r="H27" s="87">
        <v>0</v>
      </c>
      <c r="I27" s="87">
        <f>+SUM(K27,+M27,O27+P27)</f>
        <v>30172</v>
      </c>
      <c r="J27" s="88">
        <f>IF(D27&gt;0,I27/D27*100,"-")</f>
        <v>97.856193039924761</v>
      </c>
      <c r="K27" s="87">
        <v>12463</v>
      </c>
      <c r="L27" s="88">
        <f>IF(D27&gt;0,K27/D27*100,"-")</f>
        <v>40.420977524081344</v>
      </c>
      <c r="M27" s="87">
        <v>0</v>
      </c>
      <c r="N27" s="88">
        <f>IF(D27&gt;0,M27/D27*100,"-")</f>
        <v>0</v>
      </c>
      <c r="O27" s="87">
        <v>7546</v>
      </c>
      <c r="P27" s="87">
        <f>SUM(Q27:S27)</f>
        <v>10163</v>
      </c>
      <c r="Q27" s="87">
        <v>3912</v>
      </c>
      <c r="R27" s="87">
        <v>6251</v>
      </c>
      <c r="S27" s="87">
        <v>0</v>
      </c>
      <c r="T27" s="88">
        <f>IF(D27&gt;0,P27/D27*100,"-")</f>
        <v>32.961437420945089</v>
      </c>
      <c r="U27" s="87">
        <v>1143</v>
      </c>
      <c r="V27" s="85" t="s">
        <v>263</v>
      </c>
      <c r="W27" s="85"/>
      <c r="X27" s="85"/>
      <c r="Y27" s="85"/>
      <c r="Z27" s="85" t="s">
        <v>263</v>
      </c>
      <c r="AA27" s="85"/>
      <c r="AB27" s="85"/>
      <c r="AC27" s="85"/>
      <c r="AD27" s="184" t="s">
        <v>262</v>
      </c>
    </row>
    <row r="28" spans="1:30" ht="13.5" customHeight="1">
      <c r="A28" s="85" t="s">
        <v>32</v>
      </c>
      <c r="B28" s="86" t="s">
        <v>302</v>
      </c>
      <c r="C28" s="85" t="s">
        <v>303</v>
      </c>
      <c r="D28" s="87">
        <f>+SUM(E28,+I28)</f>
        <v>47831</v>
      </c>
      <c r="E28" s="87">
        <f>+SUM(G28+H28)</f>
        <v>1841</v>
      </c>
      <c r="F28" s="106">
        <f>IF(D28&gt;0,E28/D28*100,"-")</f>
        <v>3.8489682423532852</v>
      </c>
      <c r="G28" s="87">
        <v>1841</v>
      </c>
      <c r="H28" s="87">
        <v>0</v>
      </c>
      <c r="I28" s="87">
        <f>+SUM(K28,+M28,O28+P28)</f>
        <v>45990</v>
      </c>
      <c r="J28" s="88">
        <f>IF(D28&gt;0,I28/D28*100,"-")</f>
        <v>96.151031757646706</v>
      </c>
      <c r="K28" s="87">
        <v>12838</v>
      </c>
      <c r="L28" s="88">
        <f>IF(D28&gt;0,K28/D28*100,"-")</f>
        <v>26.840333674813404</v>
      </c>
      <c r="M28" s="87">
        <v>732</v>
      </c>
      <c r="N28" s="88">
        <f>IF(D28&gt;0,M28/D28*100,"-")</f>
        <v>1.5303882419351467</v>
      </c>
      <c r="O28" s="87">
        <v>0</v>
      </c>
      <c r="P28" s="87">
        <f>SUM(Q28:S28)</f>
        <v>32420</v>
      </c>
      <c r="Q28" s="87">
        <v>11026</v>
      </c>
      <c r="R28" s="87">
        <v>21394</v>
      </c>
      <c r="S28" s="87">
        <v>0</v>
      </c>
      <c r="T28" s="88">
        <f>IF(D28&gt;0,P28/D28*100,"-")</f>
        <v>67.78030984089817</v>
      </c>
      <c r="U28" s="87">
        <v>3691</v>
      </c>
      <c r="V28" s="85" t="s">
        <v>263</v>
      </c>
      <c r="W28" s="85"/>
      <c r="X28" s="85"/>
      <c r="Y28" s="85"/>
      <c r="Z28" s="85"/>
      <c r="AA28" s="85"/>
      <c r="AB28" s="85"/>
      <c r="AC28" s="85" t="s">
        <v>263</v>
      </c>
      <c r="AD28" s="184" t="s">
        <v>262</v>
      </c>
    </row>
    <row r="29" spans="1:30" ht="13.5" customHeight="1">
      <c r="A29" s="85" t="s">
        <v>32</v>
      </c>
      <c r="B29" s="86" t="s">
        <v>304</v>
      </c>
      <c r="C29" s="85" t="s">
        <v>305</v>
      </c>
      <c r="D29" s="87">
        <f>+SUM(E29,+I29)</f>
        <v>47385</v>
      </c>
      <c r="E29" s="87">
        <f>+SUM(G29+H29)</f>
        <v>165</v>
      </c>
      <c r="F29" s="106">
        <f>IF(D29&gt;0,E29/D29*100,"-")</f>
        <v>0.34821145932257042</v>
      </c>
      <c r="G29" s="87">
        <v>165</v>
      </c>
      <c r="H29" s="87">
        <v>0</v>
      </c>
      <c r="I29" s="87">
        <f>+SUM(K29,+M29,O29+P29)</f>
        <v>47220</v>
      </c>
      <c r="J29" s="88">
        <f>IF(D29&gt;0,I29/D29*100,"-")</f>
        <v>99.65178854067743</v>
      </c>
      <c r="K29" s="87">
        <v>30833</v>
      </c>
      <c r="L29" s="88">
        <f>IF(D29&gt;0,K29/D29*100,"-")</f>
        <v>65.069114698744329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16387</v>
      </c>
      <c r="Q29" s="87">
        <v>9343</v>
      </c>
      <c r="R29" s="87">
        <v>7044</v>
      </c>
      <c r="S29" s="87">
        <v>0</v>
      </c>
      <c r="T29" s="88">
        <f>IF(D29&gt;0,P29/D29*100,"-")</f>
        <v>34.582673841933101</v>
      </c>
      <c r="U29" s="87">
        <v>647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32</v>
      </c>
      <c r="B30" s="86" t="s">
        <v>306</v>
      </c>
      <c r="C30" s="85" t="s">
        <v>307</v>
      </c>
      <c r="D30" s="87">
        <f>+SUM(E30,+I30)</f>
        <v>43670</v>
      </c>
      <c r="E30" s="87">
        <f>+SUM(G30+H30)</f>
        <v>260</v>
      </c>
      <c r="F30" s="106">
        <f>IF(D30&gt;0,E30/D30*100,"-")</f>
        <v>0.5953743989008472</v>
      </c>
      <c r="G30" s="87">
        <v>260</v>
      </c>
      <c r="H30" s="87">
        <v>0</v>
      </c>
      <c r="I30" s="87">
        <f>+SUM(K30,+M30,O30+P30)</f>
        <v>43410</v>
      </c>
      <c r="J30" s="88">
        <f>IF(D30&gt;0,I30/D30*100,"-")</f>
        <v>99.404625601099156</v>
      </c>
      <c r="K30" s="87">
        <v>0</v>
      </c>
      <c r="L30" s="88">
        <f>IF(D30&gt;0,K30/D30*100,"-")</f>
        <v>0</v>
      </c>
      <c r="M30" s="87">
        <v>0</v>
      </c>
      <c r="N30" s="88">
        <f>IF(D30&gt;0,M30/D30*100,"-")</f>
        <v>0</v>
      </c>
      <c r="O30" s="87">
        <v>190</v>
      </c>
      <c r="P30" s="87">
        <f>SUM(Q30:S30)</f>
        <v>43220</v>
      </c>
      <c r="Q30" s="87">
        <v>19193</v>
      </c>
      <c r="R30" s="87">
        <v>24027</v>
      </c>
      <c r="S30" s="87">
        <v>0</v>
      </c>
      <c r="T30" s="88">
        <f>IF(D30&gt;0,P30/D30*100,"-")</f>
        <v>98.969544309594696</v>
      </c>
      <c r="U30" s="87">
        <v>2205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32</v>
      </c>
      <c r="B31" s="86" t="s">
        <v>308</v>
      </c>
      <c r="C31" s="85" t="s">
        <v>309</v>
      </c>
      <c r="D31" s="87">
        <f>+SUM(E31,+I31)</f>
        <v>11469</v>
      </c>
      <c r="E31" s="87">
        <f>+SUM(G31+H31)</f>
        <v>122</v>
      </c>
      <c r="F31" s="106">
        <f>IF(D31&gt;0,E31/D31*100,"-")</f>
        <v>1.0637370302554712</v>
      </c>
      <c r="G31" s="87">
        <v>122</v>
      </c>
      <c r="H31" s="87">
        <v>0</v>
      </c>
      <c r="I31" s="87">
        <f>+SUM(K31,+M31,O31+P31)</f>
        <v>11347</v>
      </c>
      <c r="J31" s="88">
        <f>IF(D31&gt;0,I31/D31*100,"-")</f>
        <v>98.936262969744533</v>
      </c>
      <c r="K31" s="87">
        <v>0</v>
      </c>
      <c r="L31" s="88">
        <f>IF(D31&gt;0,K31/D31*100,"-")</f>
        <v>0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11347</v>
      </c>
      <c r="Q31" s="87">
        <v>7658</v>
      </c>
      <c r="R31" s="87">
        <v>3689</v>
      </c>
      <c r="S31" s="87">
        <v>0</v>
      </c>
      <c r="T31" s="88">
        <f>IF(D31&gt;0,P31/D31*100,"-")</f>
        <v>98.936262969744533</v>
      </c>
      <c r="U31" s="87">
        <v>226</v>
      </c>
      <c r="V31" s="85"/>
      <c r="W31" s="85"/>
      <c r="X31" s="85" t="s">
        <v>263</v>
      </c>
      <c r="Y31" s="85"/>
      <c r="Z31" s="85"/>
      <c r="AA31" s="85"/>
      <c r="AB31" s="85" t="s">
        <v>263</v>
      </c>
      <c r="AC31" s="85"/>
      <c r="AD31" s="184" t="s">
        <v>262</v>
      </c>
    </row>
    <row r="32" spans="1:30" ht="13.5" customHeight="1">
      <c r="A32" s="85" t="s">
        <v>32</v>
      </c>
      <c r="B32" s="86" t="s">
        <v>310</v>
      </c>
      <c r="C32" s="85" t="s">
        <v>311</v>
      </c>
      <c r="D32" s="87">
        <f>+SUM(E32,+I32)</f>
        <v>6777</v>
      </c>
      <c r="E32" s="87">
        <f>+SUM(G32+H32)</f>
        <v>88</v>
      </c>
      <c r="F32" s="106">
        <f>IF(D32&gt;0,E32/D32*100,"-")</f>
        <v>1.2985096650435295</v>
      </c>
      <c r="G32" s="87">
        <v>88</v>
      </c>
      <c r="H32" s="87">
        <v>0</v>
      </c>
      <c r="I32" s="87">
        <f>+SUM(K32,+M32,O32+P32)</f>
        <v>6689</v>
      </c>
      <c r="J32" s="88">
        <f>IF(D32&gt;0,I32/D32*100,"-")</f>
        <v>98.701490334956461</v>
      </c>
      <c r="K32" s="87">
        <v>0</v>
      </c>
      <c r="L32" s="88">
        <f>IF(D32&gt;0,K32/D32*100,"-")</f>
        <v>0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6689</v>
      </c>
      <c r="Q32" s="87">
        <v>3897</v>
      </c>
      <c r="R32" s="87">
        <v>2792</v>
      </c>
      <c r="S32" s="87">
        <v>0</v>
      </c>
      <c r="T32" s="88">
        <f>IF(D32&gt;0,P32/D32*100,"-")</f>
        <v>98.701490334956461</v>
      </c>
      <c r="U32" s="87">
        <v>79</v>
      </c>
      <c r="V32" s="85" t="s">
        <v>263</v>
      </c>
      <c r="W32" s="85"/>
      <c r="X32" s="85"/>
      <c r="Y32" s="85"/>
      <c r="Z32" s="85" t="s">
        <v>263</v>
      </c>
      <c r="AA32" s="85"/>
      <c r="AB32" s="85"/>
      <c r="AC32" s="85"/>
      <c r="AD32" s="184" t="s">
        <v>262</v>
      </c>
    </row>
    <row r="33" spans="1:30" ht="13.5" customHeight="1">
      <c r="A33" s="85" t="s">
        <v>32</v>
      </c>
      <c r="B33" s="86" t="s">
        <v>312</v>
      </c>
      <c r="C33" s="85" t="s">
        <v>313</v>
      </c>
      <c r="D33" s="87">
        <f>+SUM(E33,+I33)</f>
        <v>7765</v>
      </c>
      <c r="E33" s="87">
        <f>+SUM(G33+H33)</f>
        <v>75</v>
      </c>
      <c r="F33" s="106">
        <f>IF(D33&gt;0,E33/D33*100,"-")</f>
        <v>0.9658725048293626</v>
      </c>
      <c r="G33" s="87">
        <v>75</v>
      </c>
      <c r="H33" s="87">
        <v>0</v>
      </c>
      <c r="I33" s="87">
        <f>+SUM(K33,+M33,O33+P33)</f>
        <v>7690</v>
      </c>
      <c r="J33" s="88">
        <f>IF(D33&gt;0,I33/D33*100,"-")</f>
        <v>99.034127495170637</v>
      </c>
      <c r="K33" s="87">
        <v>1270</v>
      </c>
      <c r="L33" s="88">
        <f>IF(D33&gt;0,K33/D33*100,"-")</f>
        <v>16.355441081777204</v>
      </c>
      <c r="M33" s="87">
        <v>0</v>
      </c>
      <c r="N33" s="88">
        <f>IF(D33&gt;0,M33/D33*100,"-")</f>
        <v>0</v>
      </c>
      <c r="O33" s="87">
        <v>522</v>
      </c>
      <c r="P33" s="87">
        <f>SUM(Q33:S33)</f>
        <v>5898</v>
      </c>
      <c r="Q33" s="87">
        <v>3021</v>
      </c>
      <c r="R33" s="87">
        <v>2877</v>
      </c>
      <c r="S33" s="87">
        <v>0</v>
      </c>
      <c r="T33" s="88">
        <f>IF(D33&gt;0,P33/D33*100,"-")</f>
        <v>75.956213779781066</v>
      </c>
      <c r="U33" s="87">
        <v>49</v>
      </c>
      <c r="V33" s="85"/>
      <c r="W33" s="85"/>
      <c r="X33" s="85"/>
      <c r="Y33" s="85" t="s">
        <v>263</v>
      </c>
      <c r="Z33" s="85"/>
      <c r="AA33" s="85"/>
      <c r="AB33" s="85"/>
      <c r="AC33" s="85" t="s">
        <v>263</v>
      </c>
      <c r="AD33" s="184" t="s">
        <v>262</v>
      </c>
    </row>
    <row r="34" spans="1:30" ht="13.5" customHeight="1">
      <c r="A34" s="85" t="s">
        <v>32</v>
      </c>
      <c r="B34" s="86" t="s">
        <v>314</v>
      </c>
      <c r="C34" s="85" t="s">
        <v>315</v>
      </c>
      <c r="D34" s="87">
        <f>+SUM(E34,+I34)</f>
        <v>5874</v>
      </c>
      <c r="E34" s="87">
        <f>+SUM(G34+H34)</f>
        <v>294</v>
      </c>
      <c r="F34" s="106">
        <f>IF(D34&gt;0,E34/D34*100,"-")</f>
        <v>5.0051072522982638</v>
      </c>
      <c r="G34" s="87">
        <v>294</v>
      </c>
      <c r="H34" s="87">
        <v>0</v>
      </c>
      <c r="I34" s="87">
        <f>+SUM(K34,+M34,O34+P34)</f>
        <v>5580</v>
      </c>
      <c r="J34" s="88">
        <f>IF(D34&gt;0,I34/D34*100,"-")</f>
        <v>94.994892747701726</v>
      </c>
      <c r="K34" s="87">
        <v>0</v>
      </c>
      <c r="L34" s="88">
        <f>IF(D34&gt;0,K34/D34*100,"-")</f>
        <v>0</v>
      </c>
      <c r="M34" s="87">
        <v>0</v>
      </c>
      <c r="N34" s="88">
        <f>IF(D34&gt;0,M34/D34*100,"-")</f>
        <v>0</v>
      </c>
      <c r="O34" s="87">
        <v>648</v>
      </c>
      <c r="P34" s="87">
        <f>SUM(Q34:S34)</f>
        <v>4932</v>
      </c>
      <c r="Q34" s="87">
        <v>2528</v>
      </c>
      <c r="R34" s="87">
        <v>2404</v>
      </c>
      <c r="S34" s="87">
        <v>0</v>
      </c>
      <c r="T34" s="88">
        <f>IF(D34&gt;0,P34/D34*100,"-")</f>
        <v>83.963227783452496</v>
      </c>
      <c r="U34" s="87">
        <v>37</v>
      </c>
      <c r="V34" s="85"/>
      <c r="W34" s="85"/>
      <c r="X34" s="85"/>
      <c r="Y34" s="85" t="s">
        <v>263</v>
      </c>
      <c r="Z34" s="85"/>
      <c r="AA34" s="85"/>
      <c r="AB34" s="85"/>
      <c r="AC34" s="85" t="s">
        <v>263</v>
      </c>
      <c r="AD34" s="184" t="s">
        <v>262</v>
      </c>
    </row>
    <row r="35" spans="1:30" ht="13.5" customHeight="1">
      <c r="A35" s="85" t="s">
        <v>32</v>
      </c>
      <c r="B35" s="86" t="s">
        <v>316</v>
      </c>
      <c r="C35" s="85" t="s">
        <v>317</v>
      </c>
      <c r="D35" s="87">
        <f>+SUM(E35,+I35)</f>
        <v>7139</v>
      </c>
      <c r="E35" s="87">
        <f>+SUM(G35+H35)</f>
        <v>537</v>
      </c>
      <c r="F35" s="106">
        <f>IF(D35&gt;0,E35/D35*100,"-")</f>
        <v>7.5220619134332534</v>
      </c>
      <c r="G35" s="87">
        <v>537</v>
      </c>
      <c r="H35" s="87">
        <v>0</v>
      </c>
      <c r="I35" s="87">
        <f>+SUM(K35,+M35,O35+P35)</f>
        <v>6602</v>
      </c>
      <c r="J35" s="88">
        <f>IF(D35&gt;0,I35/D35*100,"-")</f>
        <v>92.477938086566752</v>
      </c>
      <c r="K35" s="87">
        <v>0</v>
      </c>
      <c r="L35" s="88">
        <f>IF(D35&gt;0,K35/D35*100,"-")</f>
        <v>0</v>
      </c>
      <c r="M35" s="87">
        <v>0</v>
      </c>
      <c r="N35" s="88">
        <f>IF(D35&gt;0,M35/D35*100,"-")</f>
        <v>0</v>
      </c>
      <c r="O35" s="87">
        <v>0</v>
      </c>
      <c r="P35" s="87">
        <f>SUM(Q35:S35)</f>
        <v>6602</v>
      </c>
      <c r="Q35" s="87">
        <v>4185</v>
      </c>
      <c r="R35" s="87">
        <v>2417</v>
      </c>
      <c r="S35" s="87">
        <v>0</v>
      </c>
      <c r="T35" s="88">
        <f>IF(D35&gt;0,P35/D35*100,"-")</f>
        <v>92.477938086566752</v>
      </c>
      <c r="U35" s="87">
        <v>102</v>
      </c>
      <c r="V35" s="85" t="s">
        <v>263</v>
      </c>
      <c r="W35" s="85"/>
      <c r="X35" s="85"/>
      <c r="Y35" s="85"/>
      <c r="Z35" s="85" t="s">
        <v>263</v>
      </c>
      <c r="AA35" s="85"/>
      <c r="AB35" s="85"/>
      <c r="AC35" s="85"/>
      <c r="AD35" s="184" t="s">
        <v>262</v>
      </c>
    </row>
    <row r="36" spans="1:30" ht="13.5" customHeight="1">
      <c r="A36" s="85" t="s">
        <v>32</v>
      </c>
      <c r="B36" s="86" t="s">
        <v>318</v>
      </c>
      <c r="C36" s="85" t="s">
        <v>319</v>
      </c>
      <c r="D36" s="87">
        <f>+SUM(E36,+I36)</f>
        <v>37091</v>
      </c>
      <c r="E36" s="87">
        <f>+SUM(G36+H36)</f>
        <v>297</v>
      </c>
      <c r="F36" s="106">
        <f>IF(D36&gt;0,E36/D36*100,"-")</f>
        <v>0.80073333153595216</v>
      </c>
      <c r="G36" s="87">
        <v>297</v>
      </c>
      <c r="H36" s="87">
        <v>0</v>
      </c>
      <c r="I36" s="87">
        <f>+SUM(K36,+M36,O36+P36)</f>
        <v>36794</v>
      </c>
      <c r="J36" s="88">
        <f>IF(D36&gt;0,I36/D36*100,"-")</f>
        <v>99.199266668464048</v>
      </c>
      <c r="K36" s="87">
        <v>24612</v>
      </c>
      <c r="L36" s="88">
        <f>IF(D36&gt;0,K36/D36*100,"-")</f>
        <v>66.355719716373244</v>
      </c>
      <c r="M36" s="87">
        <v>0</v>
      </c>
      <c r="N36" s="88">
        <f>IF(D36&gt;0,M36/D36*100,"-")</f>
        <v>0</v>
      </c>
      <c r="O36" s="87">
        <v>122</v>
      </c>
      <c r="P36" s="87">
        <f>SUM(Q36:S36)</f>
        <v>12060</v>
      </c>
      <c r="Q36" s="87">
        <v>9125</v>
      </c>
      <c r="R36" s="87">
        <v>2935</v>
      </c>
      <c r="S36" s="87">
        <v>0</v>
      </c>
      <c r="T36" s="88">
        <f>IF(D36&gt;0,P36/D36*100,"-")</f>
        <v>32.514626189641696</v>
      </c>
      <c r="U36" s="87">
        <v>389</v>
      </c>
      <c r="V36" s="85"/>
      <c r="W36" s="85"/>
      <c r="X36" s="85"/>
      <c r="Y36" s="85" t="s">
        <v>263</v>
      </c>
      <c r="Z36" s="85"/>
      <c r="AA36" s="85"/>
      <c r="AB36" s="85"/>
      <c r="AC36" s="85" t="s">
        <v>263</v>
      </c>
      <c r="AD36" s="184" t="s">
        <v>262</v>
      </c>
    </row>
    <row r="37" spans="1:30" ht="13.5" customHeight="1">
      <c r="A37" s="85" t="s">
        <v>32</v>
      </c>
      <c r="B37" s="86" t="s">
        <v>320</v>
      </c>
      <c r="C37" s="85" t="s">
        <v>321</v>
      </c>
      <c r="D37" s="87">
        <f>+SUM(E37,+I37)</f>
        <v>31808</v>
      </c>
      <c r="E37" s="87">
        <f>+SUM(G37+H37)</f>
        <v>102</v>
      </c>
      <c r="F37" s="106">
        <f>IF(D37&gt;0,E37/D37*100,"-")</f>
        <v>0.32067404426559359</v>
      </c>
      <c r="G37" s="87">
        <v>102</v>
      </c>
      <c r="H37" s="87">
        <v>0</v>
      </c>
      <c r="I37" s="87">
        <f>+SUM(K37,+M37,O37+P37)</f>
        <v>31706</v>
      </c>
      <c r="J37" s="88">
        <f>IF(D37&gt;0,I37/D37*100,"-")</f>
        <v>99.679325955734413</v>
      </c>
      <c r="K37" s="87">
        <v>21460</v>
      </c>
      <c r="L37" s="88">
        <f>IF(D37&gt;0,K37/D37*100,"-")</f>
        <v>67.467303822937623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10246</v>
      </c>
      <c r="Q37" s="87">
        <v>7648</v>
      </c>
      <c r="R37" s="87">
        <v>2598</v>
      </c>
      <c r="S37" s="87">
        <v>0</v>
      </c>
      <c r="T37" s="88">
        <f>IF(D37&gt;0,P37/D37*100,"-")</f>
        <v>32.212022132796783</v>
      </c>
      <c r="U37" s="87">
        <v>1275</v>
      </c>
      <c r="V37" s="85" t="s">
        <v>263</v>
      </c>
      <c r="W37" s="85"/>
      <c r="X37" s="85"/>
      <c r="Y37" s="85"/>
      <c r="Z37" s="85" t="s">
        <v>263</v>
      </c>
      <c r="AA37" s="85"/>
      <c r="AB37" s="85"/>
      <c r="AC37" s="85"/>
      <c r="AD37" s="184" t="s">
        <v>262</v>
      </c>
    </row>
    <row r="38" spans="1:30" ht="13.5" customHeight="1">
      <c r="A38" s="85" t="s">
        <v>32</v>
      </c>
      <c r="B38" s="86" t="s">
        <v>322</v>
      </c>
      <c r="C38" s="85" t="s">
        <v>323</v>
      </c>
      <c r="D38" s="87">
        <f>+SUM(E38,+I38)</f>
        <v>43560</v>
      </c>
      <c r="E38" s="87">
        <f>+SUM(G38+H38)</f>
        <v>385</v>
      </c>
      <c r="F38" s="106">
        <f>IF(D38&gt;0,E38/D38*100,"-")</f>
        <v>0.88383838383838376</v>
      </c>
      <c r="G38" s="87">
        <v>385</v>
      </c>
      <c r="H38" s="87">
        <v>0</v>
      </c>
      <c r="I38" s="87">
        <f>+SUM(K38,+M38,O38+P38)</f>
        <v>43175</v>
      </c>
      <c r="J38" s="88">
        <f>IF(D38&gt;0,I38/D38*100,"-")</f>
        <v>99.116161616161619</v>
      </c>
      <c r="K38" s="87">
        <v>34846</v>
      </c>
      <c r="L38" s="88">
        <f>IF(D38&gt;0,K38/D38*100,"-")</f>
        <v>79.995408631772264</v>
      </c>
      <c r="M38" s="87">
        <v>0</v>
      </c>
      <c r="N38" s="88">
        <f>IF(D38&gt;0,M38/D38*100,"-")</f>
        <v>0</v>
      </c>
      <c r="O38" s="87">
        <v>0</v>
      </c>
      <c r="P38" s="87">
        <f>SUM(Q38:S38)</f>
        <v>8329</v>
      </c>
      <c r="Q38" s="87">
        <v>4592</v>
      </c>
      <c r="R38" s="87">
        <v>3737</v>
      </c>
      <c r="S38" s="87">
        <v>0</v>
      </c>
      <c r="T38" s="88">
        <f>IF(D38&gt;0,P38/D38*100,"-")</f>
        <v>19.120752984389348</v>
      </c>
      <c r="U38" s="87">
        <v>468</v>
      </c>
      <c r="V38" s="85" t="s">
        <v>263</v>
      </c>
      <c r="W38" s="85"/>
      <c r="X38" s="85"/>
      <c r="Y38" s="85"/>
      <c r="Z38" s="85" t="s">
        <v>263</v>
      </c>
      <c r="AA38" s="85"/>
      <c r="AB38" s="85"/>
      <c r="AC38" s="85"/>
      <c r="AD38" s="184" t="s">
        <v>262</v>
      </c>
    </row>
    <row r="39" spans="1:30" ht="13.5" customHeight="1">
      <c r="A39" s="85" t="s">
        <v>32</v>
      </c>
      <c r="B39" s="86" t="s">
        <v>324</v>
      </c>
      <c r="C39" s="85" t="s">
        <v>325</v>
      </c>
      <c r="D39" s="87">
        <f>+SUM(E39,+I39)</f>
        <v>17632</v>
      </c>
      <c r="E39" s="87">
        <f>+SUM(G39+H39)</f>
        <v>571</v>
      </c>
      <c r="F39" s="106">
        <f>IF(D39&gt;0,E39/D39*100,"-")</f>
        <v>3.2384301270417422</v>
      </c>
      <c r="G39" s="87">
        <v>571</v>
      </c>
      <c r="H39" s="87">
        <v>0</v>
      </c>
      <c r="I39" s="87">
        <f>+SUM(K39,+M39,O39+P39)</f>
        <v>17061</v>
      </c>
      <c r="J39" s="88">
        <f>IF(D39&gt;0,I39/D39*100,"-")</f>
        <v>96.761569872958248</v>
      </c>
      <c r="K39" s="87">
        <v>3671</v>
      </c>
      <c r="L39" s="88">
        <f>IF(D39&gt;0,K39/D39*100,"-")</f>
        <v>20.820099818511796</v>
      </c>
      <c r="M39" s="87">
        <v>0</v>
      </c>
      <c r="N39" s="88">
        <f>IF(D39&gt;0,M39/D39*100,"-")</f>
        <v>0</v>
      </c>
      <c r="O39" s="87">
        <v>0</v>
      </c>
      <c r="P39" s="87">
        <f>SUM(Q39:S39)</f>
        <v>13390</v>
      </c>
      <c r="Q39" s="87">
        <v>5049</v>
      </c>
      <c r="R39" s="87">
        <v>8341</v>
      </c>
      <c r="S39" s="87">
        <v>0</v>
      </c>
      <c r="T39" s="88">
        <f>IF(D39&gt;0,P39/D39*100,"-")</f>
        <v>75.941470054446455</v>
      </c>
      <c r="U39" s="87">
        <v>264</v>
      </c>
      <c r="V39" s="85"/>
      <c r="W39" s="85"/>
      <c r="X39" s="85"/>
      <c r="Y39" s="85" t="s">
        <v>263</v>
      </c>
      <c r="Z39" s="85"/>
      <c r="AA39" s="85"/>
      <c r="AB39" s="85"/>
      <c r="AC39" s="85" t="s">
        <v>263</v>
      </c>
      <c r="AD39" s="184" t="s">
        <v>262</v>
      </c>
    </row>
    <row r="40" spans="1:30" ht="13.5" customHeight="1">
      <c r="A40" s="85" t="s">
        <v>32</v>
      </c>
      <c r="B40" s="86" t="s">
        <v>326</v>
      </c>
      <c r="C40" s="85" t="s">
        <v>327</v>
      </c>
      <c r="D40" s="87">
        <f>+SUM(E40,+I40)</f>
        <v>29217</v>
      </c>
      <c r="E40" s="87">
        <f>+SUM(G40+H40)</f>
        <v>898</v>
      </c>
      <c r="F40" s="106">
        <f>IF(D40&gt;0,E40/D40*100,"-")</f>
        <v>3.0735530684190713</v>
      </c>
      <c r="G40" s="87">
        <v>898</v>
      </c>
      <c r="H40" s="87">
        <v>0</v>
      </c>
      <c r="I40" s="87">
        <f>+SUM(K40,+M40,O40+P40)</f>
        <v>28319</v>
      </c>
      <c r="J40" s="88">
        <f>IF(D40&gt;0,I40/D40*100,"-")</f>
        <v>96.926446931580941</v>
      </c>
      <c r="K40" s="87">
        <v>11272</v>
      </c>
      <c r="L40" s="88">
        <f>IF(D40&gt;0,K40/D40*100,"-")</f>
        <v>38.580278604921794</v>
      </c>
      <c r="M40" s="87">
        <v>0</v>
      </c>
      <c r="N40" s="88">
        <f>IF(D40&gt;0,M40/D40*100,"-")</f>
        <v>0</v>
      </c>
      <c r="O40" s="87">
        <v>0</v>
      </c>
      <c r="P40" s="87">
        <f>SUM(Q40:S40)</f>
        <v>17047</v>
      </c>
      <c r="Q40" s="87">
        <v>0</v>
      </c>
      <c r="R40" s="87">
        <v>17047</v>
      </c>
      <c r="S40" s="87">
        <v>0</v>
      </c>
      <c r="T40" s="88">
        <f>IF(D40&gt;0,P40/D40*100,"-")</f>
        <v>58.346168326659132</v>
      </c>
      <c r="U40" s="87">
        <v>2159</v>
      </c>
      <c r="V40" s="85" t="s">
        <v>263</v>
      </c>
      <c r="W40" s="85"/>
      <c r="X40" s="85"/>
      <c r="Y40" s="85"/>
      <c r="Z40" s="85" t="s">
        <v>263</v>
      </c>
      <c r="AA40" s="85"/>
      <c r="AB40" s="85"/>
      <c r="AC40" s="85"/>
      <c r="AD40" s="184" t="s">
        <v>262</v>
      </c>
    </row>
    <row r="41" spans="1:30" ht="13.5" customHeight="1">
      <c r="A41" s="85" t="s">
        <v>32</v>
      </c>
      <c r="B41" s="86" t="s">
        <v>328</v>
      </c>
      <c r="C41" s="85" t="s">
        <v>329</v>
      </c>
      <c r="D41" s="87">
        <f>+SUM(E41,+I41)</f>
        <v>6115</v>
      </c>
      <c r="E41" s="87">
        <f>+SUM(G41+H41)</f>
        <v>684</v>
      </c>
      <c r="F41" s="106">
        <f>IF(D41&gt;0,E41/D41*100,"-")</f>
        <v>11.185609157808667</v>
      </c>
      <c r="G41" s="87">
        <v>684</v>
      </c>
      <c r="H41" s="87">
        <v>0</v>
      </c>
      <c r="I41" s="87">
        <f>+SUM(K41,+M41,O41+P41)</f>
        <v>5431</v>
      </c>
      <c r="J41" s="88">
        <f>IF(D41&gt;0,I41/D41*100,"-")</f>
        <v>88.814390842191344</v>
      </c>
      <c r="K41" s="87">
        <v>0</v>
      </c>
      <c r="L41" s="88">
        <f>IF(D41&gt;0,K41/D41*100,"-")</f>
        <v>0</v>
      </c>
      <c r="M41" s="87">
        <v>0</v>
      </c>
      <c r="N41" s="88">
        <f>IF(D41&gt;0,M41/D41*100,"-")</f>
        <v>0</v>
      </c>
      <c r="O41" s="87">
        <v>0</v>
      </c>
      <c r="P41" s="87">
        <f>SUM(Q41:S41)</f>
        <v>5431</v>
      </c>
      <c r="Q41" s="87">
        <v>1987</v>
      </c>
      <c r="R41" s="87">
        <v>3444</v>
      </c>
      <c r="S41" s="87">
        <v>0</v>
      </c>
      <c r="T41" s="88">
        <f>IF(D41&gt;0,P41/D41*100,"-")</f>
        <v>88.814390842191344</v>
      </c>
      <c r="U41" s="87">
        <v>78</v>
      </c>
      <c r="V41" s="85" t="s">
        <v>263</v>
      </c>
      <c r="W41" s="85"/>
      <c r="X41" s="85"/>
      <c r="Y41" s="85"/>
      <c r="Z41" s="85" t="s">
        <v>263</v>
      </c>
      <c r="AA41" s="85"/>
      <c r="AB41" s="85"/>
      <c r="AC41" s="85"/>
      <c r="AD41" s="184" t="s">
        <v>262</v>
      </c>
    </row>
    <row r="42" spans="1:30" ht="13.5" customHeight="1">
      <c r="A42" s="85" t="s">
        <v>32</v>
      </c>
      <c r="B42" s="86" t="s">
        <v>330</v>
      </c>
      <c r="C42" s="85" t="s">
        <v>331</v>
      </c>
      <c r="D42" s="87">
        <f>+SUM(E42,+I42)</f>
        <v>17481</v>
      </c>
      <c r="E42" s="87">
        <f>+SUM(G42+H42)</f>
        <v>675</v>
      </c>
      <c r="F42" s="106">
        <f>IF(D42&gt;0,E42/D42*100,"-")</f>
        <v>3.861335163892226</v>
      </c>
      <c r="G42" s="87">
        <v>514</v>
      </c>
      <c r="H42" s="87">
        <v>161</v>
      </c>
      <c r="I42" s="87">
        <f>+SUM(K42,+M42,O42+P42)</f>
        <v>16806</v>
      </c>
      <c r="J42" s="88">
        <f>IF(D42&gt;0,I42/D42*100,"-")</f>
        <v>96.138664836107779</v>
      </c>
      <c r="K42" s="87">
        <v>3262</v>
      </c>
      <c r="L42" s="88">
        <f>IF(D42&gt;0,K42/D42*100,"-")</f>
        <v>18.660259710542874</v>
      </c>
      <c r="M42" s="87">
        <v>0</v>
      </c>
      <c r="N42" s="88">
        <f>IF(D42&gt;0,M42/D42*100,"-")</f>
        <v>0</v>
      </c>
      <c r="O42" s="87">
        <v>0</v>
      </c>
      <c r="P42" s="87">
        <f>SUM(Q42:S42)</f>
        <v>13544</v>
      </c>
      <c r="Q42" s="87">
        <v>8881</v>
      </c>
      <c r="R42" s="87">
        <v>4663</v>
      </c>
      <c r="S42" s="87">
        <v>0</v>
      </c>
      <c r="T42" s="88">
        <f>IF(D42&gt;0,P42/D42*100,"-")</f>
        <v>77.478405125564905</v>
      </c>
      <c r="U42" s="87">
        <v>435</v>
      </c>
      <c r="V42" s="85" t="s">
        <v>263</v>
      </c>
      <c r="W42" s="85"/>
      <c r="X42" s="85"/>
      <c r="Y42" s="85"/>
      <c r="Z42" s="85" t="s">
        <v>263</v>
      </c>
      <c r="AA42" s="85"/>
      <c r="AB42" s="85"/>
      <c r="AC42" s="85"/>
      <c r="AD42" s="184" t="s">
        <v>262</v>
      </c>
    </row>
    <row r="43" spans="1:30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30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30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30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30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30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42">
    <sortCondition ref="A8:A42"/>
    <sortCondition ref="B8:B42"/>
    <sortCondition ref="C8:C42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静岡県</v>
      </c>
      <c r="B7" s="90" t="str">
        <f>水洗化人口等!B7</f>
        <v>22000</v>
      </c>
      <c r="C7" s="89" t="s">
        <v>199</v>
      </c>
      <c r="D7" s="91">
        <f>SUM(E7,+H7,+K7)</f>
        <v>945520</v>
      </c>
      <c r="E7" s="91">
        <f>SUM(F7:G7)</f>
        <v>45228</v>
      </c>
      <c r="F7" s="91">
        <f>SUM(F$8:F$207)</f>
        <v>1801</v>
      </c>
      <c r="G7" s="91">
        <f>SUM(G$8:G$207)</f>
        <v>43427</v>
      </c>
      <c r="H7" s="91">
        <f>SUM(I7:J7)</f>
        <v>19888</v>
      </c>
      <c r="I7" s="91">
        <f>SUM(I$8:I$207)</f>
        <v>3393</v>
      </c>
      <c r="J7" s="91">
        <f>SUM(J$8:J$207)</f>
        <v>16495</v>
      </c>
      <c r="K7" s="91">
        <f>SUM(L7:M7)</f>
        <v>880404</v>
      </c>
      <c r="L7" s="91">
        <f>SUM(L$8:L$207)</f>
        <v>39935</v>
      </c>
      <c r="M7" s="91">
        <f>SUM(M$8:M$207)</f>
        <v>840469</v>
      </c>
      <c r="N7" s="91">
        <f>SUM(O7,+V7,+AC7)</f>
        <v>946397</v>
      </c>
      <c r="O7" s="91">
        <f>SUM(P7:U7)</f>
        <v>45129</v>
      </c>
      <c r="P7" s="91">
        <f t="shared" ref="P7:U7" si="0">SUM(P$8:P$207)</f>
        <v>40393</v>
      </c>
      <c r="Q7" s="91">
        <f t="shared" si="0"/>
        <v>0</v>
      </c>
      <c r="R7" s="91">
        <f t="shared" si="0"/>
        <v>0</v>
      </c>
      <c r="S7" s="91">
        <f t="shared" si="0"/>
        <v>4594</v>
      </c>
      <c r="T7" s="91">
        <f t="shared" si="0"/>
        <v>142</v>
      </c>
      <c r="U7" s="91">
        <f t="shared" si="0"/>
        <v>0</v>
      </c>
      <c r="V7" s="91">
        <f>SUM(W7:AB7)</f>
        <v>900391</v>
      </c>
      <c r="W7" s="91">
        <f t="shared" ref="W7:AB7" si="1">SUM(W$8:W$207)</f>
        <v>832503</v>
      </c>
      <c r="X7" s="91">
        <f t="shared" si="1"/>
        <v>0</v>
      </c>
      <c r="Y7" s="91">
        <f t="shared" si="1"/>
        <v>0</v>
      </c>
      <c r="Z7" s="91">
        <f t="shared" si="1"/>
        <v>64611</v>
      </c>
      <c r="AA7" s="91">
        <f t="shared" si="1"/>
        <v>3277</v>
      </c>
      <c r="AB7" s="91">
        <f t="shared" si="1"/>
        <v>0</v>
      </c>
      <c r="AC7" s="91">
        <f>SUM(AD7:AE7)</f>
        <v>877</v>
      </c>
      <c r="AD7" s="91">
        <f>SUM(AD$8:AD$207)</f>
        <v>877</v>
      </c>
      <c r="AE7" s="91">
        <f>SUM(AE$8:AE$207)</f>
        <v>0</v>
      </c>
      <c r="AF7" s="91">
        <f>SUM(AG7:AI7)</f>
        <v>15878</v>
      </c>
      <c r="AG7" s="91">
        <f>SUM(AG$8:AG$207)</f>
        <v>15878</v>
      </c>
      <c r="AH7" s="91">
        <f>SUM(AH$8:AH$207)</f>
        <v>0</v>
      </c>
      <c r="AI7" s="91">
        <f>SUM(AI$8:AI$207)</f>
        <v>0</v>
      </c>
      <c r="AJ7" s="91">
        <f>SUM(AK7:AS7)</f>
        <v>85606</v>
      </c>
      <c r="AK7" s="91">
        <f t="shared" ref="AK7:AS7" si="2">SUM(AK$8:AK$207)</f>
        <v>70098</v>
      </c>
      <c r="AL7" s="91">
        <f t="shared" si="2"/>
        <v>42</v>
      </c>
      <c r="AM7" s="91">
        <f t="shared" si="2"/>
        <v>12645</v>
      </c>
      <c r="AN7" s="91">
        <f t="shared" si="2"/>
        <v>514</v>
      </c>
      <c r="AO7" s="91">
        <f t="shared" si="2"/>
        <v>587</v>
      </c>
      <c r="AP7" s="91">
        <f t="shared" si="2"/>
        <v>0</v>
      </c>
      <c r="AQ7" s="91">
        <f t="shared" si="2"/>
        <v>361</v>
      </c>
      <c r="AR7" s="91">
        <f t="shared" si="2"/>
        <v>397</v>
      </c>
      <c r="AS7" s="91">
        <f t="shared" si="2"/>
        <v>962</v>
      </c>
      <c r="AT7" s="91">
        <f>SUM(AU7:AY7)</f>
        <v>458</v>
      </c>
      <c r="AU7" s="91">
        <f>SUM(AU$8:AU$207)</f>
        <v>410</v>
      </c>
      <c r="AV7" s="91">
        <f>SUM(AV$8:AV$207)</f>
        <v>2</v>
      </c>
      <c r="AW7" s="91">
        <f>SUM(AW$8:AW$207)</f>
        <v>46</v>
      </c>
      <c r="AX7" s="91">
        <f>SUM(AX$8:AX$207)</f>
        <v>0</v>
      </c>
      <c r="AY7" s="91">
        <f>SUM(AY$8:AY$207)</f>
        <v>0</v>
      </c>
      <c r="AZ7" s="91">
        <f>SUM(BA7:BC7)</f>
        <v>64</v>
      </c>
      <c r="BA7" s="91">
        <f>SUM(BA$8:BA$207)</f>
        <v>64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32</v>
      </c>
      <c r="B8" s="96" t="s">
        <v>260</v>
      </c>
      <c r="C8" s="85" t="s">
        <v>261</v>
      </c>
      <c r="D8" s="87">
        <f>SUM(E8,+H8,+K8)</f>
        <v>98644</v>
      </c>
      <c r="E8" s="87">
        <f>SUM(F8:G8)</f>
        <v>0</v>
      </c>
      <c r="F8" s="87">
        <v>0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98644</v>
      </c>
      <c r="L8" s="87">
        <v>5473</v>
      </c>
      <c r="M8" s="87">
        <v>93171</v>
      </c>
      <c r="N8" s="87">
        <f>SUM(O8,+V8,+AC8)</f>
        <v>98809</v>
      </c>
      <c r="O8" s="87">
        <f>SUM(P8:U8)</f>
        <v>5473</v>
      </c>
      <c r="P8" s="87">
        <v>5473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93171</v>
      </c>
      <c r="W8" s="87">
        <v>93171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165</v>
      </c>
      <c r="AD8" s="87">
        <v>165</v>
      </c>
      <c r="AE8" s="87">
        <v>0</v>
      </c>
      <c r="AF8" s="87">
        <f>SUM(AG8:AI8)</f>
        <v>3018</v>
      </c>
      <c r="AG8" s="87">
        <v>3018</v>
      </c>
      <c r="AH8" s="87">
        <v>0</v>
      </c>
      <c r="AI8" s="87">
        <v>0</v>
      </c>
      <c r="AJ8" s="87">
        <f>SUM(AK8:AS8)</f>
        <v>3018</v>
      </c>
      <c r="AK8" s="87">
        <v>0</v>
      </c>
      <c r="AL8" s="87">
        <v>0</v>
      </c>
      <c r="AM8" s="87">
        <v>3018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32</v>
      </c>
      <c r="B9" s="96" t="s">
        <v>264</v>
      </c>
      <c r="C9" s="85" t="s">
        <v>265</v>
      </c>
      <c r="D9" s="87">
        <f>SUM(E9,+H9,+K9)</f>
        <v>107248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107248</v>
      </c>
      <c r="L9" s="87">
        <v>9756</v>
      </c>
      <c r="M9" s="87">
        <v>97492</v>
      </c>
      <c r="N9" s="87">
        <f>SUM(O9,+V9,+AC9)</f>
        <v>107504</v>
      </c>
      <c r="O9" s="87">
        <f>SUM(P9:U9)</f>
        <v>9756</v>
      </c>
      <c r="P9" s="87">
        <v>5614</v>
      </c>
      <c r="Q9" s="87">
        <v>0</v>
      </c>
      <c r="R9" s="87">
        <v>0</v>
      </c>
      <c r="S9" s="87">
        <v>4142</v>
      </c>
      <c r="T9" s="87">
        <v>0</v>
      </c>
      <c r="U9" s="87">
        <v>0</v>
      </c>
      <c r="V9" s="87">
        <f>SUM(W9:AB9)</f>
        <v>97492</v>
      </c>
      <c r="W9" s="87">
        <v>48509</v>
      </c>
      <c r="X9" s="87">
        <v>0</v>
      </c>
      <c r="Y9" s="87">
        <v>0</v>
      </c>
      <c r="Z9" s="87">
        <v>48983</v>
      </c>
      <c r="AA9" s="87">
        <v>0</v>
      </c>
      <c r="AB9" s="87">
        <v>0</v>
      </c>
      <c r="AC9" s="87">
        <f>SUM(AD9:AE9)</f>
        <v>256</v>
      </c>
      <c r="AD9" s="87">
        <v>256</v>
      </c>
      <c r="AE9" s="87">
        <v>0</v>
      </c>
      <c r="AF9" s="87">
        <f>SUM(AG9:AI9)</f>
        <v>496</v>
      </c>
      <c r="AG9" s="87">
        <v>496</v>
      </c>
      <c r="AH9" s="87">
        <v>0</v>
      </c>
      <c r="AI9" s="87">
        <v>0</v>
      </c>
      <c r="AJ9" s="87">
        <f>SUM(AK9:AS9)</f>
        <v>482</v>
      </c>
      <c r="AK9" s="87">
        <v>0</v>
      </c>
      <c r="AL9" s="87">
        <v>0</v>
      </c>
      <c r="AM9" s="87">
        <v>30</v>
      </c>
      <c r="AN9" s="87">
        <v>0</v>
      </c>
      <c r="AO9" s="87">
        <v>0</v>
      </c>
      <c r="AP9" s="87">
        <v>0</v>
      </c>
      <c r="AQ9" s="87">
        <v>326</v>
      </c>
      <c r="AR9" s="87">
        <v>126</v>
      </c>
      <c r="AS9" s="87">
        <v>0</v>
      </c>
      <c r="AT9" s="87">
        <f>SUM(AU9:AY9)</f>
        <v>14</v>
      </c>
      <c r="AU9" s="87">
        <v>14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32</v>
      </c>
      <c r="B10" s="96" t="s">
        <v>266</v>
      </c>
      <c r="C10" s="85" t="s">
        <v>267</v>
      </c>
      <c r="D10" s="87">
        <f>SUM(E10,+H10,+K10)</f>
        <v>40760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40760</v>
      </c>
      <c r="L10" s="87">
        <v>1928</v>
      </c>
      <c r="M10" s="87">
        <v>38832</v>
      </c>
      <c r="N10" s="87">
        <f>SUM(O10,+V10,+AC10)</f>
        <v>40760</v>
      </c>
      <c r="O10" s="87">
        <f>SUM(P10:U10)</f>
        <v>1928</v>
      </c>
      <c r="P10" s="87">
        <v>1928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38832</v>
      </c>
      <c r="W10" s="87">
        <v>38832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579</v>
      </c>
      <c r="AG10" s="87">
        <v>579</v>
      </c>
      <c r="AH10" s="87">
        <v>0</v>
      </c>
      <c r="AI10" s="87">
        <v>0</v>
      </c>
      <c r="AJ10" s="87">
        <f>SUM(AK10:AS10)</f>
        <v>579</v>
      </c>
      <c r="AK10" s="87">
        <v>0</v>
      </c>
      <c r="AL10" s="87">
        <v>0</v>
      </c>
      <c r="AM10" s="87">
        <v>65</v>
      </c>
      <c r="AN10" s="87">
        <v>514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32</v>
      </c>
      <c r="B11" s="96" t="s">
        <v>268</v>
      </c>
      <c r="C11" s="85" t="s">
        <v>269</v>
      </c>
      <c r="D11" s="87">
        <f>SUM(E11,+H11,+K11)</f>
        <v>8152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8152</v>
      </c>
      <c r="L11" s="87">
        <v>247</v>
      </c>
      <c r="M11" s="87">
        <v>7905</v>
      </c>
      <c r="N11" s="87">
        <f>SUM(O11,+V11,+AC11)</f>
        <v>8152</v>
      </c>
      <c r="O11" s="87">
        <f>SUM(P11:U11)</f>
        <v>247</v>
      </c>
      <c r="P11" s="87">
        <v>0</v>
      </c>
      <c r="Q11" s="87">
        <v>0</v>
      </c>
      <c r="R11" s="87">
        <v>0</v>
      </c>
      <c r="S11" s="87">
        <v>247</v>
      </c>
      <c r="T11" s="87">
        <v>0</v>
      </c>
      <c r="U11" s="87">
        <v>0</v>
      </c>
      <c r="V11" s="87">
        <f>SUM(W11:AB11)</f>
        <v>7905</v>
      </c>
      <c r="W11" s="87">
        <v>0</v>
      </c>
      <c r="X11" s="87">
        <v>0</v>
      </c>
      <c r="Y11" s="87">
        <v>0</v>
      </c>
      <c r="Z11" s="87">
        <v>7905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0</v>
      </c>
      <c r="AG11" s="87">
        <v>0</v>
      </c>
      <c r="AH11" s="87">
        <v>0</v>
      </c>
      <c r="AI11" s="87">
        <v>0</v>
      </c>
      <c r="AJ11" s="87">
        <f>SUM(AK11:AS11)</f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32</v>
      </c>
      <c r="B12" s="96" t="s">
        <v>270</v>
      </c>
      <c r="C12" s="85" t="s">
        <v>271</v>
      </c>
      <c r="D12" s="87">
        <f>SUM(E12,+H12,+K12)</f>
        <v>12668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12668</v>
      </c>
      <c r="L12" s="87">
        <v>290</v>
      </c>
      <c r="M12" s="87">
        <v>12378</v>
      </c>
      <c r="N12" s="87">
        <f>SUM(O12,+V12,+AC12)</f>
        <v>12668</v>
      </c>
      <c r="O12" s="87">
        <f>SUM(P12:U12)</f>
        <v>290</v>
      </c>
      <c r="P12" s="87">
        <v>290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12378</v>
      </c>
      <c r="W12" s="87">
        <v>12378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518</v>
      </c>
      <c r="AG12" s="87">
        <v>518</v>
      </c>
      <c r="AH12" s="87">
        <v>0</v>
      </c>
      <c r="AI12" s="87">
        <v>0</v>
      </c>
      <c r="AJ12" s="87">
        <f>SUM(AK12:AS12)</f>
        <v>518</v>
      </c>
      <c r="AK12" s="87">
        <v>0</v>
      </c>
      <c r="AL12" s="87">
        <v>0</v>
      </c>
      <c r="AM12" s="87">
        <v>518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32</v>
      </c>
      <c r="B13" s="96" t="s">
        <v>272</v>
      </c>
      <c r="C13" s="85" t="s">
        <v>273</v>
      </c>
      <c r="D13" s="87">
        <f>SUM(E13,+H13,+K13)</f>
        <v>46700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46700</v>
      </c>
      <c r="L13" s="87">
        <v>2384</v>
      </c>
      <c r="M13" s="87">
        <v>44316</v>
      </c>
      <c r="N13" s="87">
        <f>SUM(O13,+V13,+AC13)</f>
        <v>46700</v>
      </c>
      <c r="O13" s="87">
        <f>SUM(P13:U13)</f>
        <v>2384</v>
      </c>
      <c r="P13" s="87">
        <v>2384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44316</v>
      </c>
      <c r="W13" s="87">
        <v>44316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1593</v>
      </c>
      <c r="AG13" s="87">
        <v>1593</v>
      </c>
      <c r="AH13" s="87">
        <v>0</v>
      </c>
      <c r="AI13" s="87">
        <v>0</v>
      </c>
      <c r="AJ13" s="87">
        <f>SUM(AK13:AS13)</f>
        <v>1593</v>
      </c>
      <c r="AK13" s="87">
        <v>0</v>
      </c>
      <c r="AL13" s="87">
        <v>0</v>
      </c>
      <c r="AM13" s="87">
        <v>1593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32</v>
      </c>
      <c r="B14" s="96" t="s">
        <v>274</v>
      </c>
      <c r="C14" s="85" t="s">
        <v>275</v>
      </c>
      <c r="D14" s="87">
        <f>SUM(E14,+H14,+K14)</f>
        <v>27546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27546</v>
      </c>
      <c r="L14" s="87">
        <v>13</v>
      </c>
      <c r="M14" s="87">
        <v>27533</v>
      </c>
      <c r="N14" s="87">
        <f>SUM(O14,+V14,+AC14)</f>
        <v>27546</v>
      </c>
      <c r="O14" s="87">
        <f>SUM(P14:U14)</f>
        <v>13</v>
      </c>
      <c r="P14" s="87">
        <v>13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27533</v>
      </c>
      <c r="W14" s="87">
        <v>27533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3</v>
      </c>
      <c r="AG14" s="87">
        <v>3</v>
      </c>
      <c r="AH14" s="87">
        <v>0</v>
      </c>
      <c r="AI14" s="87">
        <v>0</v>
      </c>
      <c r="AJ14" s="87">
        <f>SUM(AK14:AS14)</f>
        <v>3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3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32</v>
      </c>
      <c r="B15" s="96" t="s">
        <v>276</v>
      </c>
      <c r="C15" s="85" t="s">
        <v>277</v>
      </c>
      <c r="D15" s="87">
        <f>SUM(E15,+H15,+K15)</f>
        <v>55876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55876</v>
      </c>
      <c r="L15" s="87">
        <v>2817</v>
      </c>
      <c r="M15" s="87">
        <v>53059</v>
      </c>
      <c r="N15" s="87">
        <f>SUM(O15,+V15,+AC15)</f>
        <v>55876</v>
      </c>
      <c r="O15" s="87">
        <f>SUM(P15:U15)</f>
        <v>2817</v>
      </c>
      <c r="P15" s="87">
        <v>2817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53059</v>
      </c>
      <c r="W15" s="87">
        <v>53059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1434</v>
      </c>
      <c r="AG15" s="87">
        <v>1434</v>
      </c>
      <c r="AH15" s="87">
        <v>0</v>
      </c>
      <c r="AI15" s="87">
        <v>0</v>
      </c>
      <c r="AJ15" s="87">
        <f>SUM(AK15:AS15)</f>
        <v>12322</v>
      </c>
      <c r="AK15" s="87">
        <v>10888</v>
      </c>
      <c r="AL15" s="87">
        <v>0</v>
      </c>
      <c r="AM15" s="87">
        <v>1350</v>
      </c>
      <c r="AN15" s="87">
        <v>0</v>
      </c>
      <c r="AO15" s="87">
        <v>0</v>
      </c>
      <c r="AP15" s="87">
        <v>0</v>
      </c>
      <c r="AQ15" s="87">
        <v>0</v>
      </c>
      <c r="AR15" s="87">
        <v>84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32</v>
      </c>
      <c r="B16" s="96" t="s">
        <v>278</v>
      </c>
      <c r="C16" s="85" t="s">
        <v>279</v>
      </c>
      <c r="D16" s="87">
        <f>SUM(E16,+H16,+K16)</f>
        <v>59547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59547</v>
      </c>
      <c r="L16" s="87">
        <v>2343</v>
      </c>
      <c r="M16" s="87">
        <v>57204</v>
      </c>
      <c r="N16" s="87">
        <f>SUM(O16,+V16,+AC16)</f>
        <v>59547</v>
      </c>
      <c r="O16" s="87">
        <f>SUM(P16:U16)</f>
        <v>2343</v>
      </c>
      <c r="P16" s="87">
        <v>2343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57204</v>
      </c>
      <c r="W16" s="87">
        <v>57204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1408</v>
      </c>
      <c r="AG16" s="87">
        <v>1408</v>
      </c>
      <c r="AH16" s="87">
        <v>0</v>
      </c>
      <c r="AI16" s="87">
        <v>0</v>
      </c>
      <c r="AJ16" s="87">
        <f>SUM(AK16:AS16)</f>
        <v>1408</v>
      </c>
      <c r="AK16" s="87">
        <v>0</v>
      </c>
      <c r="AL16" s="87">
        <v>0</v>
      </c>
      <c r="AM16" s="87">
        <v>1408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32</v>
      </c>
      <c r="B17" s="96" t="s">
        <v>280</v>
      </c>
      <c r="C17" s="85" t="s">
        <v>281</v>
      </c>
      <c r="D17" s="87">
        <f>SUM(E17,+H17,+K17)</f>
        <v>26437</v>
      </c>
      <c r="E17" s="87">
        <f>SUM(F17:G17)</f>
        <v>33</v>
      </c>
      <c r="F17" s="87">
        <v>33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26404</v>
      </c>
      <c r="L17" s="87">
        <v>3713</v>
      </c>
      <c r="M17" s="87">
        <v>22691</v>
      </c>
      <c r="N17" s="87">
        <f>SUM(O17,+V17,+AC17)</f>
        <v>26437</v>
      </c>
      <c r="O17" s="87">
        <f>SUM(P17:U17)</f>
        <v>3746</v>
      </c>
      <c r="P17" s="87">
        <v>3746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22691</v>
      </c>
      <c r="W17" s="87">
        <v>22691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593</v>
      </c>
      <c r="AG17" s="87">
        <v>593</v>
      </c>
      <c r="AH17" s="87">
        <v>0</v>
      </c>
      <c r="AI17" s="87">
        <v>0</v>
      </c>
      <c r="AJ17" s="87">
        <f>SUM(AK17:AS17)</f>
        <v>593</v>
      </c>
      <c r="AK17" s="87">
        <v>0</v>
      </c>
      <c r="AL17" s="87">
        <v>0</v>
      </c>
      <c r="AM17" s="87">
        <v>0</v>
      </c>
      <c r="AN17" s="87">
        <v>0</v>
      </c>
      <c r="AO17" s="87">
        <v>587</v>
      </c>
      <c r="AP17" s="87">
        <v>0</v>
      </c>
      <c r="AQ17" s="87">
        <v>0</v>
      </c>
      <c r="AR17" s="87">
        <v>6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32</v>
      </c>
      <c r="B18" s="96" t="s">
        <v>282</v>
      </c>
      <c r="C18" s="85" t="s">
        <v>283</v>
      </c>
      <c r="D18" s="87">
        <f>SUM(E18,+H18,+K18)</f>
        <v>56463</v>
      </c>
      <c r="E18" s="87">
        <f>SUM(F18:G18)</f>
        <v>45195</v>
      </c>
      <c r="F18" s="87">
        <v>1768</v>
      </c>
      <c r="G18" s="87">
        <v>43427</v>
      </c>
      <c r="H18" s="87">
        <f>SUM(I18:J18)</f>
        <v>0</v>
      </c>
      <c r="I18" s="87">
        <v>0</v>
      </c>
      <c r="J18" s="87">
        <v>0</v>
      </c>
      <c r="K18" s="87">
        <f>SUM(L18:M18)</f>
        <v>11268</v>
      </c>
      <c r="L18" s="87">
        <v>0</v>
      </c>
      <c r="M18" s="87">
        <v>11268</v>
      </c>
      <c r="N18" s="87">
        <f>SUM(O18,+V18,+AC18)</f>
        <v>56463</v>
      </c>
      <c r="O18" s="87">
        <f>SUM(P18:U18)</f>
        <v>1768</v>
      </c>
      <c r="P18" s="87">
        <v>1768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54695</v>
      </c>
      <c r="W18" s="87">
        <v>54695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137</v>
      </c>
      <c r="AG18" s="87">
        <v>137</v>
      </c>
      <c r="AH18" s="87">
        <v>0</v>
      </c>
      <c r="AI18" s="87">
        <v>0</v>
      </c>
      <c r="AJ18" s="87">
        <f>SUM(AK18:AS18)</f>
        <v>56463</v>
      </c>
      <c r="AK18" s="87">
        <v>56463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137</v>
      </c>
      <c r="AU18" s="87">
        <v>137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32</v>
      </c>
      <c r="B19" s="96" t="s">
        <v>284</v>
      </c>
      <c r="C19" s="85" t="s">
        <v>285</v>
      </c>
      <c r="D19" s="87">
        <f>SUM(E19,+H19,+K19)</f>
        <v>60745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60745</v>
      </c>
      <c r="L19" s="87">
        <v>1803</v>
      </c>
      <c r="M19" s="87">
        <v>58942</v>
      </c>
      <c r="N19" s="87">
        <f>SUM(O19,+V19,+AC19)</f>
        <v>60774</v>
      </c>
      <c r="O19" s="87">
        <f>SUM(P19:U19)</f>
        <v>1803</v>
      </c>
      <c r="P19" s="87">
        <v>1803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58942</v>
      </c>
      <c r="W19" s="87">
        <v>58942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29</v>
      </c>
      <c r="AD19" s="87">
        <v>29</v>
      </c>
      <c r="AE19" s="87">
        <v>0</v>
      </c>
      <c r="AF19" s="87">
        <f>SUM(AG19:AI19)</f>
        <v>472</v>
      </c>
      <c r="AG19" s="87">
        <v>472</v>
      </c>
      <c r="AH19" s="87">
        <v>0</v>
      </c>
      <c r="AI19" s="87">
        <v>0</v>
      </c>
      <c r="AJ19" s="87">
        <f>SUM(AK19:AS19)</f>
        <v>1690</v>
      </c>
      <c r="AK19" s="87">
        <v>1347</v>
      </c>
      <c r="AL19" s="87">
        <v>0</v>
      </c>
      <c r="AM19" s="87">
        <v>299</v>
      </c>
      <c r="AN19" s="87">
        <v>0</v>
      </c>
      <c r="AO19" s="87">
        <v>0</v>
      </c>
      <c r="AP19" s="87">
        <v>0</v>
      </c>
      <c r="AQ19" s="87">
        <v>3</v>
      </c>
      <c r="AR19" s="87">
        <v>0</v>
      </c>
      <c r="AS19" s="87">
        <v>41</v>
      </c>
      <c r="AT19" s="87">
        <f>SUM(AU19:AY19)</f>
        <v>129</v>
      </c>
      <c r="AU19" s="87">
        <v>129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32</v>
      </c>
      <c r="B20" s="96" t="s">
        <v>286</v>
      </c>
      <c r="C20" s="85" t="s">
        <v>287</v>
      </c>
      <c r="D20" s="87">
        <f>SUM(E20,+H20,+K20)</f>
        <v>49494</v>
      </c>
      <c r="E20" s="87">
        <f>SUM(F20:G20)</f>
        <v>0</v>
      </c>
      <c r="F20" s="87">
        <v>0</v>
      </c>
      <c r="G20" s="87">
        <v>0</v>
      </c>
      <c r="H20" s="87">
        <f>SUM(I20:J20)</f>
        <v>1232</v>
      </c>
      <c r="I20" s="87">
        <v>1232</v>
      </c>
      <c r="J20" s="87">
        <v>0</v>
      </c>
      <c r="K20" s="87">
        <f>SUM(L20:M20)</f>
        <v>48262</v>
      </c>
      <c r="L20" s="87">
        <v>494</v>
      </c>
      <c r="M20" s="87">
        <v>47768</v>
      </c>
      <c r="N20" s="87">
        <f>SUM(O20,+V20,+AC20)</f>
        <v>49494</v>
      </c>
      <c r="O20" s="87">
        <f>SUM(P20:U20)</f>
        <v>1726</v>
      </c>
      <c r="P20" s="87">
        <v>1726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47768</v>
      </c>
      <c r="W20" s="87">
        <v>47768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0</v>
      </c>
      <c r="AG20" s="87">
        <v>0</v>
      </c>
      <c r="AH20" s="87">
        <v>0</v>
      </c>
      <c r="AI20" s="87">
        <v>0</v>
      </c>
      <c r="AJ20" s="87">
        <f>SUM(AK20:AS20)</f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32</v>
      </c>
      <c r="B21" s="96" t="s">
        <v>288</v>
      </c>
      <c r="C21" s="85" t="s">
        <v>289</v>
      </c>
      <c r="D21" s="87">
        <f>SUM(E21,+H21,+K21)</f>
        <v>34907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34907</v>
      </c>
      <c r="L21" s="87">
        <v>1108</v>
      </c>
      <c r="M21" s="87">
        <v>33799</v>
      </c>
      <c r="N21" s="87">
        <f>SUM(O21,+V21,+AC21)</f>
        <v>34907</v>
      </c>
      <c r="O21" s="87">
        <f>SUM(P21:U21)</f>
        <v>1108</v>
      </c>
      <c r="P21" s="87">
        <v>1108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33799</v>
      </c>
      <c r="W21" s="87">
        <v>33799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1180</v>
      </c>
      <c r="AG21" s="87">
        <v>1180</v>
      </c>
      <c r="AH21" s="87">
        <v>0</v>
      </c>
      <c r="AI21" s="87">
        <v>0</v>
      </c>
      <c r="AJ21" s="87">
        <f>SUM(AK21:AS21)</f>
        <v>1180</v>
      </c>
      <c r="AK21" s="87">
        <v>0</v>
      </c>
      <c r="AL21" s="87">
        <v>0</v>
      </c>
      <c r="AM21" s="87">
        <v>1180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32</v>
      </c>
      <c r="B22" s="96" t="s">
        <v>290</v>
      </c>
      <c r="C22" s="85" t="s">
        <v>291</v>
      </c>
      <c r="D22" s="87">
        <f>SUM(E22,+H22,+K22)</f>
        <v>43545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43545</v>
      </c>
      <c r="L22" s="87">
        <v>1151</v>
      </c>
      <c r="M22" s="87">
        <v>42394</v>
      </c>
      <c r="N22" s="87">
        <f>SUM(O22,+V22,+AC22)</f>
        <v>43545</v>
      </c>
      <c r="O22" s="87">
        <f>SUM(P22:U22)</f>
        <v>1151</v>
      </c>
      <c r="P22" s="87">
        <v>1151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42394</v>
      </c>
      <c r="W22" s="87">
        <v>42394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1292</v>
      </c>
      <c r="AG22" s="87">
        <v>1292</v>
      </c>
      <c r="AH22" s="87">
        <v>0</v>
      </c>
      <c r="AI22" s="87">
        <v>0</v>
      </c>
      <c r="AJ22" s="87">
        <f>SUM(AK22:AS22)</f>
        <v>1292</v>
      </c>
      <c r="AK22" s="87">
        <v>0</v>
      </c>
      <c r="AL22" s="87">
        <v>0</v>
      </c>
      <c r="AM22" s="87">
        <v>1292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32</v>
      </c>
      <c r="B23" s="96" t="s">
        <v>292</v>
      </c>
      <c r="C23" s="85" t="s">
        <v>293</v>
      </c>
      <c r="D23" s="87">
        <f>SUM(E23,+H23,+K23)</f>
        <v>7712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7712</v>
      </c>
      <c r="L23" s="87">
        <v>197</v>
      </c>
      <c r="M23" s="87">
        <v>7515</v>
      </c>
      <c r="N23" s="87">
        <f>SUM(O23,+V23,+AC23)</f>
        <v>7978</v>
      </c>
      <c r="O23" s="87">
        <f>SUM(P23:U23)</f>
        <v>197</v>
      </c>
      <c r="P23" s="87">
        <v>197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7515</v>
      </c>
      <c r="W23" s="87">
        <v>7515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266</v>
      </c>
      <c r="AD23" s="87">
        <v>266</v>
      </c>
      <c r="AE23" s="87">
        <v>0</v>
      </c>
      <c r="AF23" s="87">
        <f>SUM(AG23:AI23)</f>
        <v>0</v>
      </c>
      <c r="AG23" s="87">
        <v>0</v>
      </c>
      <c r="AH23" s="87">
        <v>0</v>
      </c>
      <c r="AI23" s="87">
        <v>0</v>
      </c>
      <c r="AJ23" s="87">
        <f>SUM(AK23:AS23)</f>
        <v>42</v>
      </c>
      <c r="AK23" s="87">
        <v>0</v>
      </c>
      <c r="AL23" s="87">
        <v>42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42</v>
      </c>
      <c r="BA23" s="87">
        <v>42</v>
      </c>
      <c r="BB23" s="87">
        <v>0</v>
      </c>
      <c r="BC23" s="87">
        <v>0</v>
      </c>
    </row>
    <row r="24" spans="1:55" ht="13.5" customHeight="1">
      <c r="A24" s="98" t="s">
        <v>32</v>
      </c>
      <c r="B24" s="96" t="s">
        <v>294</v>
      </c>
      <c r="C24" s="85" t="s">
        <v>295</v>
      </c>
      <c r="D24" s="87">
        <f>SUM(E24,+H24,+K24)</f>
        <v>17435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17435</v>
      </c>
      <c r="L24" s="87">
        <v>434</v>
      </c>
      <c r="M24" s="87">
        <v>17001</v>
      </c>
      <c r="N24" s="87">
        <f>SUM(O24,+V24,+AC24)</f>
        <v>17435</v>
      </c>
      <c r="O24" s="87">
        <f>SUM(P24:U24)</f>
        <v>434</v>
      </c>
      <c r="P24" s="87">
        <v>434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17001</v>
      </c>
      <c r="W24" s="87">
        <v>17001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460</v>
      </c>
      <c r="AG24" s="87">
        <v>460</v>
      </c>
      <c r="AH24" s="87">
        <v>0</v>
      </c>
      <c r="AI24" s="87">
        <v>0</v>
      </c>
      <c r="AJ24" s="87">
        <f>SUM(AK24:AS24)</f>
        <v>460</v>
      </c>
      <c r="AK24" s="87">
        <v>0</v>
      </c>
      <c r="AL24" s="87">
        <v>0</v>
      </c>
      <c r="AM24" s="87">
        <v>458</v>
      </c>
      <c r="AN24" s="87">
        <v>0</v>
      </c>
      <c r="AO24" s="87">
        <v>0</v>
      </c>
      <c r="AP24" s="87">
        <v>0</v>
      </c>
      <c r="AQ24" s="87">
        <v>0</v>
      </c>
      <c r="AR24" s="87">
        <v>2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32</v>
      </c>
      <c r="B25" s="96" t="s">
        <v>296</v>
      </c>
      <c r="C25" s="85" t="s">
        <v>297</v>
      </c>
      <c r="D25" s="87">
        <f>SUM(E25,+H25,+K25)</f>
        <v>30572</v>
      </c>
      <c r="E25" s="87">
        <f>SUM(F25:G25)</f>
        <v>0</v>
      </c>
      <c r="F25" s="87">
        <v>0</v>
      </c>
      <c r="G25" s="87">
        <v>0</v>
      </c>
      <c r="H25" s="87">
        <f>SUM(I25:J25)</f>
        <v>1427</v>
      </c>
      <c r="I25" s="87">
        <v>1427</v>
      </c>
      <c r="J25" s="87">
        <v>0</v>
      </c>
      <c r="K25" s="87">
        <f>SUM(L25:M25)</f>
        <v>29145</v>
      </c>
      <c r="L25" s="87">
        <v>159</v>
      </c>
      <c r="M25" s="87">
        <v>28986</v>
      </c>
      <c r="N25" s="87">
        <f>SUM(O25,+V25,+AC25)</f>
        <v>30572</v>
      </c>
      <c r="O25" s="87">
        <f>SUM(P25:U25)</f>
        <v>1586</v>
      </c>
      <c r="P25" s="87">
        <v>1586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28986</v>
      </c>
      <c r="W25" s="87">
        <v>28986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766</v>
      </c>
      <c r="AG25" s="87">
        <v>766</v>
      </c>
      <c r="AH25" s="87">
        <v>0</v>
      </c>
      <c r="AI25" s="87">
        <v>0</v>
      </c>
      <c r="AJ25" s="87">
        <f>SUM(AK25:AS25)</f>
        <v>766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766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32</v>
      </c>
      <c r="B26" s="96" t="s">
        <v>298</v>
      </c>
      <c r="C26" s="85" t="s">
        <v>299</v>
      </c>
      <c r="D26" s="87">
        <f>SUM(E26,+H26,+K26)</f>
        <v>8195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8195</v>
      </c>
      <c r="L26" s="87">
        <v>226</v>
      </c>
      <c r="M26" s="87">
        <v>7969</v>
      </c>
      <c r="N26" s="87">
        <f>SUM(O26,+V26,+AC26)</f>
        <v>8195</v>
      </c>
      <c r="O26" s="87">
        <f>SUM(P26:U26)</f>
        <v>226</v>
      </c>
      <c r="P26" s="87">
        <v>226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7969</v>
      </c>
      <c r="W26" s="87">
        <v>7969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271</v>
      </c>
      <c r="AG26" s="87">
        <v>271</v>
      </c>
      <c r="AH26" s="87">
        <v>0</v>
      </c>
      <c r="AI26" s="87">
        <v>0</v>
      </c>
      <c r="AJ26" s="87">
        <f>SUM(AK26:AS26)</f>
        <v>271</v>
      </c>
      <c r="AK26" s="87">
        <v>0</v>
      </c>
      <c r="AL26" s="87">
        <v>0</v>
      </c>
      <c r="AM26" s="87">
        <v>117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154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32</v>
      </c>
      <c r="B27" s="96" t="s">
        <v>300</v>
      </c>
      <c r="C27" s="85" t="s">
        <v>301</v>
      </c>
      <c r="D27" s="87">
        <f>SUM(E27,+H27,+K27)</f>
        <v>14114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14114</v>
      </c>
      <c r="L27" s="87">
        <v>597</v>
      </c>
      <c r="M27" s="87">
        <v>13517</v>
      </c>
      <c r="N27" s="87">
        <f>SUM(O27,+V27,+AC27)</f>
        <v>14114</v>
      </c>
      <c r="O27" s="87">
        <f>SUM(P27:U27)</f>
        <v>597</v>
      </c>
      <c r="P27" s="87">
        <v>597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13517</v>
      </c>
      <c r="W27" s="87">
        <v>13517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19</v>
      </c>
      <c r="AG27" s="87">
        <v>19</v>
      </c>
      <c r="AH27" s="87">
        <v>0</v>
      </c>
      <c r="AI27" s="87">
        <v>0</v>
      </c>
      <c r="AJ27" s="87">
        <f>SUM(AK27:AS27)</f>
        <v>327</v>
      </c>
      <c r="AK27" s="87">
        <v>327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19</v>
      </c>
      <c r="AU27" s="87">
        <v>19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32</v>
      </c>
      <c r="B28" s="96" t="s">
        <v>302</v>
      </c>
      <c r="C28" s="85" t="s">
        <v>303</v>
      </c>
      <c r="D28" s="87">
        <f>SUM(E28,+H28,+K28)</f>
        <v>26749</v>
      </c>
      <c r="E28" s="87">
        <f>SUM(F28:G28)</f>
        <v>0</v>
      </c>
      <c r="F28" s="87">
        <v>0</v>
      </c>
      <c r="G28" s="87">
        <v>0</v>
      </c>
      <c r="H28" s="87">
        <f>SUM(I28:J28)</f>
        <v>17229</v>
      </c>
      <c r="I28" s="87">
        <v>734</v>
      </c>
      <c r="J28" s="87">
        <v>16495</v>
      </c>
      <c r="K28" s="87">
        <f>SUM(L28:M28)</f>
        <v>9520</v>
      </c>
      <c r="L28" s="87">
        <v>359</v>
      </c>
      <c r="M28" s="87">
        <v>9161</v>
      </c>
      <c r="N28" s="87">
        <f>SUM(O28,+V28,+AC28)</f>
        <v>26749</v>
      </c>
      <c r="O28" s="87">
        <f>SUM(P28:U28)</f>
        <v>1093</v>
      </c>
      <c r="P28" s="87">
        <v>1093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25656</v>
      </c>
      <c r="W28" s="87">
        <v>25656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36</v>
      </c>
      <c r="AG28" s="87">
        <v>36</v>
      </c>
      <c r="AH28" s="87">
        <v>0</v>
      </c>
      <c r="AI28" s="87">
        <v>0</v>
      </c>
      <c r="AJ28" s="87">
        <f>SUM(AK28:AS28)</f>
        <v>621</v>
      </c>
      <c r="AK28" s="87">
        <v>621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36</v>
      </c>
      <c r="AU28" s="87">
        <v>36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7</v>
      </c>
      <c r="BA28" s="87">
        <v>7</v>
      </c>
      <c r="BB28" s="87">
        <v>0</v>
      </c>
      <c r="BC28" s="87">
        <v>0</v>
      </c>
    </row>
    <row r="29" spans="1:55" ht="13.5" customHeight="1">
      <c r="A29" s="98" t="s">
        <v>32</v>
      </c>
      <c r="B29" s="96" t="s">
        <v>304</v>
      </c>
      <c r="C29" s="85" t="s">
        <v>305</v>
      </c>
      <c r="D29" s="87">
        <f>SUM(E29,+H29,+K29)</f>
        <v>7928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7928</v>
      </c>
      <c r="L29" s="87">
        <v>205</v>
      </c>
      <c r="M29" s="87">
        <v>7723</v>
      </c>
      <c r="N29" s="87">
        <f>SUM(O29,+V29,+AC29)</f>
        <v>7928</v>
      </c>
      <c r="O29" s="87">
        <f>SUM(P29:U29)</f>
        <v>205</v>
      </c>
      <c r="P29" s="87">
        <v>0</v>
      </c>
      <c r="Q29" s="87">
        <v>0</v>
      </c>
      <c r="R29" s="87">
        <v>0</v>
      </c>
      <c r="S29" s="87">
        <v>205</v>
      </c>
      <c r="T29" s="87">
        <v>0</v>
      </c>
      <c r="U29" s="87">
        <v>0</v>
      </c>
      <c r="V29" s="87">
        <f>SUM(W29:AB29)</f>
        <v>7723</v>
      </c>
      <c r="W29" s="87">
        <v>0</v>
      </c>
      <c r="X29" s="87">
        <v>0</v>
      </c>
      <c r="Y29" s="87">
        <v>0</v>
      </c>
      <c r="Z29" s="87">
        <v>7723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0</v>
      </c>
      <c r="AG29" s="87">
        <v>0</v>
      </c>
      <c r="AH29" s="87">
        <v>0</v>
      </c>
      <c r="AI29" s="87">
        <v>0</v>
      </c>
      <c r="AJ29" s="87">
        <f>SUM(AK29:AS29)</f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32</v>
      </c>
      <c r="B30" s="96" t="s">
        <v>306</v>
      </c>
      <c r="C30" s="85" t="s">
        <v>307</v>
      </c>
      <c r="D30" s="87">
        <f>SUM(E30,+H30,+K30)</f>
        <v>29489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29489</v>
      </c>
      <c r="L30" s="87">
        <v>1506</v>
      </c>
      <c r="M30" s="87">
        <v>27983</v>
      </c>
      <c r="N30" s="87">
        <f>SUM(O30,+V30,+AC30)</f>
        <v>29489</v>
      </c>
      <c r="O30" s="87">
        <f>SUM(P30:U30)</f>
        <v>1506</v>
      </c>
      <c r="P30" s="87">
        <v>1506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27983</v>
      </c>
      <c r="W30" s="87">
        <v>27983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68</v>
      </c>
      <c r="AG30" s="87">
        <v>68</v>
      </c>
      <c r="AH30" s="87">
        <v>0</v>
      </c>
      <c r="AI30" s="87">
        <v>0</v>
      </c>
      <c r="AJ30" s="87">
        <f>SUM(AK30:AS30)</f>
        <v>408</v>
      </c>
      <c r="AK30" s="87">
        <v>389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19</v>
      </c>
      <c r="AR30" s="87">
        <v>0</v>
      </c>
      <c r="AS30" s="87">
        <v>0</v>
      </c>
      <c r="AT30" s="87">
        <f>SUM(AU30:AY30)</f>
        <v>49</v>
      </c>
      <c r="AU30" s="87">
        <v>49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32</v>
      </c>
      <c r="B31" s="96" t="s">
        <v>308</v>
      </c>
      <c r="C31" s="85" t="s">
        <v>309</v>
      </c>
      <c r="D31" s="87">
        <f>SUM(E31,+H31,+K31)</f>
        <v>5896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5896</v>
      </c>
      <c r="L31" s="87">
        <v>57</v>
      </c>
      <c r="M31" s="87">
        <v>5839</v>
      </c>
      <c r="N31" s="87">
        <f>SUM(O31,+V31,+AC31)</f>
        <v>5896</v>
      </c>
      <c r="O31" s="87">
        <f>SUM(P31:U31)</f>
        <v>57</v>
      </c>
      <c r="P31" s="87">
        <v>57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5839</v>
      </c>
      <c r="W31" s="87">
        <v>5839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257</v>
      </c>
      <c r="AG31" s="87">
        <v>257</v>
      </c>
      <c r="AH31" s="87">
        <v>0</v>
      </c>
      <c r="AI31" s="87">
        <v>0</v>
      </c>
      <c r="AJ31" s="87">
        <f>SUM(AK31:AS31)</f>
        <v>257</v>
      </c>
      <c r="AK31" s="87">
        <v>0</v>
      </c>
      <c r="AL31" s="87">
        <v>0</v>
      </c>
      <c r="AM31" s="87">
        <v>257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32</v>
      </c>
      <c r="B32" s="96" t="s">
        <v>310</v>
      </c>
      <c r="C32" s="85" t="s">
        <v>311</v>
      </c>
      <c r="D32" s="87">
        <f>SUM(E32,+H32,+K32)</f>
        <v>4817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4817</v>
      </c>
      <c r="L32" s="87">
        <v>48</v>
      </c>
      <c r="M32" s="87">
        <v>4769</v>
      </c>
      <c r="N32" s="87">
        <f>SUM(O32,+V32,+AC32)</f>
        <v>4817</v>
      </c>
      <c r="O32" s="87">
        <f>SUM(P32:U32)</f>
        <v>48</v>
      </c>
      <c r="P32" s="87">
        <v>48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4769</v>
      </c>
      <c r="W32" s="87">
        <v>4769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210</v>
      </c>
      <c r="AG32" s="87">
        <v>210</v>
      </c>
      <c r="AH32" s="87">
        <v>0</v>
      </c>
      <c r="AI32" s="87">
        <v>0</v>
      </c>
      <c r="AJ32" s="87">
        <f>SUM(AK32:AS32)</f>
        <v>210</v>
      </c>
      <c r="AK32" s="87">
        <v>0</v>
      </c>
      <c r="AL32" s="87">
        <v>0</v>
      </c>
      <c r="AM32" s="87">
        <v>210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27</v>
      </c>
      <c r="AU32" s="87">
        <v>0</v>
      </c>
      <c r="AV32" s="87">
        <v>0</v>
      </c>
      <c r="AW32" s="87">
        <v>27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32</v>
      </c>
      <c r="B33" s="96" t="s">
        <v>312</v>
      </c>
      <c r="C33" s="85" t="s">
        <v>313</v>
      </c>
      <c r="D33" s="87">
        <f>SUM(E33,+H33,+K33)</f>
        <v>2731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2731</v>
      </c>
      <c r="L33" s="87">
        <v>61</v>
      </c>
      <c r="M33" s="87">
        <v>2670</v>
      </c>
      <c r="N33" s="87">
        <f>SUM(O33,+V33,+AC33)</f>
        <v>2731</v>
      </c>
      <c r="O33" s="87">
        <f>SUM(P33:U33)</f>
        <v>61</v>
      </c>
      <c r="P33" s="87">
        <v>61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2670</v>
      </c>
      <c r="W33" s="87">
        <v>2670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0</v>
      </c>
      <c r="AG33" s="87">
        <v>0</v>
      </c>
      <c r="AH33" s="87">
        <v>0</v>
      </c>
      <c r="AI33" s="87">
        <v>0</v>
      </c>
      <c r="AJ33" s="87">
        <f>SUM(AK33:AS33)</f>
        <v>0</v>
      </c>
      <c r="AK33" s="87">
        <v>0</v>
      </c>
      <c r="AL33" s="87">
        <v>0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15</v>
      </c>
      <c r="BA33" s="87">
        <v>15</v>
      </c>
      <c r="BB33" s="87">
        <v>0</v>
      </c>
      <c r="BC33" s="87">
        <v>0</v>
      </c>
    </row>
    <row r="34" spans="1:55" ht="13.5" customHeight="1">
      <c r="A34" s="98" t="s">
        <v>32</v>
      </c>
      <c r="B34" s="96" t="s">
        <v>314</v>
      </c>
      <c r="C34" s="85" t="s">
        <v>315</v>
      </c>
      <c r="D34" s="87">
        <f>SUM(E34,+H34,+K34)</f>
        <v>4304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4304</v>
      </c>
      <c r="L34" s="87">
        <v>172</v>
      </c>
      <c r="M34" s="87">
        <v>4132</v>
      </c>
      <c r="N34" s="87">
        <f>SUM(O34,+V34,+AC34)</f>
        <v>4304</v>
      </c>
      <c r="O34" s="87">
        <f>SUM(P34:U34)</f>
        <v>172</v>
      </c>
      <c r="P34" s="87">
        <v>172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4132</v>
      </c>
      <c r="W34" s="87">
        <v>4132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90</v>
      </c>
      <c r="AG34" s="87">
        <v>90</v>
      </c>
      <c r="AH34" s="87">
        <v>0</v>
      </c>
      <c r="AI34" s="87">
        <v>0</v>
      </c>
      <c r="AJ34" s="87">
        <f>SUM(AK34:AS34)</f>
        <v>90</v>
      </c>
      <c r="AK34" s="87">
        <v>0</v>
      </c>
      <c r="AL34" s="87">
        <v>0</v>
      </c>
      <c r="AM34" s="87">
        <v>90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2</v>
      </c>
      <c r="AU34" s="87">
        <v>0</v>
      </c>
      <c r="AV34" s="87">
        <v>0</v>
      </c>
      <c r="AW34" s="87">
        <v>2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32</v>
      </c>
      <c r="B35" s="96" t="s">
        <v>316</v>
      </c>
      <c r="C35" s="85" t="s">
        <v>317</v>
      </c>
      <c r="D35" s="87">
        <f>SUM(E35,+H35,+K35)</f>
        <v>7404</v>
      </c>
      <c r="E35" s="87">
        <f>SUM(F35:G35)</f>
        <v>0</v>
      </c>
      <c r="F35" s="87">
        <v>0</v>
      </c>
      <c r="G35" s="87">
        <v>0</v>
      </c>
      <c r="H35" s="87">
        <f>SUM(I35:J35)</f>
        <v>0</v>
      </c>
      <c r="I35" s="87">
        <v>0</v>
      </c>
      <c r="J35" s="87">
        <v>0</v>
      </c>
      <c r="K35" s="87">
        <f>SUM(L35:M35)</f>
        <v>7404</v>
      </c>
      <c r="L35" s="87">
        <v>211</v>
      </c>
      <c r="M35" s="87">
        <v>7193</v>
      </c>
      <c r="N35" s="87">
        <f>SUM(O35,+V35,+AC35)</f>
        <v>7404</v>
      </c>
      <c r="O35" s="87">
        <f>SUM(P35:U35)</f>
        <v>211</v>
      </c>
      <c r="P35" s="87">
        <v>211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7193</v>
      </c>
      <c r="W35" s="87">
        <v>7193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166</v>
      </c>
      <c r="AG35" s="87">
        <v>166</v>
      </c>
      <c r="AH35" s="87">
        <v>0</v>
      </c>
      <c r="AI35" s="87">
        <v>0</v>
      </c>
      <c r="AJ35" s="87">
        <f>SUM(AK35:AS35)</f>
        <v>166</v>
      </c>
      <c r="AK35" s="87">
        <v>0</v>
      </c>
      <c r="AL35" s="87">
        <v>0</v>
      </c>
      <c r="AM35" s="87">
        <v>166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f>SUM(AU35:AY35)</f>
        <v>17</v>
      </c>
      <c r="AU35" s="87">
        <v>0</v>
      </c>
      <c r="AV35" s="87">
        <v>0</v>
      </c>
      <c r="AW35" s="87">
        <v>17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32</v>
      </c>
      <c r="B36" s="96" t="s">
        <v>318</v>
      </c>
      <c r="C36" s="85" t="s">
        <v>319</v>
      </c>
      <c r="D36" s="87">
        <f>SUM(E36,+H36,+K36)</f>
        <v>3419</v>
      </c>
      <c r="E36" s="87">
        <f>SUM(F36:G36)</f>
        <v>0</v>
      </c>
      <c r="F36" s="87">
        <v>0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3419</v>
      </c>
      <c r="L36" s="87">
        <v>142</v>
      </c>
      <c r="M36" s="87">
        <v>3277</v>
      </c>
      <c r="N36" s="87">
        <f>SUM(O36,+V36,+AC36)</f>
        <v>3419</v>
      </c>
      <c r="O36" s="87">
        <f>SUM(P36:U36)</f>
        <v>142</v>
      </c>
      <c r="P36" s="87">
        <v>0</v>
      </c>
      <c r="Q36" s="87">
        <v>0</v>
      </c>
      <c r="R36" s="87">
        <v>0</v>
      </c>
      <c r="S36" s="87">
        <v>0</v>
      </c>
      <c r="T36" s="87">
        <v>142</v>
      </c>
      <c r="U36" s="87">
        <v>0</v>
      </c>
      <c r="V36" s="87">
        <f>SUM(W36:AB36)</f>
        <v>3277</v>
      </c>
      <c r="W36" s="87">
        <v>0</v>
      </c>
      <c r="X36" s="87">
        <v>0</v>
      </c>
      <c r="Y36" s="87">
        <v>0</v>
      </c>
      <c r="Z36" s="87">
        <v>0</v>
      </c>
      <c r="AA36" s="87">
        <v>3277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0</v>
      </c>
      <c r="AG36" s="87">
        <v>0</v>
      </c>
      <c r="AH36" s="87">
        <v>0</v>
      </c>
      <c r="AI36" s="87">
        <v>0</v>
      </c>
      <c r="AJ36" s="87">
        <f>SUM(AK36:AS36)</f>
        <v>0</v>
      </c>
      <c r="AK36" s="87">
        <v>0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f>SUM(AU36:AY36)</f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32</v>
      </c>
      <c r="B37" s="96" t="s">
        <v>320</v>
      </c>
      <c r="C37" s="85" t="s">
        <v>321</v>
      </c>
      <c r="D37" s="87">
        <f>SUM(E37,+H37,+K37)</f>
        <v>4595</v>
      </c>
      <c r="E37" s="87">
        <f>SUM(F37:G37)</f>
        <v>0</v>
      </c>
      <c r="F37" s="87">
        <v>0</v>
      </c>
      <c r="G37" s="87">
        <v>0</v>
      </c>
      <c r="H37" s="87">
        <f>SUM(I37:J37)</f>
        <v>0</v>
      </c>
      <c r="I37" s="87">
        <v>0</v>
      </c>
      <c r="J37" s="87">
        <v>0</v>
      </c>
      <c r="K37" s="87">
        <f>SUM(L37:M37)</f>
        <v>4595</v>
      </c>
      <c r="L37" s="87">
        <v>131</v>
      </c>
      <c r="M37" s="87">
        <v>4464</v>
      </c>
      <c r="N37" s="87">
        <f>SUM(O37,+V37,+AC37)</f>
        <v>4595</v>
      </c>
      <c r="O37" s="87">
        <f>SUM(P37:U37)</f>
        <v>131</v>
      </c>
      <c r="P37" s="87">
        <v>131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4464</v>
      </c>
      <c r="W37" s="87">
        <v>4464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6</v>
      </c>
      <c r="AG37" s="87">
        <v>6</v>
      </c>
      <c r="AH37" s="87">
        <v>0</v>
      </c>
      <c r="AI37" s="87">
        <v>0</v>
      </c>
      <c r="AJ37" s="87">
        <f>SUM(AK37:AS37)</f>
        <v>6</v>
      </c>
      <c r="AK37" s="87">
        <v>0</v>
      </c>
      <c r="AL37" s="87">
        <v>0</v>
      </c>
      <c r="AM37" s="87">
        <v>6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32</v>
      </c>
      <c r="B38" s="96" t="s">
        <v>322</v>
      </c>
      <c r="C38" s="85" t="s">
        <v>323</v>
      </c>
      <c r="D38" s="87">
        <f>SUM(E38,+H38,+K38)</f>
        <v>5981</v>
      </c>
      <c r="E38" s="87">
        <f>SUM(F38:G38)</f>
        <v>0</v>
      </c>
      <c r="F38" s="87">
        <v>0</v>
      </c>
      <c r="G38" s="87">
        <v>0</v>
      </c>
      <c r="H38" s="87">
        <f>SUM(I38:J38)</f>
        <v>0</v>
      </c>
      <c r="I38" s="87">
        <v>0</v>
      </c>
      <c r="J38" s="87">
        <v>0</v>
      </c>
      <c r="K38" s="87">
        <f>SUM(L38:M38)</f>
        <v>5981</v>
      </c>
      <c r="L38" s="87">
        <v>166</v>
      </c>
      <c r="M38" s="87">
        <v>5815</v>
      </c>
      <c r="N38" s="87">
        <f>SUM(O38,+V38,+AC38)</f>
        <v>5981</v>
      </c>
      <c r="O38" s="87">
        <f>SUM(P38:U38)</f>
        <v>166</v>
      </c>
      <c r="P38" s="87">
        <v>166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5815</v>
      </c>
      <c r="W38" s="87">
        <v>5815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177</v>
      </c>
      <c r="AG38" s="87">
        <v>177</v>
      </c>
      <c r="AH38" s="87">
        <v>0</v>
      </c>
      <c r="AI38" s="87">
        <v>0</v>
      </c>
      <c r="AJ38" s="87">
        <f>SUM(AK38:AS38)</f>
        <v>177</v>
      </c>
      <c r="AK38" s="87">
        <v>0</v>
      </c>
      <c r="AL38" s="87"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0</v>
      </c>
      <c r="AR38" s="87">
        <v>176</v>
      </c>
      <c r="AS38" s="87">
        <v>1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32</v>
      </c>
      <c r="B39" s="96" t="s">
        <v>324</v>
      </c>
      <c r="C39" s="85" t="s">
        <v>325</v>
      </c>
      <c r="D39" s="87">
        <f>SUM(E39,+H39,+K39)</f>
        <v>10453</v>
      </c>
      <c r="E39" s="87">
        <f>SUM(F39:G39)</f>
        <v>0</v>
      </c>
      <c r="F39" s="87">
        <v>0</v>
      </c>
      <c r="G39" s="87">
        <v>0</v>
      </c>
      <c r="H39" s="87">
        <f>SUM(I39:J39)</f>
        <v>0</v>
      </c>
      <c r="I39" s="87">
        <v>0</v>
      </c>
      <c r="J39" s="87">
        <v>0</v>
      </c>
      <c r="K39" s="87">
        <f>SUM(L39:M39)</f>
        <v>10453</v>
      </c>
      <c r="L39" s="87">
        <v>500</v>
      </c>
      <c r="M39" s="87">
        <v>9953</v>
      </c>
      <c r="N39" s="87">
        <f>SUM(O39,+V39,+AC39)</f>
        <v>10453</v>
      </c>
      <c r="O39" s="87">
        <f>SUM(P39:U39)</f>
        <v>500</v>
      </c>
      <c r="P39" s="87">
        <v>500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9953</v>
      </c>
      <c r="W39" s="87">
        <v>9953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377</v>
      </c>
      <c r="AG39" s="87">
        <v>377</v>
      </c>
      <c r="AH39" s="87">
        <v>0</v>
      </c>
      <c r="AI39" s="87">
        <v>0</v>
      </c>
      <c r="AJ39" s="87">
        <f>SUM(AK39:AS39)</f>
        <v>377</v>
      </c>
      <c r="AK39" s="87">
        <v>0</v>
      </c>
      <c r="AL39" s="87">
        <v>0</v>
      </c>
      <c r="AM39" s="87">
        <v>377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f>SUM(AU39:AY39)</f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0</v>
      </c>
      <c r="BA39" s="87">
        <v>0</v>
      </c>
      <c r="BB39" s="87">
        <v>0</v>
      </c>
      <c r="BC39" s="87">
        <v>0</v>
      </c>
    </row>
    <row r="40" spans="1:55" ht="13.5" customHeight="1">
      <c r="A40" s="98" t="s">
        <v>32</v>
      </c>
      <c r="B40" s="96" t="s">
        <v>326</v>
      </c>
      <c r="C40" s="85" t="s">
        <v>327</v>
      </c>
      <c r="D40" s="87">
        <f>SUM(E40,+H40,+K40)</f>
        <v>13348</v>
      </c>
      <c r="E40" s="87">
        <f>SUM(F40:G40)</f>
        <v>0</v>
      </c>
      <c r="F40" s="87">
        <v>0</v>
      </c>
      <c r="G40" s="87">
        <v>0</v>
      </c>
      <c r="H40" s="87">
        <f>SUM(I40:J40)</f>
        <v>0</v>
      </c>
      <c r="I40" s="87">
        <v>0</v>
      </c>
      <c r="J40" s="87">
        <v>0</v>
      </c>
      <c r="K40" s="87">
        <f>SUM(L40:M40)</f>
        <v>13348</v>
      </c>
      <c r="L40" s="87">
        <v>284</v>
      </c>
      <c r="M40" s="87">
        <v>13064</v>
      </c>
      <c r="N40" s="87">
        <f>SUM(O40,+V40,+AC40)</f>
        <v>13348</v>
      </c>
      <c r="O40" s="87">
        <f>SUM(P40:U40)</f>
        <v>284</v>
      </c>
      <c r="P40" s="87">
        <v>284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13064</v>
      </c>
      <c r="W40" s="87">
        <v>13064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39</v>
      </c>
      <c r="AG40" s="87">
        <v>39</v>
      </c>
      <c r="AH40" s="87">
        <v>0</v>
      </c>
      <c r="AI40" s="87">
        <v>0</v>
      </c>
      <c r="AJ40" s="87">
        <f>SUM(AK40:AS40)</f>
        <v>76</v>
      </c>
      <c r="AK40" s="87">
        <v>63</v>
      </c>
      <c r="AL40" s="87">
        <v>0</v>
      </c>
      <c r="AM40" s="87">
        <v>0</v>
      </c>
      <c r="AN40" s="87">
        <v>0</v>
      </c>
      <c r="AO40" s="87">
        <v>0</v>
      </c>
      <c r="AP40" s="87">
        <v>0</v>
      </c>
      <c r="AQ40" s="87">
        <v>13</v>
      </c>
      <c r="AR40" s="87">
        <v>0</v>
      </c>
      <c r="AS40" s="87">
        <v>0</v>
      </c>
      <c r="AT40" s="87">
        <f>SUM(AU40:AY40)</f>
        <v>26</v>
      </c>
      <c r="AU40" s="87">
        <v>26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32</v>
      </c>
      <c r="B41" s="96" t="s">
        <v>328</v>
      </c>
      <c r="C41" s="85" t="s">
        <v>329</v>
      </c>
      <c r="D41" s="87">
        <f>SUM(E41,+H41,+K41)</f>
        <v>4527</v>
      </c>
      <c r="E41" s="87">
        <f>SUM(F41:G41)</f>
        <v>0</v>
      </c>
      <c r="F41" s="87">
        <v>0</v>
      </c>
      <c r="G41" s="87">
        <v>0</v>
      </c>
      <c r="H41" s="87">
        <f>SUM(I41:J41)</f>
        <v>0</v>
      </c>
      <c r="I41" s="87">
        <v>0</v>
      </c>
      <c r="J41" s="87">
        <v>0</v>
      </c>
      <c r="K41" s="87">
        <f>SUM(L41:M41)</f>
        <v>4527</v>
      </c>
      <c r="L41" s="87">
        <v>330</v>
      </c>
      <c r="M41" s="87">
        <v>4197</v>
      </c>
      <c r="N41" s="87">
        <f>SUM(O41,+V41,+AC41)</f>
        <v>4527</v>
      </c>
      <c r="O41" s="87">
        <f>SUM(P41:U41)</f>
        <v>330</v>
      </c>
      <c r="P41" s="87">
        <v>330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4197</v>
      </c>
      <c r="W41" s="87">
        <v>4197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2</v>
      </c>
      <c r="AG41" s="87">
        <v>2</v>
      </c>
      <c r="AH41" s="87">
        <v>0</v>
      </c>
      <c r="AI41" s="87">
        <v>0</v>
      </c>
      <c r="AJ41" s="87">
        <f>SUM(AK41:AS41)</f>
        <v>0</v>
      </c>
      <c r="AK41" s="87">
        <v>0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2</v>
      </c>
      <c r="AU41" s="87">
        <v>0</v>
      </c>
      <c r="AV41" s="87">
        <v>2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32</v>
      </c>
      <c r="B42" s="96" t="s">
        <v>330</v>
      </c>
      <c r="C42" s="85" t="s">
        <v>331</v>
      </c>
      <c r="D42" s="87">
        <f>SUM(E42,+H42,+K42)</f>
        <v>7119</v>
      </c>
      <c r="E42" s="87">
        <f>SUM(F42:G42)</f>
        <v>0</v>
      </c>
      <c r="F42" s="87">
        <v>0</v>
      </c>
      <c r="G42" s="87">
        <v>0</v>
      </c>
      <c r="H42" s="87">
        <f>SUM(I42:J42)</f>
        <v>0</v>
      </c>
      <c r="I42" s="87">
        <v>0</v>
      </c>
      <c r="J42" s="87">
        <v>0</v>
      </c>
      <c r="K42" s="87">
        <f>SUM(L42:M42)</f>
        <v>7119</v>
      </c>
      <c r="L42" s="87">
        <v>630</v>
      </c>
      <c r="M42" s="87">
        <v>6489</v>
      </c>
      <c r="N42" s="87">
        <f>SUM(O42,+V42,+AC42)</f>
        <v>7280</v>
      </c>
      <c r="O42" s="87">
        <f>SUM(P42:U42)</f>
        <v>630</v>
      </c>
      <c r="P42" s="87">
        <v>630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6489</v>
      </c>
      <c r="W42" s="87">
        <v>6489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161</v>
      </c>
      <c r="AD42" s="87">
        <v>161</v>
      </c>
      <c r="AE42" s="87">
        <v>0</v>
      </c>
      <c r="AF42" s="87">
        <f>SUM(AG42:AI42)</f>
        <v>211</v>
      </c>
      <c r="AG42" s="87">
        <v>211</v>
      </c>
      <c r="AH42" s="87">
        <v>0</v>
      </c>
      <c r="AI42" s="87">
        <v>0</v>
      </c>
      <c r="AJ42" s="87">
        <f>SUM(AK42:AS42)</f>
        <v>211</v>
      </c>
      <c r="AK42" s="87">
        <v>0</v>
      </c>
      <c r="AL42" s="87">
        <v>0</v>
      </c>
      <c r="AM42" s="87">
        <v>211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42">
    <sortCondition ref="A8:A42"/>
    <sortCondition ref="B8:B42"/>
    <sortCondition ref="C8:C4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22000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22100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22130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22203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22205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22206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22207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22208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22209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22210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22211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22212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22213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22214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22215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22216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22219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22220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22221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22222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22223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22224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22225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22226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22301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22302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22304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22305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22306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22325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22341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22342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22344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22424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22429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22461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2024-02-01T05:32:25Z</dcterms:modified>
</cp:coreProperties>
</file>