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8福井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水洗化人口等!$A$6:$AD$23</definedName>
    <definedName name="_xlnm.Print_Area" localSheetId="2">し尿集計結果!$A$1:$M$37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N11" i="2" s="1"/>
  <c r="AC12" i="2"/>
  <c r="AC13" i="2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V8" i="2"/>
  <c r="V9" i="2"/>
  <c r="N9" i="2" s="1"/>
  <c r="V10" i="2"/>
  <c r="N10" i="2" s="1"/>
  <c r="V11" i="2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N20" i="2" s="1"/>
  <c r="V21" i="2"/>
  <c r="V22" i="2"/>
  <c r="V23" i="2"/>
  <c r="V2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N8" i="2"/>
  <c r="N13" i="2"/>
  <c r="N14" i="2"/>
  <c r="N15" i="2"/>
  <c r="N16" i="2"/>
  <c r="N21" i="2"/>
  <c r="N22" i="2"/>
  <c r="N23" i="2"/>
  <c r="N24" i="2"/>
  <c r="K8" i="2"/>
  <c r="K9" i="2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K22" i="2"/>
  <c r="K23" i="2"/>
  <c r="D23" i="2" s="1"/>
  <c r="K24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D16" i="2" s="1"/>
  <c r="H17" i="2"/>
  <c r="H18" i="2"/>
  <c r="H19" i="2"/>
  <c r="H20" i="2"/>
  <c r="H21" i="2"/>
  <c r="D21" i="2" s="1"/>
  <c r="H22" i="2"/>
  <c r="D22" i="2" s="1"/>
  <c r="H23" i="2"/>
  <c r="H24" i="2"/>
  <c r="D24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9" i="2"/>
  <c r="D10" i="2"/>
  <c r="D11" i="2"/>
  <c r="D12" i="2"/>
  <c r="D17" i="2"/>
  <c r="D18" i="2"/>
  <c r="D19" i="2"/>
  <c r="D20" i="2"/>
  <c r="P8" i="1"/>
  <c r="I8" i="1" s="1"/>
  <c r="D8" i="1" s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I17" i="1" s="1"/>
  <c r="D17" i="1" s="1"/>
  <c r="P18" i="1"/>
  <c r="I18" i="1" s="1"/>
  <c r="D18" i="1" s="1"/>
  <c r="P19" i="1"/>
  <c r="P20" i="1"/>
  <c r="P21" i="1"/>
  <c r="P22" i="1"/>
  <c r="P23" i="1"/>
  <c r="I23" i="1" s="1"/>
  <c r="D23" i="1" s="1"/>
  <c r="P24" i="1"/>
  <c r="I24" i="1" s="1"/>
  <c r="D24" i="1" s="1"/>
  <c r="I11" i="1"/>
  <c r="I12" i="1"/>
  <c r="D12" i="1" s="1"/>
  <c r="I13" i="1"/>
  <c r="D13" i="1" s="1"/>
  <c r="I14" i="1"/>
  <c r="D14" i="1" s="1"/>
  <c r="I19" i="1"/>
  <c r="I20" i="1"/>
  <c r="D20" i="1" s="1"/>
  <c r="I21" i="1"/>
  <c r="D21" i="1" s="1"/>
  <c r="I22" i="1"/>
  <c r="D22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11" i="1"/>
  <c r="N11" i="1" s="1"/>
  <c r="D19" i="1"/>
  <c r="N19" i="1" s="1"/>
  <c r="T12" i="1" l="1"/>
  <c r="F12" i="1"/>
  <c r="N12" i="1"/>
  <c r="J12" i="1"/>
  <c r="L12" i="1"/>
  <c r="L17" i="1"/>
  <c r="J17" i="1"/>
  <c r="N17" i="1"/>
  <c r="F17" i="1"/>
  <c r="T17" i="1"/>
  <c r="L9" i="1"/>
  <c r="J9" i="1"/>
  <c r="T9" i="1"/>
  <c r="F9" i="1"/>
  <c r="N9" i="1"/>
  <c r="F14" i="1"/>
  <c r="J14" i="1"/>
  <c r="T14" i="1"/>
  <c r="N14" i="1"/>
  <c r="L14" i="1"/>
  <c r="T13" i="1"/>
  <c r="J13" i="1"/>
  <c r="F13" i="1"/>
  <c r="N13" i="1"/>
  <c r="L13" i="1"/>
  <c r="N10" i="1"/>
  <c r="L10" i="1"/>
  <c r="F10" i="1"/>
  <c r="J10" i="1"/>
  <c r="T10" i="1"/>
  <c r="J24" i="1"/>
  <c r="F24" i="1"/>
  <c r="T24" i="1"/>
  <c r="L24" i="1"/>
  <c r="N24" i="1"/>
  <c r="J8" i="1"/>
  <c r="L8" i="1"/>
  <c r="F8" i="1"/>
  <c r="T8" i="1"/>
  <c r="N8" i="1"/>
  <c r="F15" i="1"/>
  <c r="J15" i="1"/>
  <c r="N15" i="1"/>
  <c r="L15" i="1"/>
  <c r="T15" i="1"/>
  <c r="N18" i="1"/>
  <c r="L18" i="1"/>
  <c r="T18" i="1"/>
  <c r="J18" i="1"/>
  <c r="F18" i="1"/>
  <c r="F22" i="1"/>
  <c r="L22" i="1"/>
  <c r="T22" i="1"/>
  <c r="N22" i="1"/>
  <c r="J22" i="1"/>
  <c r="J16" i="1"/>
  <c r="N16" i="1"/>
  <c r="F16" i="1"/>
  <c r="L16" i="1"/>
  <c r="T16" i="1"/>
  <c r="T21" i="1"/>
  <c r="L21" i="1"/>
  <c r="J21" i="1"/>
  <c r="F21" i="1"/>
  <c r="N21" i="1"/>
  <c r="F23" i="1"/>
  <c r="T23" i="1"/>
  <c r="N23" i="1"/>
  <c r="L23" i="1"/>
  <c r="J23" i="1"/>
  <c r="T20" i="1"/>
  <c r="F20" i="1"/>
  <c r="N20" i="1"/>
  <c r="L20" i="1"/>
  <c r="J20" i="1"/>
  <c r="F11" i="1"/>
  <c r="T11" i="1"/>
  <c r="J19" i="1"/>
  <c r="J11" i="1"/>
  <c r="F19" i="1"/>
  <c r="L19" i="1"/>
  <c r="L11" i="1"/>
  <c r="T19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I7" i="1" l="1"/>
  <c r="E7" i="1"/>
  <c r="E7" i="2"/>
  <c r="AZ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<sst xmlns="http://schemas.openxmlformats.org/spreadsheetml/2006/main" count="647" uniqueCount="296">
  <si>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</si>
  <si>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</si>
  <si>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</si>
  <si>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</si>
  <si>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</si>
  <si>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</si>
  <si>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</si>
  <si>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</si>
  <si>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</si>
  <si>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</si>
  <si>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</si>
  <si>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</si>
  <si>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</si>
  <si>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</si>
  <si>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</si>
  <si>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</si>
  <si>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</si>
  <si>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</si>
  <si>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</si>
  <si>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</si>
  <si>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</si>
  <si>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</si>
  <si>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</si>
  <si>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</si>
  <si>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</si>
  <si>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</si>
  <si>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</si>
  <si>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</si>
  <si>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</si>
  <si>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</si>
  <si>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</si>
  <si>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</si>
  <si>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</si>
  <si>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</si>
  <si>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</si>
  <si>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</si>
  <si>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</si>
  <si>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</si>
  <si>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</si>
  <si>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</si>
  <si>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</si>
  <si>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</si>
  <si>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</si>
  <si>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</si>
  <si>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</si>
  <si>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</si>
  <si>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</si>
  <si>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</si>
  <si>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</si>
  <si>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</si>
  <si>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</si>
  <si>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</si>
  <si>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</si>
  <si>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</si>
  <si>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</si>
  <si>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</si>
  <si>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</si>
  <si>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</si>
  <si>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</si>
  <si>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</si>
  <si>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</si>
  <si>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</si>
  <si>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</si>
  <si>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</si>
  <si>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</si>
  <si>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</si>
  <si>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</si>
  <si>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</si>
  <si>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</si>
  <si>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</si>
  <si>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</si>
  <si>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</si>
  <si>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</si>
  <si>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</si>
  <si>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</si>
  <si>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</si>
  <si>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</si>
  <si>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</si>
  <si>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</si>
  <si>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</si>
  <si>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</si>
  <si>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</si>
  <si>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</si>
  <si>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</si>
  <si>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</si>
  <si>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</si>
  <si>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</si>
  <si>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</si>
  <si>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</si>
  <si>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</si>
  <si>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</si>
  <si>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</si>
  <si>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</si>
  <si>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</si>
  <si>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</si>
  <si>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</si>
  <si>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</si>
  <si>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</si>
  <si>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</si>
  <si>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</si>
  <si>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</si>
  <si>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</si>
  <si>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</si>
  <si>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</si>
  <si>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</si>
  <si>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</si>
  <si>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</si>
  <si>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</si>
  <si>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</si>
  <si>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</si>
  <si>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</si>
  <si>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</si>
  <si>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</si>
  <si>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</si>
  <si>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</si>
  <si>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</si>
  <si>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</si>
  <si>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</si>
  <si>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</si>
  <si>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</si>
  <si>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</si>
  <si>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</si>
  <si>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</si>
  <si>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</si>
  <si>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</si>
  <si>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</si>
  <si>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</si>
  <si>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</si>
  <si>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</si>
  <si>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</si>
  <si>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</si>
  <si>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</si>
  <si>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</si>
  <si>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</si>
  <si>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</si>
  <si>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</si>
  <si>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</si>
  <si>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</si>
  <si>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</si>
  <si>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</si>
  <si>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</si>
  <si>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</si>
  <si>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</si>
  <si>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</si>
  <si>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</si>
  <si>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</si>
  <si>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</si>
  <si>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</si>
  <si>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</si>
  <si>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</si>
  <si>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</si>
  <si>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</si>
  <si>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</si>
  <si>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</si>
  <si>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</si>
  <si>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</si>
  <si>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</si>
  <si>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</si>
  <si>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</si>
  <si>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</si>
  <si>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</si>
  <si>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</si>
  <si>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</si>
  <si>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</si>
  <si>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</si>
  <si>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</si>
  <si>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</si>
  <si>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</si>
  <si>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</si>
  <si>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</si>
  <si>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</si>
  <si>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</si>
  <si>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</si>
  <si>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</si>
  <si>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</si>
  <si>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</si>
  <si>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</si>
  <si>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</si>
  <si>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</si>
  <si>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</si>
  <si>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</si>
  <si>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</si>
  <si>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</si>
  <si>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</si>
  <si>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</si>
  <si>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</si>
  <si>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</si>
  <si>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</si>
  <si>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</si>
  <si>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</si>
  <si>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</si>
  <si>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</si>
  <si>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</si>
  <si>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</si>
  <si>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</si>
  <si>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</si>
  <si>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</si>
  <si>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</si>
  <si>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</si>
  <si>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</si>
  <si>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</si>
  <si>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</si>
  <si>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</si>
  <si>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</si>
  <si>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</si>
  <si>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</si>
  <si>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</si>
  <si>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</si>
  <si>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</si>
  <si>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</si>
  <si>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</si>
  <si>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</si>
  <si>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</si>
  <si>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</si>
  <si>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</si>
  <si>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</si>
  <si>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</si>
  <si>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</si>
  <si>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</si>
  <si>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</si>
  <si>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</si>
  <si>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</si>
  <si>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</si>
  <si>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</si>
  <si>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</si>
  <si>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</si>
  <si>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</si>
  <si>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</si>
  <si>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</si>
  <si>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</si>
  <si>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</si>
  <si>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</si>
  <si>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</si>
  <si>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</si>
  <si>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</si>
  <si>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</si>
  <si>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</si>
  <si>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</si>
  <si>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</si>
  <si>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</si>
  <si>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</si>
  <si>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</si>
  <si>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</si>
  <si>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</si>
  <si>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</si>
  <si>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</si>
  <si>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</si>
  <si>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</si>
  <si>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</si>
  <si>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</si>
  <si>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</si>
  <si>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</si>
  <si>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</si>
  <si>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</si>
  <si>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</si>
  <si>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</si>
  <si>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</si>
  <si>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18000</t>
  </si>
  <si>
    <t>水洗化人口等（令和4年度実績）</t>
    <phoneticPr fontId="3"/>
  </si>
  <si>
    <t>し尿処理の状況（令和4年度実績）</t>
    <phoneticPr fontId="3"/>
  </si>
  <si>
    <t>18201</t>
  </si>
  <si>
    <t>福井市</t>
  </si>
  <si>
    <t/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</si>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</sst>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36</v>
      </c>
      <c r="B7" s="108" t="s">
        <v>257</v>
      </c>
      <c r="C7" s="92" t="s">
        <v>199</v>
      </c>
      <c r="D7" s="93">
        <f>+SUM(E7,+I7)</f>
        <v>761667</v>
      </c>
      <c r="E7" s="93">
        <f>+SUM(G7+H7)</f>
        <v>28263</v>
      </c>
      <c r="F7" s="94">
        <f>IF(D7&gt;0,E7/D7*100,"-")</f>
        <v>3.7106767130517664</v>
      </c>
      <c r="G7" s="93">
        <f>SUM(G$8:G$207)</f>
        <v>27781</v>
      </c>
      <c r="H7" s="93">
        <f>SUM(H$8:H$207)</f>
        <v>482</v>
      </c>
      <c r="I7" s="93">
        <f>+SUM(K7,+M7,O7+P7)</f>
        <v>733404</v>
      </c>
      <c r="J7" s="94">
        <f>IF(D7&gt;0,I7/D7*100,"-")</f>
        <v>96.289323286948232</v>
      </c>
      <c r="K7" s="93">
        <f>SUM(K$8:K$207)</f>
        <v>584702</v>
      </c>
      <c r="L7" s="94">
        <f>IF(D7&gt;0,K7/D7*100,"-")</f>
        <v>76.766093318996369</v>
      </c>
      <c r="M7" s="93">
        <f>SUM(M$8:M$207)</f>
        <v>0</v>
      </c>
      <c r="N7" s="94">
        <f>IF(D7&gt;0,M7/D7*100,"-")</f>
        <v>0</v>
      </c>
      <c r="O7" s="91">
        <f>SUM(O$8:O$207)</f>
        <v>56653</v>
      </c>
      <c r="P7" s="93">
        <f>SUM(Q7:S7)</f>
        <v>92049</v>
      </c>
      <c r="Q7" s="93">
        <f>SUM(Q$8:Q$207)</f>
        <v>38404</v>
      </c>
      <c r="R7" s="93">
        <f>SUM(R$8:R$207)</f>
        <v>53316</v>
      </c>
      <c r="S7" s="93">
        <f>SUM(S$8:S$207)</f>
        <v>329</v>
      </c>
      <c r="T7" s="94">
        <f>IF(D7&gt;0,P7/D7*100,"-")</f>
        <v>12.085202588532784</v>
      </c>
      <c r="U7" s="93">
        <f>SUM(U$8:U$207)</f>
        <v>16054</v>
      </c>
      <c r="V7" s="95">
        <f t="shared" ref="V7:AC7" si="0">COUNTIF(V$8:V$207,"○")</f>
        <v>12</v>
      </c>
      <c r="W7" s="95">
        <f t="shared" si="0"/>
        <v>0</v>
      </c>
      <c r="X7" s="95">
        <f t="shared" si="0"/>
        <v>0</v>
      </c>
      <c r="Y7" s="95">
        <f t="shared" si="0"/>
        <v>5</v>
      </c>
      <c r="Z7" s="95">
        <f t="shared" si="0"/>
        <v>12</v>
      </c>
      <c r="AA7" s="95">
        <f t="shared" si="0"/>
        <v>0</v>
      </c>
      <c r="AB7" s="95">
        <f t="shared" si="0"/>
        <v>0</v>
      </c>
      <c r="AC7" s="95">
        <f t="shared" si="0"/>
        <v>5</v>
      </c>
    </row>
    <row r="8" spans="1:31" ht="13.5" customHeight="1">
      <c r="A8" s="85" t="s">
        <v>36</v>
      </c>
      <c r="B8" s="86" t="s">
        <v>260</v>
      </c>
      <c r="C8" s="85" t="s">
        <v>261</v>
      </c>
      <c r="D8" s="87">
        <f>+SUM(E8,+I8)</f>
        <v>258286</v>
      </c>
      <c r="E8" s="87">
        <f>+SUM(G8+H8)</f>
        <v>1229</v>
      </c>
      <c r="F8" s="106">
        <f>IF(D8&gt;0,E8/D8*100,"-")</f>
        <v>0.47582911965805341</v>
      </c>
      <c r="G8" s="87">
        <v>1172</v>
      </c>
      <c r="H8" s="87">
        <v>57</v>
      </c>
      <c r="I8" s="87">
        <f>+SUM(K8,+M8,O8+P8)</f>
        <v>257057</v>
      </c>
      <c r="J8" s="88">
        <f>IF(D8&gt;0,I8/D8*100,"-")</f>
        <v>99.524170880341941</v>
      </c>
      <c r="K8" s="87">
        <v>221292</v>
      </c>
      <c r="L8" s="88">
        <f>IF(D8&gt;0,K8/D8*100,"-")</f>
        <v>85.677117613807951</v>
      </c>
      <c r="M8" s="87">
        <v>0</v>
      </c>
      <c r="N8" s="88">
        <f>IF(D8&gt;0,M8/D8*100,"-")</f>
        <v>0</v>
      </c>
      <c r="O8" s="87">
        <v>11967</v>
      </c>
      <c r="P8" s="87">
        <f>SUM(Q8:S8)</f>
        <v>23798</v>
      </c>
      <c r="Q8" s="87">
        <v>13423</v>
      </c>
      <c r="R8" s="87">
        <v>10375</v>
      </c>
      <c r="S8" s="87">
        <v>0</v>
      </c>
      <c r="T8" s="88">
        <f>IF(D8&gt;0,P8/D8*100,"-")</f>
        <v>9.2138172413526096</v>
      </c>
      <c r="U8" s="87">
        <v>4631</v>
      </c>
      <c r="V8" s="85" t="s">
        <v>263</v>
      </c>
      <c r="W8" s="85"/>
      <c r="X8" s="85"/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36</v>
      </c>
      <c r="B9" s="86" t="s">
        <v>264</v>
      </c>
      <c r="C9" s="85" t="s">
        <v>265</v>
      </c>
      <c r="D9" s="87">
        <f>+SUM(E9,+I9)</f>
        <v>63797</v>
      </c>
      <c r="E9" s="87">
        <f>+SUM(G9+H9)</f>
        <v>7843</v>
      </c>
      <c r="F9" s="106">
        <f>IF(D9&gt;0,E9/D9*100,"-")</f>
        <v>12.293681521074658</v>
      </c>
      <c r="G9" s="87">
        <v>7843</v>
      </c>
      <c r="H9" s="87">
        <v>0</v>
      </c>
      <c r="I9" s="87">
        <f>+SUM(K9,+M9,O9+P9)</f>
        <v>55954</v>
      </c>
      <c r="J9" s="88">
        <f>IF(D9&gt;0,I9/D9*100,"-")</f>
        <v>87.70631847892534</v>
      </c>
      <c r="K9" s="87">
        <v>51100</v>
      </c>
      <c r="L9" s="88">
        <f>IF(D9&gt;0,K9/D9*100,"-")</f>
        <v>80.097810241860898</v>
      </c>
      <c r="M9" s="87">
        <v>0</v>
      </c>
      <c r="N9" s="88">
        <f>IF(D9&gt;0,M9/D9*100,"-")</f>
        <v>0</v>
      </c>
      <c r="O9" s="87">
        <v>4854</v>
      </c>
      <c r="P9" s="87">
        <f>SUM(Q9:S9)</f>
        <v>0</v>
      </c>
      <c r="Q9" s="87">
        <v>0</v>
      </c>
      <c r="R9" s="87">
        <v>0</v>
      </c>
      <c r="S9" s="87">
        <v>0</v>
      </c>
      <c r="T9" s="88">
        <f>IF(D9&gt;0,P9/D9*100,"-")</f>
        <v>0</v>
      </c>
      <c r="U9" s="87">
        <v>1039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36</v>
      </c>
      <c r="B10" s="86" t="s">
        <v>266</v>
      </c>
      <c r="C10" s="85" t="s">
        <v>267</v>
      </c>
      <c r="D10" s="87">
        <f>+SUM(E10,+I10)</f>
        <v>28392</v>
      </c>
      <c r="E10" s="87">
        <f>+SUM(G10+H10)</f>
        <v>1290</v>
      </c>
      <c r="F10" s="106">
        <f>IF(D10&gt;0,E10/D10*100,"-")</f>
        <v>4.5435333896872354</v>
      </c>
      <c r="G10" s="87">
        <v>1290</v>
      </c>
      <c r="H10" s="87">
        <v>0</v>
      </c>
      <c r="I10" s="87">
        <f>+SUM(K10,+M10,O10+P10)</f>
        <v>27102</v>
      </c>
      <c r="J10" s="88">
        <f>IF(D10&gt;0,I10/D10*100,"-")</f>
        <v>95.456466610312759</v>
      </c>
      <c r="K10" s="87">
        <v>18316</v>
      </c>
      <c r="L10" s="88">
        <f>IF(D10&gt;0,K10/D10*100,"-")</f>
        <v>64.511129895745285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8786</v>
      </c>
      <c r="Q10" s="87">
        <v>286</v>
      </c>
      <c r="R10" s="87">
        <v>8500</v>
      </c>
      <c r="S10" s="87">
        <v>0</v>
      </c>
      <c r="T10" s="88">
        <f>IF(D10&gt;0,P10/D10*100,"-")</f>
        <v>30.945336714567485</v>
      </c>
      <c r="U10" s="87">
        <v>375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36</v>
      </c>
      <c r="B11" s="86" t="s">
        <v>268</v>
      </c>
      <c r="C11" s="85" t="s">
        <v>269</v>
      </c>
      <c r="D11" s="87">
        <f>+SUM(E11,+I11)</f>
        <v>31122</v>
      </c>
      <c r="E11" s="87">
        <f>+SUM(G11+H11)</f>
        <v>2025</v>
      </c>
      <c r="F11" s="106">
        <f>IF(D11&gt;0,E11/D11*100,"-")</f>
        <v>6.5066512434933488</v>
      </c>
      <c r="G11" s="87">
        <v>1670</v>
      </c>
      <c r="H11" s="87">
        <v>355</v>
      </c>
      <c r="I11" s="87">
        <f>+SUM(K11,+M11,O11+P11)</f>
        <v>29097</v>
      </c>
      <c r="J11" s="88">
        <f>IF(D11&gt;0,I11/D11*100,"-")</f>
        <v>93.493348756506663</v>
      </c>
      <c r="K11" s="87">
        <v>7191</v>
      </c>
      <c r="L11" s="88">
        <f>IF(D11&gt;0,K11/D11*100,"-")</f>
        <v>23.105841526894157</v>
      </c>
      <c r="M11" s="87">
        <v>0</v>
      </c>
      <c r="N11" s="88">
        <f>IF(D11&gt;0,M11/D11*100,"-")</f>
        <v>0</v>
      </c>
      <c r="O11" s="87">
        <v>5609</v>
      </c>
      <c r="P11" s="87">
        <f>SUM(Q11:S11)</f>
        <v>16297</v>
      </c>
      <c r="Q11" s="87">
        <v>10932</v>
      </c>
      <c r="R11" s="87">
        <v>5365</v>
      </c>
      <c r="S11" s="87">
        <v>0</v>
      </c>
      <c r="T11" s="88">
        <f>IF(D11&gt;0,P11/D11*100,"-")</f>
        <v>52.364886575412896</v>
      </c>
      <c r="U11" s="87">
        <v>507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36</v>
      </c>
      <c r="B12" s="86" t="s">
        <v>270</v>
      </c>
      <c r="C12" s="85" t="s">
        <v>271</v>
      </c>
      <c r="D12" s="87">
        <f>+SUM(E12,+I12)</f>
        <v>21917</v>
      </c>
      <c r="E12" s="87">
        <f>+SUM(G12+H12)</f>
        <v>2476</v>
      </c>
      <c r="F12" s="106">
        <f>IF(D12&gt;0,E12/D12*100,"-")</f>
        <v>11.297166583017749</v>
      </c>
      <c r="G12" s="87">
        <v>2426</v>
      </c>
      <c r="H12" s="87">
        <v>50</v>
      </c>
      <c r="I12" s="87">
        <f>+SUM(K12,+M12,O12+P12)</f>
        <v>19441</v>
      </c>
      <c r="J12" s="88">
        <f>IF(D12&gt;0,I12/D12*100,"-")</f>
        <v>88.702833416982259</v>
      </c>
      <c r="K12" s="87">
        <v>17188</v>
      </c>
      <c r="L12" s="88">
        <f>IF(D12&gt;0,K12/D12*100,"-")</f>
        <v>78.423141853355844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2253</v>
      </c>
      <c r="Q12" s="87">
        <v>0</v>
      </c>
      <c r="R12" s="87">
        <v>2253</v>
      </c>
      <c r="S12" s="87">
        <v>0</v>
      </c>
      <c r="T12" s="88">
        <f>IF(D12&gt;0,P12/D12*100,"-")</f>
        <v>10.279691563626409</v>
      </c>
      <c r="U12" s="87">
        <v>284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36</v>
      </c>
      <c r="B13" s="86" t="s">
        <v>272</v>
      </c>
      <c r="C13" s="85" t="s">
        <v>273</v>
      </c>
      <c r="D13" s="87">
        <f>+SUM(E13,+I13)</f>
        <v>69053</v>
      </c>
      <c r="E13" s="87">
        <f>+SUM(G13+H13)</f>
        <v>4848</v>
      </c>
      <c r="F13" s="106">
        <f>IF(D13&gt;0,E13/D13*100,"-")</f>
        <v>7.0206942493447073</v>
      </c>
      <c r="G13" s="87">
        <v>4848</v>
      </c>
      <c r="H13" s="87">
        <v>0</v>
      </c>
      <c r="I13" s="87">
        <f>+SUM(K13,+M13,O13+P13)</f>
        <v>64205</v>
      </c>
      <c r="J13" s="88">
        <f>IF(D13&gt;0,I13/D13*100,"-")</f>
        <v>92.9793057506553</v>
      </c>
      <c r="K13" s="87">
        <v>47738</v>
      </c>
      <c r="L13" s="88">
        <f>IF(D13&gt;0,K13/D13*100,"-")</f>
        <v>69.132405543567984</v>
      </c>
      <c r="M13" s="87">
        <v>0</v>
      </c>
      <c r="N13" s="88">
        <f>IF(D13&gt;0,M13/D13*100,"-")</f>
        <v>0</v>
      </c>
      <c r="O13" s="87">
        <v>11477</v>
      </c>
      <c r="P13" s="87">
        <f>SUM(Q13:S13)</f>
        <v>4990</v>
      </c>
      <c r="Q13" s="87">
        <v>2023</v>
      </c>
      <c r="R13" s="87">
        <v>2967</v>
      </c>
      <c r="S13" s="87">
        <v>0</v>
      </c>
      <c r="T13" s="88">
        <f>IF(D13&gt;0,P13/D13*100,"-")</f>
        <v>7.226333396087063</v>
      </c>
      <c r="U13" s="87">
        <v>1158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36</v>
      </c>
      <c r="B14" s="86" t="s">
        <v>274</v>
      </c>
      <c r="C14" s="85" t="s">
        <v>275</v>
      </c>
      <c r="D14" s="87">
        <f>+SUM(E14,+I14)</f>
        <v>26925</v>
      </c>
      <c r="E14" s="87">
        <f>+SUM(G14+H14)</f>
        <v>237</v>
      </c>
      <c r="F14" s="106">
        <f>IF(D14&gt;0,E14/D14*100,"-")</f>
        <v>0.88022284122562677</v>
      </c>
      <c r="G14" s="87">
        <v>237</v>
      </c>
      <c r="H14" s="87">
        <v>0</v>
      </c>
      <c r="I14" s="87">
        <f>+SUM(K14,+M14,O14+P14)</f>
        <v>26688</v>
      </c>
      <c r="J14" s="88">
        <f>IF(D14&gt;0,I14/D14*100,"-")</f>
        <v>99.119777158774369</v>
      </c>
      <c r="K14" s="87">
        <v>25780</v>
      </c>
      <c r="L14" s="88">
        <f>IF(D14&gt;0,K14/D14*100,"-")</f>
        <v>95.747446610956359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908</v>
      </c>
      <c r="Q14" s="87">
        <v>682</v>
      </c>
      <c r="R14" s="87">
        <v>226</v>
      </c>
      <c r="S14" s="87">
        <v>0</v>
      </c>
      <c r="T14" s="88">
        <f>IF(D14&gt;0,P14/D14*100,"-")</f>
        <v>3.372330547818013</v>
      </c>
      <c r="U14" s="87">
        <v>481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36</v>
      </c>
      <c r="B15" s="86" t="s">
        <v>276</v>
      </c>
      <c r="C15" s="85" t="s">
        <v>277</v>
      </c>
      <c r="D15" s="87">
        <f>+SUM(E15,+I15)</f>
        <v>81315</v>
      </c>
      <c r="E15" s="87">
        <f>+SUM(G15+H15)</f>
        <v>2722</v>
      </c>
      <c r="F15" s="106">
        <f>IF(D15&gt;0,E15/D15*100,"-")</f>
        <v>3.3474758654614774</v>
      </c>
      <c r="G15" s="87">
        <v>2722</v>
      </c>
      <c r="H15" s="87">
        <v>0</v>
      </c>
      <c r="I15" s="87">
        <f>+SUM(K15,+M15,O15+P15)</f>
        <v>78593</v>
      </c>
      <c r="J15" s="88">
        <f>IF(D15&gt;0,I15/D15*100,"-")</f>
        <v>96.652524134538524</v>
      </c>
      <c r="K15" s="87">
        <v>57720</v>
      </c>
      <c r="L15" s="88">
        <f>IF(D15&gt;0,K15/D15*100,"-")</f>
        <v>70.983213429256594</v>
      </c>
      <c r="M15" s="87">
        <v>0</v>
      </c>
      <c r="N15" s="88">
        <f>IF(D15&gt;0,M15/D15*100,"-")</f>
        <v>0</v>
      </c>
      <c r="O15" s="87">
        <v>3136</v>
      </c>
      <c r="P15" s="87">
        <f>SUM(Q15:S15)</f>
        <v>17737</v>
      </c>
      <c r="Q15" s="87">
        <v>8854</v>
      </c>
      <c r="R15" s="87">
        <v>8883</v>
      </c>
      <c r="S15" s="87">
        <v>0</v>
      </c>
      <c r="T15" s="88">
        <f>IF(D15&gt;0,P15/D15*100,"-")</f>
        <v>21.812703683207278</v>
      </c>
      <c r="U15" s="87">
        <v>5036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36</v>
      </c>
      <c r="B16" s="86" t="s">
        <v>278</v>
      </c>
      <c r="C16" s="85" t="s">
        <v>279</v>
      </c>
      <c r="D16" s="87">
        <f>+SUM(E16,+I16)</f>
        <v>89585</v>
      </c>
      <c r="E16" s="87">
        <f>+SUM(G16+H16)</f>
        <v>2046</v>
      </c>
      <c r="F16" s="106">
        <f>IF(D16&gt;0,E16/D16*100,"-")</f>
        <v>2.2838644862421162</v>
      </c>
      <c r="G16" s="87">
        <v>2046</v>
      </c>
      <c r="H16" s="87">
        <v>0</v>
      </c>
      <c r="I16" s="87">
        <f>+SUM(K16,+M16,O16+P16)</f>
        <v>87539</v>
      </c>
      <c r="J16" s="88">
        <f>IF(D16&gt;0,I16/D16*100,"-")</f>
        <v>97.716135513757891</v>
      </c>
      <c r="K16" s="87">
        <v>83724</v>
      </c>
      <c r="L16" s="88">
        <f>IF(D16&gt;0,K16/D16*100,"-")</f>
        <v>93.457610090975052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3815</v>
      </c>
      <c r="Q16" s="87">
        <v>1824</v>
      </c>
      <c r="R16" s="87">
        <v>1991</v>
      </c>
      <c r="S16" s="87">
        <v>0</v>
      </c>
      <c r="T16" s="88">
        <f>IF(D16&gt;0,P16/D16*100,"-")</f>
        <v>4.2585254227828324</v>
      </c>
      <c r="U16" s="87">
        <v>1625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36</v>
      </c>
      <c r="B17" s="86" t="s">
        <v>280</v>
      </c>
      <c r="C17" s="85" t="s">
        <v>281</v>
      </c>
      <c r="D17" s="87">
        <f>+SUM(E17,+I17)</f>
        <v>18077</v>
      </c>
      <c r="E17" s="87">
        <f>+SUM(G17+H17)</f>
        <v>137</v>
      </c>
      <c r="F17" s="106">
        <f>IF(D17&gt;0,E17/D17*100,"-")</f>
        <v>0.75786911545057256</v>
      </c>
      <c r="G17" s="87">
        <v>137</v>
      </c>
      <c r="H17" s="87">
        <v>0</v>
      </c>
      <c r="I17" s="87">
        <f>+SUM(K17,+M17,O17+P17)</f>
        <v>17940</v>
      </c>
      <c r="J17" s="88">
        <f>IF(D17&gt;0,I17/D17*100,"-")</f>
        <v>99.242130884549425</v>
      </c>
      <c r="K17" s="87">
        <v>16932</v>
      </c>
      <c r="L17" s="88">
        <f>IF(D17&gt;0,K17/D17*100,"-")</f>
        <v>93.665984400066378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1008</v>
      </c>
      <c r="Q17" s="87">
        <v>0</v>
      </c>
      <c r="R17" s="87">
        <v>786</v>
      </c>
      <c r="S17" s="87">
        <v>222</v>
      </c>
      <c r="T17" s="88">
        <f>IF(D17&gt;0,P17/D17*100,"-")</f>
        <v>5.5761464844830444</v>
      </c>
      <c r="U17" s="87">
        <v>261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36</v>
      </c>
      <c r="B18" s="86" t="s">
        <v>282</v>
      </c>
      <c r="C18" s="85" t="s">
        <v>283</v>
      </c>
      <c r="D18" s="87">
        <f>+SUM(E18,+I18)</f>
        <v>2338</v>
      </c>
      <c r="E18" s="87">
        <f>+SUM(G18+H18)</f>
        <v>0</v>
      </c>
      <c r="F18" s="106">
        <f>IF(D18&gt;0,E18/D18*100,"-")</f>
        <v>0</v>
      </c>
      <c r="G18" s="87">
        <v>0</v>
      </c>
      <c r="H18" s="87">
        <v>0</v>
      </c>
      <c r="I18" s="87">
        <f>+SUM(K18,+M18,O18+P18)</f>
        <v>2338</v>
      </c>
      <c r="J18" s="88">
        <f>IF(D18&gt;0,I18/D18*100,"-")</f>
        <v>100</v>
      </c>
      <c r="K18" s="87">
        <v>1967</v>
      </c>
      <c r="L18" s="88">
        <f>IF(D18&gt;0,K18/D18*100,"-")</f>
        <v>84.131736526946113</v>
      </c>
      <c r="M18" s="87">
        <v>0</v>
      </c>
      <c r="N18" s="88">
        <f>IF(D18&gt;0,M18/D18*100,"-")</f>
        <v>0</v>
      </c>
      <c r="O18" s="87">
        <v>234</v>
      </c>
      <c r="P18" s="87">
        <f>SUM(Q18:S18)</f>
        <v>137</v>
      </c>
      <c r="Q18" s="87">
        <v>0</v>
      </c>
      <c r="R18" s="87">
        <v>137</v>
      </c>
      <c r="S18" s="87">
        <v>0</v>
      </c>
      <c r="T18" s="88">
        <f>IF(D18&gt;0,P18/D18*100,"-")</f>
        <v>5.8597091531223269</v>
      </c>
      <c r="U18" s="87">
        <v>14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36</v>
      </c>
      <c r="B19" s="86" t="s">
        <v>284</v>
      </c>
      <c r="C19" s="85" t="s">
        <v>285</v>
      </c>
      <c r="D19" s="87">
        <f>+SUM(E19,+I19)</f>
        <v>9850</v>
      </c>
      <c r="E19" s="87">
        <f>+SUM(G19+H19)</f>
        <v>276</v>
      </c>
      <c r="F19" s="106">
        <f>IF(D19&gt;0,E19/D19*100,"-")</f>
        <v>2.8020304568527918</v>
      </c>
      <c r="G19" s="87">
        <v>276</v>
      </c>
      <c r="H19" s="87">
        <v>0</v>
      </c>
      <c r="I19" s="87">
        <f>+SUM(K19,+M19,O19+P19)</f>
        <v>9574</v>
      </c>
      <c r="J19" s="88">
        <f>IF(D19&gt;0,I19/D19*100,"-")</f>
        <v>97.197969543147209</v>
      </c>
      <c r="K19" s="87">
        <v>3839</v>
      </c>
      <c r="L19" s="88">
        <f>IF(D19&gt;0,K19/D19*100,"-")</f>
        <v>38.974619289340104</v>
      </c>
      <c r="M19" s="87">
        <v>0</v>
      </c>
      <c r="N19" s="88">
        <f>IF(D19&gt;0,M19/D19*100,"-")</f>
        <v>0</v>
      </c>
      <c r="O19" s="87">
        <v>5305</v>
      </c>
      <c r="P19" s="87">
        <f>SUM(Q19:S19)</f>
        <v>430</v>
      </c>
      <c r="Q19" s="87">
        <v>0</v>
      </c>
      <c r="R19" s="87">
        <v>430</v>
      </c>
      <c r="S19" s="87">
        <v>0</v>
      </c>
      <c r="T19" s="88">
        <f>IF(D19&gt;0,P19/D19*100,"-")</f>
        <v>4.3654822335025383</v>
      </c>
      <c r="U19" s="87">
        <v>70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36</v>
      </c>
      <c r="B20" s="86" t="s">
        <v>286</v>
      </c>
      <c r="C20" s="85" t="s">
        <v>287</v>
      </c>
      <c r="D20" s="87">
        <f>+SUM(E20,+I20)</f>
        <v>20229</v>
      </c>
      <c r="E20" s="87">
        <f>+SUM(G20+H20)</f>
        <v>885</v>
      </c>
      <c r="F20" s="106">
        <f>IF(D20&gt;0,E20/D20*100,"-")</f>
        <v>4.3749073112857779</v>
      </c>
      <c r="G20" s="87">
        <v>885</v>
      </c>
      <c r="H20" s="87">
        <v>0</v>
      </c>
      <c r="I20" s="87">
        <f>+SUM(K20,+M20,O20+P20)</f>
        <v>19344</v>
      </c>
      <c r="J20" s="88">
        <f>IF(D20&gt;0,I20/D20*100,"-")</f>
        <v>95.625092688714219</v>
      </c>
      <c r="K20" s="87">
        <v>13162</v>
      </c>
      <c r="L20" s="88">
        <f>IF(D20&gt;0,K20/D20*100,"-")</f>
        <v>65.065005684907803</v>
      </c>
      <c r="M20" s="87">
        <v>0</v>
      </c>
      <c r="N20" s="88">
        <f>IF(D20&gt;0,M20/D20*100,"-")</f>
        <v>0</v>
      </c>
      <c r="O20" s="87">
        <v>5681</v>
      </c>
      <c r="P20" s="87">
        <f>SUM(Q20:S20)</f>
        <v>501</v>
      </c>
      <c r="Q20" s="87">
        <v>380</v>
      </c>
      <c r="R20" s="87">
        <v>121</v>
      </c>
      <c r="S20" s="87">
        <v>0</v>
      </c>
      <c r="T20" s="88">
        <f>IF(D20&gt;0,P20/D20*100,"-")</f>
        <v>2.4766424440160169</v>
      </c>
      <c r="U20" s="87">
        <v>193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36</v>
      </c>
      <c r="B21" s="86" t="s">
        <v>288</v>
      </c>
      <c r="C21" s="85" t="s">
        <v>289</v>
      </c>
      <c r="D21" s="87">
        <f>+SUM(E21,+I21)</f>
        <v>9035</v>
      </c>
      <c r="E21" s="87">
        <f>+SUM(G21+H21)</f>
        <v>1402</v>
      </c>
      <c r="F21" s="106">
        <f>IF(D21&gt;0,E21/D21*100,"-")</f>
        <v>15.51743220807969</v>
      </c>
      <c r="G21" s="87">
        <v>1402</v>
      </c>
      <c r="H21" s="87">
        <v>0</v>
      </c>
      <c r="I21" s="87">
        <f>+SUM(K21,+M21,O21+P21)</f>
        <v>7633</v>
      </c>
      <c r="J21" s="88">
        <f>IF(D21&gt;0,I21/D21*100,"-")</f>
        <v>84.482567791920303</v>
      </c>
      <c r="K21" s="87">
        <v>4520</v>
      </c>
      <c r="L21" s="88">
        <f>IF(D21&gt;0,K21/D21*100,"-")</f>
        <v>50.027670171555059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3113</v>
      </c>
      <c r="Q21" s="87">
        <v>0</v>
      </c>
      <c r="R21" s="87">
        <v>3113</v>
      </c>
      <c r="S21" s="87">
        <v>0</v>
      </c>
      <c r="T21" s="88">
        <f>IF(D21&gt;0,P21/D21*100,"-")</f>
        <v>34.454897620365244</v>
      </c>
      <c r="U21" s="87">
        <v>67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36</v>
      </c>
      <c r="B22" s="86" t="s">
        <v>290</v>
      </c>
      <c r="C22" s="85" t="s">
        <v>291</v>
      </c>
      <c r="D22" s="87">
        <f>+SUM(E22,+I22)</f>
        <v>9878</v>
      </c>
      <c r="E22" s="87">
        <f>+SUM(G22+H22)</f>
        <v>356</v>
      </c>
      <c r="F22" s="106">
        <f>IF(D22&gt;0,E22/D22*100,"-")</f>
        <v>3.6039684146588375</v>
      </c>
      <c r="G22" s="87">
        <v>356</v>
      </c>
      <c r="H22" s="87">
        <v>0</v>
      </c>
      <c r="I22" s="87">
        <f>+SUM(K22,+M22,O22+P22)</f>
        <v>9522</v>
      </c>
      <c r="J22" s="88">
        <f>IF(D22&gt;0,I22/D22*100,"-")</f>
        <v>96.396031585341163</v>
      </c>
      <c r="K22" s="87">
        <v>7614</v>
      </c>
      <c r="L22" s="88">
        <f>IF(D22&gt;0,K22/D22*100,"-")</f>
        <v>77.080380643855023</v>
      </c>
      <c r="M22" s="87">
        <v>0</v>
      </c>
      <c r="N22" s="88">
        <f>IF(D22&gt;0,M22/D22*100,"-")</f>
        <v>0</v>
      </c>
      <c r="O22" s="87">
        <v>1698</v>
      </c>
      <c r="P22" s="87">
        <f>SUM(Q22:S22)</f>
        <v>210</v>
      </c>
      <c r="Q22" s="87">
        <v>0</v>
      </c>
      <c r="R22" s="87">
        <v>103</v>
      </c>
      <c r="S22" s="87">
        <v>107</v>
      </c>
      <c r="T22" s="88">
        <f>IF(D22&gt;0,P22/D22*100,"-")</f>
        <v>2.1259364243774042</v>
      </c>
      <c r="U22" s="87">
        <v>157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36</v>
      </c>
      <c r="B23" s="86" t="s">
        <v>292</v>
      </c>
      <c r="C23" s="85" t="s">
        <v>293</v>
      </c>
      <c r="D23" s="87">
        <f>+SUM(E23,+I23)</f>
        <v>7960</v>
      </c>
      <c r="E23" s="87">
        <f>+SUM(G23+H23)</f>
        <v>31</v>
      </c>
      <c r="F23" s="106">
        <f>IF(D23&gt;0,E23/D23*100,"-")</f>
        <v>0.38944723618090454</v>
      </c>
      <c r="G23" s="87">
        <v>31</v>
      </c>
      <c r="H23" s="87">
        <v>0</v>
      </c>
      <c r="I23" s="87">
        <f>+SUM(K23,+M23,O23+P23)</f>
        <v>7929</v>
      </c>
      <c r="J23" s="88">
        <f>IF(D23&gt;0,I23/D23*100,"-")</f>
        <v>99.610552763819101</v>
      </c>
      <c r="K23" s="87">
        <v>1237</v>
      </c>
      <c r="L23" s="88">
        <f>IF(D23&gt;0,K23/D23*100,"-")</f>
        <v>15.540201005025125</v>
      </c>
      <c r="M23" s="87">
        <v>0</v>
      </c>
      <c r="N23" s="88">
        <f>IF(D23&gt;0,M23/D23*100,"-")</f>
        <v>0</v>
      </c>
      <c r="O23" s="87">
        <v>6692</v>
      </c>
      <c r="P23" s="87">
        <f>SUM(Q23:S23)</f>
        <v>0</v>
      </c>
      <c r="Q23" s="87">
        <v>0</v>
      </c>
      <c r="R23" s="87">
        <v>0</v>
      </c>
      <c r="S23" s="87">
        <v>0</v>
      </c>
      <c r="T23" s="88">
        <f>IF(D23&gt;0,P23/D23*100,"-")</f>
        <v>0</v>
      </c>
      <c r="U23" s="87">
        <v>70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36</v>
      </c>
      <c r="B24" s="86" t="s">
        <v>294</v>
      </c>
      <c r="C24" s="85" t="s">
        <v>295</v>
      </c>
      <c r="D24" s="87">
        <f>+SUM(E24,+I24)</f>
        <v>13908</v>
      </c>
      <c r="E24" s="87">
        <f>+SUM(G24+H24)</f>
        <v>460</v>
      </c>
      <c r="F24" s="106">
        <f>IF(D24&gt;0,E24/D24*100,"-")</f>
        <v>3.3074489502444635</v>
      </c>
      <c r="G24" s="87">
        <v>440</v>
      </c>
      <c r="H24" s="87">
        <v>20</v>
      </c>
      <c r="I24" s="87">
        <f>+SUM(K24,+M24,O24+P24)</f>
        <v>13448</v>
      </c>
      <c r="J24" s="88">
        <f>IF(D24&gt;0,I24/D24*100,"-")</f>
        <v>96.692551049755536</v>
      </c>
      <c r="K24" s="87">
        <v>5382</v>
      </c>
      <c r="L24" s="88">
        <f>IF(D24&gt;0,K24/D24*100,"-")</f>
        <v>38.69715271786022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8066</v>
      </c>
      <c r="Q24" s="87">
        <v>0</v>
      </c>
      <c r="R24" s="87">
        <v>8066</v>
      </c>
      <c r="S24" s="87">
        <v>0</v>
      </c>
      <c r="T24" s="88">
        <f>IF(D24&gt;0,P24/D24*100,"-")</f>
        <v>57.995398331895309</v>
      </c>
      <c r="U24" s="87">
        <v>86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/>
      <c r="B25" s="86"/>
      <c r="C25" s="85"/>
      <c r="D25" s="87"/>
      <c r="E25" s="87"/>
      <c r="F25" s="106"/>
      <c r="G25" s="87"/>
      <c r="H25" s="87"/>
      <c r="I25" s="87"/>
      <c r="J25" s="88"/>
      <c r="K25" s="87"/>
      <c r="L25" s="88"/>
      <c r="M25" s="87"/>
      <c r="N25" s="88"/>
      <c r="O25" s="87"/>
      <c r="P25" s="87"/>
      <c r="Q25" s="87"/>
      <c r="R25" s="87"/>
      <c r="S25" s="87"/>
      <c r="T25" s="88"/>
      <c r="U25" s="87"/>
      <c r="V25" s="85"/>
      <c r="W25" s="85"/>
      <c r="X25" s="85"/>
      <c r="Y25" s="85"/>
      <c r="Z25" s="85"/>
      <c r="AA25" s="85"/>
      <c r="AB25" s="85"/>
      <c r="AC25" s="85"/>
    </row>
    <row r="26" spans="1:30" ht="13.5" customHeight="1">
      <c r="A26" s="85"/>
      <c r="B26" s="86"/>
      <c r="C26" s="85"/>
      <c r="D26" s="87"/>
      <c r="E26" s="87"/>
      <c r="F26" s="106"/>
      <c r="G26" s="87"/>
      <c r="H26" s="87"/>
      <c r="I26" s="87"/>
      <c r="J26" s="88"/>
      <c r="K26" s="87"/>
      <c r="L26" s="88"/>
      <c r="M26" s="87"/>
      <c r="N26" s="88"/>
      <c r="O26" s="87"/>
      <c r="P26" s="87"/>
      <c r="Q26" s="87"/>
      <c r="R26" s="87"/>
      <c r="S26" s="87"/>
      <c r="T26" s="88"/>
      <c r="U26" s="87"/>
      <c r="V26" s="85"/>
      <c r="W26" s="85"/>
      <c r="X26" s="85"/>
      <c r="Y26" s="85"/>
      <c r="Z26" s="85"/>
      <c r="AA26" s="85"/>
      <c r="AB26" s="85"/>
      <c r="AC26" s="85"/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4">
    <sortCondition ref="A8:A24"/>
    <sortCondition ref="B8:B24"/>
    <sortCondition ref="C8:C24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福井県</v>
      </c>
      <c r="B7" s="90" t="str">
        <f>水洗化人口等!B7</f>
        <v>18000</v>
      </c>
      <c r="C7" s="89" t="s">
        <v>199</v>
      </c>
      <c r="D7" s="91">
        <f>SUM(E7,+H7,+K7)</f>
        <v>124887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3386</v>
      </c>
      <c r="I7" s="91">
        <f>SUM(I$8:I$207)</f>
        <v>62</v>
      </c>
      <c r="J7" s="91">
        <f>SUM(J$8:J$207)</f>
        <v>3324</v>
      </c>
      <c r="K7" s="91">
        <f>SUM(L7:M7)</f>
        <v>121501</v>
      </c>
      <c r="L7" s="91">
        <f>SUM(L$8:L$207)</f>
        <v>17102</v>
      </c>
      <c r="M7" s="91">
        <f>SUM(M$8:M$207)</f>
        <v>104399</v>
      </c>
      <c r="N7" s="91">
        <f>SUM(O7,+V7,+AC7)</f>
        <v>125766</v>
      </c>
      <c r="O7" s="91">
        <f>SUM(P7:U7)</f>
        <v>17164</v>
      </c>
      <c r="P7" s="91">
        <f t="shared" ref="P7:U7" si="0">SUM(P$8:P$207)</f>
        <v>14060</v>
      </c>
      <c r="Q7" s="91">
        <f t="shared" si="0"/>
        <v>0</v>
      </c>
      <c r="R7" s="91">
        <f t="shared" si="0"/>
        <v>0</v>
      </c>
      <c r="S7" s="91">
        <f t="shared" si="0"/>
        <v>3102</v>
      </c>
      <c r="T7" s="91">
        <f t="shared" si="0"/>
        <v>0</v>
      </c>
      <c r="U7" s="91">
        <f t="shared" si="0"/>
        <v>2</v>
      </c>
      <c r="V7" s="91">
        <f>SUM(W7:AB7)</f>
        <v>107723</v>
      </c>
      <c r="W7" s="91">
        <f t="shared" ref="W7:AB7" si="1">SUM(W$8:W$207)</f>
        <v>78211</v>
      </c>
      <c r="X7" s="91">
        <f t="shared" si="1"/>
        <v>0</v>
      </c>
      <c r="Y7" s="91">
        <f t="shared" si="1"/>
        <v>0</v>
      </c>
      <c r="Z7" s="91">
        <f t="shared" si="1"/>
        <v>29481</v>
      </c>
      <c r="AA7" s="91">
        <f t="shared" si="1"/>
        <v>0</v>
      </c>
      <c r="AB7" s="91">
        <f t="shared" si="1"/>
        <v>31</v>
      </c>
      <c r="AC7" s="91">
        <f>SUM(AD7:AE7)</f>
        <v>879</v>
      </c>
      <c r="AD7" s="91">
        <f>SUM(AD$8:AD$207)</f>
        <v>835</v>
      </c>
      <c r="AE7" s="91">
        <f>SUM(AE$8:AE$207)</f>
        <v>44</v>
      </c>
      <c r="AF7" s="91">
        <f>SUM(AG7:AI7)</f>
        <v>313</v>
      </c>
      <c r="AG7" s="91">
        <f>SUM(AG$8:AG$207)</f>
        <v>313</v>
      </c>
      <c r="AH7" s="91">
        <f>SUM(AH$8:AH$207)</f>
        <v>0</v>
      </c>
      <c r="AI7" s="91">
        <f>SUM(AI$8:AI$207)</f>
        <v>0</v>
      </c>
      <c r="AJ7" s="91">
        <f>SUM(AK7:AS7)</f>
        <v>4690</v>
      </c>
      <c r="AK7" s="91">
        <f t="shared" ref="AK7:AS7" si="2">SUM(AK$8:AK$207)</f>
        <v>961</v>
      </c>
      <c r="AL7" s="91">
        <f t="shared" si="2"/>
        <v>3505</v>
      </c>
      <c r="AM7" s="91">
        <f t="shared" si="2"/>
        <v>93</v>
      </c>
      <c r="AN7" s="91">
        <f t="shared" si="2"/>
        <v>53</v>
      </c>
      <c r="AO7" s="91">
        <f t="shared" si="2"/>
        <v>0</v>
      </c>
      <c r="AP7" s="91">
        <f t="shared" si="2"/>
        <v>0</v>
      </c>
      <c r="AQ7" s="91">
        <f t="shared" si="2"/>
        <v>22</v>
      </c>
      <c r="AR7" s="91">
        <f t="shared" si="2"/>
        <v>0</v>
      </c>
      <c r="AS7" s="91">
        <f t="shared" si="2"/>
        <v>56</v>
      </c>
      <c r="AT7" s="91">
        <f>SUM(AU7:AY7)</f>
        <v>89</v>
      </c>
      <c r="AU7" s="91">
        <f>SUM(AU$8:AU$207)</f>
        <v>89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41</v>
      </c>
      <c r="BA7" s="91">
        <f>SUM(BA$8:BA$207)</f>
        <v>41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36</v>
      </c>
      <c r="B8" s="96" t="s">
        <v>260</v>
      </c>
      <c r="C8" s="85" t="s">
        <v>261</v>
      </c>
      <c r="D8" s="87">
        <f>SUM(E8,+H8,+K8)</f>
        <v>30465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30465</v>
      </c>
      <c r="L8" s="87">
        <v>2194</v>
      </c>
      <c r="M8" s="87">
        <v>28271</v>
      </c>
      <c r="N8" s="87">
        <f>SUM(O8,+V8,+AC8)</f>
        <v>30506</v>
      </c>
      <c r="O8" s="87">
        <f>SUM(P8:U8)</f>
        <v>2194</v>
      </c>
      <c r="P8" s="87">
        <v>0</v>
      </c>
      <c r="Q8" s="87">
        <v>0</v>
      </c>
      <c r="R8" s="87">
        <v>0</v>
      </c>
      <c r="S8" s="87">
        <v>2194</v>
      </c>
      <c r="T8" s="87">
        <v>0</v>
      </c>
      <c r="U8" s="87">
        <v>0</v>
      </c>
      <c r="V8" s="87">
        <f>SUM(W8:AB8)</f>
        <v>28271</v>
      </c>
      <c r="W8" s="87">
        <v>0</v>
      </c>
      <c r="X8" s="87">
        <v>0</v>
      </c>
      <c r="Y8" s="87">
        <v>0</v>
      </c>
      <c r="Z8" s="87">
        <v>28271</v>
      </c>
      <c r="AA8" s="87">
        <v>0</v>
      </c>
      <c r="AB8" s="87">
        <v>0</v>
      </c>
      <c r="AC8" s="87">
        <f>SUM(AD8:AE8)</f>
        <v>41</v>
      </c>
      <c r="AD8" s="87">
        <v>41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36</v>
      </c>
      <c r="B9" s="96" t="s">
        <v>264</v>
      </c>
      <c r="C9" s="85" t="s">
        <v>265</v>
      </c>
      <c r="D9" s="87">
        <f>SUM(E9,+H9,+K9)</f>
        <v>14813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14813</v>
      </c>
      <c r="L9" s="87">
        <v>2855</v>
      </c>
      <c r="M9" s="87">
        <v>11958</v>
      </c>
      <c r="N9" s="87">
        <f>SUM(O9,+V9,+AC9)</f>
        <v>14813</v>
      </c>
      <c r="O9" s="87">
        <f>SUM(P9:U9)</f>
        <v>2855</v>
      </c>
      <c r="P9" s="87">
        <v>2855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11958</v>
      </c>
      <c r="W9" s="87">
        <v>11958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6</v>
      </c>
      <c r="AG9" s="87">
        <v>6</v>
      </c>
      <c r="AH9" s="87">
        <v>0</v>
      </c>
      <c r="AI9" s="87">
        <v>0</v>
      </c>
      <c r="AJ9" s="87">
        <f>SUM(AK9:AS9)</f>
        <v>6</v>
      </c>
      <c r="AK9" s="87">
        <v>0</v>
      </c>
      <c r="AL9" s="87">
        <v>0</v>
      </c>
      <c r="AM9" s="87">
        <v>6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36</v>
      </c>
      <c r="B10" s="96" t="s">
        <v>266</v>
      </c>
      <c r="C10" s="85" t="s">
        <v>267</v>
      </c>
      <c r="D10" s="87">
        <f>SUM(E10,+H10,+K10)</f>
        <v>5080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5080</v>
      </c>
      <c r="L10" s="87">
        <v>1159</v>
      </c>
      <c r="M10" s="87">
        <v>3921</v>
      </c>
      <c r="N10" s="87">
        <f>SUM(O10,+V10,+AC10)</f>
        <v>5080</v>
      </c>
      <c r="O10" s="87">
        <f>SUM(P10:U10)</f>
        <v>1159</v>
      </c>
      <c r="P10" s="87">
        <v>1159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3921</v>
      </c>
      <c r="W10" s="87">
        <v>3921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36</v>
      </c>
      <c r="B11" s="96" t="s">
        <v>268</v>
      </c>
      <c r="C11" s="85" t="s">
        <v>269</v>
      </c>
      <c r="D11" s="87">
        <f>SUM(E11,+H11,+K11)</f>
        <v>15307</v>
      </c>
      <c r="E11" s="87">
        <f>SUM(F11:G11)</f>
        <v>0</v>
      </c>
      <c r="F11" s="87">
        <v>0</v>
      </c>
      <c r="G11" s="87">
        <v>0</v>
      </c>
      <c r="H11" s="87">
        <f>SUM(I11:J11)</f>
        <v>62</v>
      </c>
      <c r="I11" s="87">
        <v>62</v>
      </c>
      <c r="J11" s="87">
        <v>0</v>
      </c>
      <c r="K11" s="87">
        <f>SUM(L11:M11)</f>
        <v>15245</v>
      </c>
      <c r="L11" s="87">
        <v>3562</v>
      </c>
      <c r="M11" s="87">
        <v>11683</v>
      </c>
      <c r="N11" s="87">
        <f>SUM(O11,+V11,+AC11)</f>
        <v>16077</v>
      </c>
      <c r="O11" s="87">
        <f>SUM(P11:U11)</f>
        <v>3624</v>
      </c>
      <c r="P11" s="87">
        <v>3624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11683</v>
      </c>
      <c r="W11" s="87">
        <v>11683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770</v>
      </c>
      <c r="AD11" s="87">
        <v>770</v>
      </c>
      <c r="AE11" s="87">
        <v>0</v>
      </c>
      <c r="AF11" s="87">
        <f>SUM(AG11:AI11)</f>
        <v>29</v>
      </c>
      <c r="AG11" s="87">
        <v>29</v>
      </c>
      <c r="AH11" s="87">
        <v>0</v>
      </c>
      <c r="AI11" s="87">
        <v>0</v>
      </c>
      <c r="AJ11" s="87">
        <f>SUM(AK11:AS11)</f>
        <v>147</v>
      </c>
      <c r="AK11" s="87">
        <v>147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29</v>
      </c>
      <c r="AU11" s="87">
        <v>29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36</v>
      </c>
      <c r="B12" s="96" t="s">
        <v>270</v>
      </c>
      <c r="C12" s="85" t="s">
        <v>271</v>
      </c>
      <c r="D12" s="87">
        <f>SUM(E12,+H12,+K12)</f>
        <v>3173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3173</v>
      </c>
      <c r="L12" s="87">
        <v>1176</v>
      </c>
      <c r="M12" s="87">
        <v>1997</v>
      </c>
      <c r="N12" s="87">
        <f>SUM(O12,+V12,+AC12)</f>
        <v>3238</v>
      </c>
      <c r="O12" s="87">
        <f>SUM(P12:U12)</f>
        <v>1176</v>
      </c>
      <c r="P12" s="87">
        <v>1176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1997</v>
      </c>
      <c r="W12" s="87">
        <v>1997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65</v>
      </c>
      <c r="AD12" s="87">
        <v>24</v>
      </c>
      <c r="AE12" s="87">
        <v>41</v>
      </c>
      <c r="AF12" s="87">
        <f>SUM(AG12:AI12)</f>
        <v>1</v>
      </c>
      <c r="AG12" s="87">
        <v>1</v>
      </c>
      <c r="AH12" s="87">
        <v>0</v>
      </c>
      <c r="AI12" s="87">
        <v>0</v>
      </c>
      <c r="AJ12" s="87">
        <f>SUM(AK12:AS12)</f>
        <v>1</v>
      </c>
      <c r="AK12" s="87">
        <v>0</v>
      </c>
      <c r="AL12" s="87">
        <v>0</v>
      </c>
      <c r="AM12" s="87">
        <v>1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36</v>
      </c>
      <c r="B13" s="96" t="s">
        <v>272</v>
      </c>
      <c r="C13" s="85" t="s">
        <v>273</v>
      </c>
      <c r="D13" s="87">
        <f>SUM(E13,+H13,+K13)</f>
        <v>10806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10806</v>
      </c>
      <c r="L13" s="87">
        <v>994</v>
      </c>
      <c r="M13" s="87">
        <v>9812</v>
      </c>
      <c r="N13" s="87">
        <f>SUM(O13,+V13,+AC13)</f>
        <v>10806</v>
      </c>
      <c r="O13" s="87">
        <f>SUM(P13:U13)</f>
        <v>994</v>
      </c>
      <c r="P13" s="87">
        <v>994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9812</v>
      </c>
      <c r="W13" s="87">
        <v>9812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36</v>
      </c>
      <c r="B14" s="96" t="s">
        <v>274</v>
      </c>
      <c r="C14" s="85" t="s">
        <v>275</v>
      </c>
      <c r="D14" s="87">
        <f>SUM(E14,+H14,+K14)</f>
        <v>2613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2613</v>
      </c>
      <c r="L14" s="87">
        <v>595</v>
      </c>
      <c r="M14" s="87">
        <v>2018</v>
      </c>
      <c r="N14" s="87">
        <f>SUM(O14,+V14,+AC14)</f>
        <v>2613</v>
      </c>
      <c r="O14" s="87">
        <f>SUM(P14:U14)</f>
        <v>595</v>
      </c>
      <c r="P14" s="87">
        <v>595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2018</v>
      </c>
      <c r="W14" s="87">
        <v>2018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36</v>
      </c>
      <c r="B15" s="96" t="s">
        <v>276</v>
      </c>
      <c r="C15" s="85" t="s">
        <v>277</v>
      </c>
      <c r="D15" s="87">
        <f>SUM(E15,+H15,+K15)</f>
        <v>19437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19437</v>
      </c>
      <c r="L15" s="87">
        <v>1467</v>
      </c>
      <c r="M15" s="87">
        <v>17970</v>
      </c>
      <c r="N15" s="87">
        <f>SUM(O15,+V15,+AC15)</f>
        <v>19437</v>
      </c>
      <c r="O15" s="87">
        <f>SUM(P15:U15)</f>
        <v>1467</v>
      </c>
      <c r="P15" s="87">
        <v>1467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17970</v>
      </c>
      <c r="W15" s="87">
        <v>17970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94</v>
      </c>
      <c r="AG15" s="87">
        <v>94</v>
      </c>
      <c r="AH15" s="87">
        <v>0</v>
      </c>
      <c r="AI15" s="87">
        <v>0</v>
      </c>
      <c r="AJ15" s="87">
        <f>SUM(AK15:AS15)</f>
        <v>741</v>
      </c>
      <c r="AK15" s="87">
        <v>698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43</v>
      </c>
      <c r="AT15" s="87">
        <f>SUM(AU15:AY15)</f>
        <v>51</v>
      </c>
      <c r="AU15" s="87">
        <v>51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36</v>
      </c>
      <c r="B16" s="96" t="s">
        <v>278</v>
      </c>
      <c r="C16" s="85" t="s">
        <v>279</v>
      </c>
      <c r="D16" s="87">
        <f>SUM(E16,+H16,+K16)</f>
        <v>6806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6806</v>
      </c>
      <c r="L16" s="87">
        <v>1143</v>
      </c>
      <c r="M16" s="87">
        <v>5663</v>
      </c>
      <c r="N16" s="87">
        <f>SUM(O16,+V16,+AC16)</f>
        <v>6806</v>
      </c>
      <c r="O16" s="87">
        <f>SUM(P16:U16)</f>
        <v>1143</v>
      </c>
      <c r="P16" s="87">
        <v>1143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5663</v>
      </c>
      <c r="W16" s="87">
        <v>5663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6</v>
      </c>
      <c r="AG16" s="87">
        <v>6</v>
      </c>
      <c r="AH16" s="87">
        <v>0</v>
      </c>
      <c r="AI16" s="87">
        <v>0</v>
      </c>
      <c r="AJ16" s="87">
        <f>SUM(AK16:AS16)</f>
        <v>187</v>
      </c>
      <c r="AK16" s="87">
        <v>0</v>
      </c>
      <c r="AL16" s="87">
        <v>181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6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41</v>
      </c>
      <c r="BA16" s="87">
        <v>41</v>
      </c>
      <c r="BB16" s="87">
        <v>0</v>
      </c>
      <c r="BC16" s="87">
        <v>0</v>
      </c>
    </row>
    <row r="17" spans="1:55" ht="13.5" customHeight="1">
      <c r="A17" s="98" t="s">
        <v>36</v>
      </c>
      <c r="B17" s="96" t="s">
        <v>280</v>
      </c>
      <c r="C17" s="85" t="s">
        <v>281</v>
      </c>
      <c r="D17" s="87">
        <f>SUM(E17,+H17,+K17)</f>
        <v>731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731</v>
      </c>
      <c r="L17" s="87">
        <v>176</v>
      </c>
      <c r="M17" s="87">
        <v>555</v>
      </c>
      <c r="N17" s="87">
        <f>SUM(O17,+V17,+AC17)</f>
        <v>731</v>
      </c>
      <c r="O17" s="87">
        <f>SUM(P17:U17)</f>
        <v>176</v>
      </c>
      <c r="P17" s="87">
        <v>176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555</v>
      </c>
      <c r="W17" s="87">
        <v>555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36</v>
      </c>
      <c r="B18" s="96" t="s">
        <v>282</v>
      </c>
      <c r="C18" s="85" t="s">
        <v>283</v>
      </c>
      <c r="D18" s="87">
        <f>SUM(E18,+H18,+K18)</f>
        <v>131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131</v>
      </c>
      <c r="L18" s="87">
        <v>112</v>
      </c>
      <c r="M18" s="87">
        <v>19</v>
      </c>
      <c r="N18" s="87">
        <f>SUM(O18,+V18,+AC18)</f>
        <v>131</v>
      </c>
      <c r="O18" s="87">
        <f>SUM(P18:U18)</f>
        <v>112</v>
      </c>
      <c r="P18" s="87">
        <v>0</v>
      </c>
      <c r="Q18" s="87">
        <v>0</v>
      </c>
      <c r="R18" s="87">
        <v>0</v>
      </c>
      <c r="S18" s="87">
        <v>112</v>
      </c>
      <c r="T18" s="87">
        <v>0</v>
      </c>
      <c r="U18" s="87">
        <v>0</v>
      </c>
      <c r="V18" s="87">
        <f>SUM(W18:AB18)</f>
        <v>19</v>
      </c>
      <c r="W18" s="87">
        <v>0</v>
      </c>
      <c r="X18" s="87">
        <v>0</v>
      </c>
      <c r="Y18" s="87">
        <v>0</v>
      </c>
      <c r="Z18" s="87">
        <v>19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36</v>
      </c>
      <c r="B19" s="96" t="s">
        <v>284</v>
      </c>
      <c r="C19" s="85" t="s">
        <v>285</v>
      </c>
      <c r="D19" s="87">
        <f>SUM(E19,+H19,+K19)</f>
        <v>3232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3232</v>
      </c>
      <c r="L19" s="87">
        <v>158</v>
      </c>
      <c r="M19" s="87">
        <v>3074</v>
      </c>
      <c r="N19" s="87">
        <f>SUM(O19,+V19,+AC19)</f>
        <v>3232</v>
      </c>
      <c r="O19" s="87">
        <f>SUM(P19:U19)</f>
        <v>158</v>
      </c>
      <c r="P19" s="87">
        <v>158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3074</v>
      </c>
      <c r="W19" s="87">
        <v>3074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16</v>
      </c>
      <c r="AG19" s="87">
        <v>16</v>
      </c>
      <c r="AH19" s="87">
        <v>0</v>
      </c>
      <c r="AI19" s="87">
        <v>0</v>
      </c>
      <c r="AJ19" s="87">
        <f>SUM(AK19:AS19)</f>
        <v>123</v>
      </c>
      <c r="AK19" s="87">
        <v>116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7</v>
      </c>
      <c r="AT19" s="87">
        <f>SUM(AU19:AY19)</f>
        <v>9</v>
      </c>
      <c r="AU19" s="87">
        <v>9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36</v>
      </c>
      <c r="B20" s="96" t="s">
        <v>286</v>
      </c>
      <c r="C20" s="85" t="s">
        <v>287</v>
      </c>
      <c r="D20" s="87">
        <f>SUM(E20,+H20,+K20)</f>
        <v>2194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2194</v>
      </c>
      <c r="L20" s="87">
        <v>238</v>
      </c>
      <c r="M20" s="87">
        <v>1956</v>
      </c>
      <c r="N20" s="87">
        <f>SUM(O20,+V20,+AC20)</f>
        <v>2194</v>
      </c>
      <c r="O20" s="87">
        <f>SUM(P20:U20)</f>
        <v>238</v>
      </c>
      <c r="P20" s="87">
        <v>238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1956</v>
      </c>
      <c r="W20" s="87">
        <v>1956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36</v>
      </c>
      <c r="B21" s="96" t="s">
        <v>288</v>
      </c>
      <c r="C21" s="85" t="s">
        <v>289</v>
      </c>
      <c r="D21" s="87">
        <f>SUM(E21,+H21,+K21)</f>
        <v>2581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2581</v>
      </c>
      <c r="L21" s="87">
        <v>183</v>
      </c>
      <c r="M21" s="87">
        <v>2398</v>
      </c>
      <c r="N21" s="87">
        <f>SUM(O21,+V21,+AC21)</f>
        <v>2581</v>
      </c>
      <c r="O21" s="87">
        <f>SUM(P21:U21)</f>
        <v>183</v>
      </c>
      <c r="P21" s="87">
        <v>181</v>
      </c>
      <c r="Q21" s="87">
        <v>0</v>
      </c>
      <c r="R21" s="87">
        <v>0</v>
      </c>
      <c r="S21" s="87">
        <v>0</v>
      </c>
      <c r="T21" s="87">
        <v>0</v>
      </c>
      <c r="U21" s="87">
        <v>2</v>
      </c>
      <c r="V21" s="87">
        <f>SUM(W21:AB21)</f>
        <v>2398</v>
      </c>
      <c r="W21" s="87">
        <v>2370</v>
      </c>
      <c r="X21" s="87">
        <v>0</v>
      </c>
      <c r="Y21" s="87">
        <v>0</v>
      </c>
      <c r="Z21" s="87">
        <v>0</v>
      </c>
      <c r="AA21" s="87">
        <v>0</v>
      </c>
      <c r="AB21" s="87">
        <v>28</v>
      </c>
      <c r="AC21" s="87">
        <f>SUM(AD21:AE21)</f>
        <v>0</v>
      </c>
      <c r="AD21" s="87">
        <v>0</v>
      </c>
      <c r="AE21" s="87">
        <v>0</v>
      </c>
      <c r="AF21" s="87">
        <f>SUM(AG21:AI21)</f>
        <v>86</v>
      </c>
      <c r="AG21" s="87">
        <v>86</v>
      </c>
      <c r="AH21" s="87">
        <v>0</v>
      </c>
      <c r="AI21" s="87">
        <v>0</v>
      </c>
      <c r="AJ21" s="87">
        <f>SUM(AK21:AS21)</f>
        <v>86</v>
      </c>
      <c r="AK21" s="87">
        <v>0</v>
      </c>
      <c r="AL21" s="87">
        <v>0</v>
      </c>
      <c r="AM21" s="87">
        <v>86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36</v>
      </c>
      <c r="B22" s="96" t="s">
        <v>290</v>
      </c>
      <c r="C22" s="85" t="s">
        <v>291</v>
      </c>
      <c r="D22" s="87">
        <f>SUM(E22,+H22,+K22)</f>
        <v>1826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1826</v>
      </c>
      <c r="L22" s="87">
        <v>635</v>
      </c>
      <c r="M22" s="87">
        <v>1191</v>
      </c>
      <c r="N22" s="87">
        <f>SUM(O22,+V22,+AC22)</f>
        <v>1826</v>
      </c>
      <c r="O22" s="87">
        <f>SUM(P22:U22)</f>
        <v>635</v>
      </c>
      <c r="P22" s="87">
        <v>0</v>
      </c>
      <c r="Q22" s="87">
        <v>0</v>
      </c>
      <c r="R22" s="87">
        <v>0</v>
      </c>
      <c r="S22" s="87">
        <v>635</v>
      </c>
      <c r="T22" s="87">
        <v>0</v>
      </c>
      <c r="U22" s="87">
        <v>0</v>
      </c>
      <c r="V22" s="87">
        <f>SUM(W22:AB22)</f>
        <v>1191</v>
      </c>
      <c r="W22" s="87">
        <v>0</v>
      </c>
      <c r="X22" s="87">
        <v>0</v>
      </c>
      <c r="Y22" s="87">
        <v>0</v>
      </c>
      <c r="Z22" s="87">
        <v>1191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36</v>
      </c>
      <c r="B23" s="96" t="s">
        <v>292</v>
      </c>
      <c r="C23" s="85" t="s">
        <v>293</v>
      </c>
      <c r="D23" s="87">
        <f>SUM(E23,+H23,+K23)</f>
        <v>3485</v>
      </c>
      <c r="E23" s="87">
        <f>SUM(F23:G23)</f>
        <v>0</v>
      </c>
      <c r="F23" s="87">
        <v>0</v>
      </c>
      <c r="G23" s="87">
        <v>0</v>
      </c>
      <c r="H23" s="87">
        <f>SUM(I23:J23)</f>
        <v>3324</v>
      </c>
      <c r="I23" s="87">
        <v>0</v>
      </c>
      <c r="J23" s="87">
        <v>3324</v>
      </c>
      <c r="K23" s="87">
        <f>SUM(L23:M23)</f>
        <v>161</v>
      </c>
      <c r="L23" s="87">
        <v>161</v>
      </c>
      <c r="M23" s="87">
        <v>0</v>
      </c>
      <c r="N23" s="87">
        <f>SUM(O23,+V23,+AC23)</f>
        <v>3485</v>
      </c>
      <c r="O23" s="87">
        <f>SUM(P23:U23)</f>
        <v>161</v>
      </c>
      <c r="P23" s="87">
        <v>0</v>
      </c>
      <c r="Q23" s="87">
        <v>0</v>
      </c>
      <c r="R23" s="87">
        <v>0</v>
      </c>
      <c r="S23" s="87">
        <v>161</v>
      </c>
      <c r="T23" s="87">
        <v>0</v>
      </c>
      <c r="U23" s="87">
        <v>0</v>
      </c>
      <c r="V23" s="87">
        <f>SUM(W23:AB23)</f>
        <v>3324</v>
      </c>
      <c r="W23" s="87">
        <v>3324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22</v>
      </c>
      <c r="AG23" s="87">
        <v>22</v>
      </c>
      <c r="AH23" s="87">
        <v>0</v>
      </c>
      <c r="AI23" s="87">
        <v>0</v>
      </c>
      <c r="AJ23" s="87">
        <f>SUM(AK23:AS23)</f>
        <v>3346</v>
      </c>
      <c r="AK23" s="87">
        <v>0</v>
      </c>
      <c r="AL23" s="87">
        <v>3324</v>
      </c>
      <c r="AM23" s="87">
        <v>0</v>
      </c>
      <c r="AN23" s="87">
        <v>0</v>
      </c>
      <c r="AO23" s="87">
        <v>0</v>
      </c>
      <c r="AP23" s="87">
        <v>0</v>
      </c>
      <c r="AQ23" s="87">
        <v>22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36</v>
      </c>
      <c r="B24" s="96" t="s">
        <v>294</v>
      </c>
      <c r="C24" s="85" t="s">
        <v>295</v>
      </c>
      <c r="D24" s="87">
        <f>SUM(E24,+H24,+K24)</f>
        <v>2207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2207</v>
      </c>
      <c r="L24" s="87">
        <v>294</v>
      </c>
      <c r="M24" s="87">
        <v>1913</v>
      </c>
      <c r="N24" s="87">
        <f>SUM(O24,+V24,+AC24)</f>
        <v>2210</v>
      </c>
      <c r="O24" s="87">
        <f>SUM(P24:U24)</f>
        <v>294</v>
      </c>
      <c r="P24" s="87">
        <v>294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1913</v>
      </c>
      <c r="W24" s="87">
        <v>1910</v>
      </c>
      <c r="X24" s="87">
        <v>0</v>
      </c>
      <c r="Y24" s="87">
        <v>0</v>
      </c>
      <c r="Z24" s="87">
        <v>0</v>
      </c>
      <c r="AA24" s="87">
        <v>0</v>
      </c>
      <c r="AB24" s="87">
        <v>3</v>
      </c>
      <c r="AC24" s="87">
        <f>SUM(AD24:AE24)</f>
        <v>3</v>
      </c>
      <c r="AD24" s="87">
        <v>0</v>
      </c>
      <c r="AE24" s="87">
        <v>3</v>
      </c>
      <c r="AF24" s="87">
        <f>SUM(AG24:AI24)</f>
        <v>53</v>
      </c>
      <c r="AG24" s="87">
        <v>53</v>
      </c>
      <c r="AH24" s="87">
        <v>0</v>
      </c>
      <c r="AI24" s="87">
        <v>0</v>
      </c>
      <c r="AJ24" s="87">
        <f>SUM(AK24:AS24)</f>
        <v>53</v>
      </c>
      <c r="AK24" s="87">
        <v>0</v>
      </c>
      <c r="AL24" s="87">
        <v>0</v>
      </c>
      <c r="AM24" s="87">
        <v>0</v>
      </c>
      <c r="AN24" s="87">
        <v>53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/>
      <c r="B25" s="96"/>
      <c r="C25" s="85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</row>
    <row r="26" spans="1:55" ht="13.5" customHeight="1">
      <c r="A26" s="98"/>
      <c r="B26" s="96"/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4">
    <sortCondition ref="A8:A24"/>
    <sortCondition ref="B8:B24"/>
    <sortCondition ref="C8:C2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18000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18201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18202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18204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18205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18206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18207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18208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18209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18210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18322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18382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18404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18423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18442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18481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18483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18501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>
        <f>+水洗化人口等!B25</f>
        <v>0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>
        <f>+水洗化人口等!B26</f>
        <v>0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2024-02-01T08:23:54Z</dcterms:modified>
</cp:coreProperties>
</file>