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ごみ処理概要!$A$6:$AQ$32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ごみ処理概要!$2:$33</definedName>
    <definedName name="_xlnm.Print_Area" localSheetId="3">ごみ処理量内訳!$2:$33</definedName>
    <definedName name="_xlnm.Print_Area" localSheetId="1">ごみ搬入量内訳!$2:$33</definedName>
    <definedName name="_xlnm.Print_Area" localSheetId="6">災害廃棄物搬入量!$2:$33</definedName>
    <definedName name="_xlnm.Print_Area" localSheetId="2">施設区分別搬入量内訳!$2:$33</definedName>
    <definedName name="_xlnm.Print_Area" localSheetId="5">施設資源化量内訳!$2:$33</definedName>
    <definedName name="_xlnm.Print_Area" localSheetId="4">資源化量内訳!$2:$33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T8" i="5"/>
  <c r="CT9" i="5"/>
  <c r="CR9" i="5" s="1"/>
  <c r="CT10" i="5"/>
  <c r="CT11" i="5"/>
  <c r="CT12" i="5"/>
  <c r="CT13" i="5"/>
  <c r="CT14" i="5"/>
  <c r="CT15" i="5"/>
  <c r="CR15" i="5" s="1"/>
  <c r="CT16" i="5"/>
  <c r="CT17" i="5"/>
  <c r="CT18" i="5"/>
  <c r="CT19" i="5"/>
  <c r="CT20" i="5"/>
  <c r="CT21" i="5"/>
  <c r="CR21" i="5" s="1"/>
  <c r="CT22" i="5"/>
  <c r="CT23" i="5"/>
  <c r="CT24" i="5"/>
  <c r="CT25" i="5"/>
  <c r="CT26" i="5"/>
  <c r="CT27" i="5"/>
  <c r="CR27" i="5" s="1"/>
  <c r="CT28" i="5"/>
  <c r="CT29" i="5"/>
  <c r="CT30" i="5"/>
  <c r="CT31" i="5"/>
  <c r="CT32" i="5"/>
  <c r="CT33" i="5"/>
  <c r="CR33" i="5" s="1"/>
  <c r="CS8" i="5"/>
  <c r="CS9" i="5"/>
  <c r="CS10" i="5"/>
  <c r="CR10" i="5" s="1"/>
  <c r="O10" i="5" s="1"/>
  <c r="CS11" i="5"/>
  <c r="CS12" i="5"/>
  <c r="CS13" i="5"/>
  <c r="CR13" i="5" s="1"/>
  <c r="CS14" i="5"/>
  <c r="CS15" i="5"/>
  <c r="CS16" i="5"/>
  <c r="CR16" i="5" s="1"/>
  <c r="O16" i="5" s="1"/>
  <c r="CS17" i="5"/>
  <c r="CS18" i="5"/>
  <c r="CS19" i="5"/>
  <c r="CR19" i="5" s="1"/>
  <c r="CS20" i="5"/>
  <c r="CS21" i="5"/>
  <c r="CS22" i="5"/>
  <c r="CR22" i="5" s="1"/>
  <c r="O22" i="5" s="1"/>
  <c r="CS23" i="5"/>
  <c r="CS24" i="5"/>
  <c r="CS25" i="5"/>
  <c r="CR25" i="5" s="1"/>
  <c r="CS26" i="5"/>
  <c r="CS27" i="5"/>
  <c r="CS28" i="5"/>
  <c r="CR28" i="5" s="1"/>
  <c r="O28" i="5" s="1"/>
  <c r="CS29" i="5"/>
  <c r="CS30" i="5"/>
  <c r="CS31" i="5"/>
  <c r="CR31" i="5" s="1"/>
  <c r="CS32" i="5"/>
  <c r="CS33" i="5"/>
  <c r="CR8" i="5"/>
  <c r="CR11" i="5"/>
  <c r="CR12" i="5"/>
  <c r="CR14" i="5"/>
  <c r="CR17" i="5"/>
  <c r="CR18" i="5"/>
  <c r="CR20" i="5"/>
  <c r="CR23" i="5"/>
  <c r="O23" i="5" s="1"/>
  <c r="CR24" i="5"/>
  <c r="CR26" i="5"/>
  <c r="CR29" i="5"/>
  <c r="CR30" i="5"/>
  <c r="CR3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L8" i="5"/>
  <c r="CJ8" i="5" s="1"/>
  <c r="N8" i="5" s="1"/>
  <c r="CL9" i="5"/>
  <c r="CL10" i="5"/>
  <c r="CL11" i="5"/>
  <c r="CJ11" i="5" s="1"/>
  <c r="CL12" i="5"/>
  <c r="CL13" i="5"/>
  <c r="CL14" i="5"/>
  <c r="CJ14" i="5" s="1"/>
  <c r="N14" i="5" s="1"/>
  <c r="CL15" i="5"/>
  <c r="CL16" i="5"/>
  <c r="CL17" i="5"/>
  <c r="CJ17" i="5" s="1"/>
  <c r="CL18" i="5"/>
  <c r="CL19" i="5"/>
  <c r="CL20" i="5"/>
  <c r="CJ20" i="5" s="1"/>
  <c r="N20" i="5" s="1"/>
  <c r="CL21" i="5"/>
  <c r="CL22" i="5"/>
  <c r="CL23" i="5"/>
  <c r="CJ23" i="5" s="1"/>
  <c r="CL24" i="5"/>
  <c r="CL25" i="5"/>
  <c r="CL26" i="5"/>
  <c r="CJ26" i="5" s="1"/>
  <c r="N26" i="5" s="1"/>
  <c r="CL27" i="5"/>
  <c r="CL28" i="5"/>
  <c r="CL29" i="5"/>
  <c r="CJ29" i="5" s="1"/>
  <c r="CL30" i="5"/>
  <c r="CL31" i="5"/>
  <c r="CL32" i="5"/>
  <c r="CL33" i="5"/>
  <c r="CK8" i="5"/>
  <c r="CK9" i="5"/>
  <c r="CJ9" i="5" s="1"/>
  <c r="CK10" i="5"/>
  <c r="CK11" i="5"/>
  <c r="CK12" i="5"/>
  <c r="CJ12" i="5" s="1"/>
  <c r="CK13" i="5"/>
  <c r="CK14" i="5"/>
  <c r="CK15" i="5"/>
  <c r="CJ15" i="5" s="1"/>
  <c r="CK16" i="5"/>
  <c r="CK17" i="5"/>
  <c r="CK18" i="5"/>
  <c r="CJ18" i="5" s="1"/>
  <c r="N18" i="5" s="1"/>
  <c r="CK19" i="5"/>
  <c r="CK20" i="5"/>
  <c r="CK21" i="5"/>
  <c r="CJ21" i="5" s="1"/>
  <c r="CK22" i="5"/>
  <c r="CK23" i="5"/>
  <c r="CK24" i="5"/>
  <c r="CJ24" i="5" s="1"/>
  <c r="N24" i="5" s="1"/>
  <c r="CK25" i="5"/>
  <c r="CK26" i="5"/>
  <c r="CK27" i="5"/>
  <c r="CJ27" i="5" s="1"/>
  <c r="CK28" i="5"/>
  <c r="CK29" i="5"/>
  <c r="CK30" i="5"/>
  <c r="CJ30" i="5" s="1"/>
  <c r="CK31" i="5"/>
  <c r="CK32" i="5"/>
  <c r="CK33" i="5"/>
  <c r="CJ33" i="5" s="1"/>
  <c r="CJ10" i="5"/>
  <c r="CJ13" i="5"/>
  <c r="CJ16" i="5"/>
  <c r="CJ22" i="5"/>
  <c r="CJ25" i="5"/>
  <c r="CJ28" i="5"/>
  <c r="CJ31" i="5"/>
  <c r="CJ3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E8" i="5"/>
  <c r="CE9" i="5"/>
  <c r="CB9" i="5" s="1"/>
  <c r="M9" i="5" s="1"/>
  <c r="CE10" i="5"/>
  <c r="CE11" i="5"/>
  <c r="CE12" i="5"/>
  <c r="CE13" i="5"/>
  <c r="CE14" i="5"/>
  <c r="CE15" i="5"/>
  <c r="CE16" i="5"/>
  <c r="CE17" i="5"/>
  <c r="CE18" i="5"/>
  <c r="CE19" i="5"/>
  <c r="CE20" i="5"/>
  <c r="CE21" i="5"/>
  <c r="CB21" i="5" s="1"/>
  <c r="M21" i="5" s="1"/>
  <c r="CE22" i="5"/>
  <c r="CE23" i="5"/>
  <c r="CE24" i="5"/>
  <c r="CE25" i="5"/>
  <c r="CE26" i="5"/>
  <c r="CE27" i="5"/>
  <c r="CB27" i="5" s="1"/>
  <c r="M27" i="5" s="1"/>
  <c r="CE28" i="5"/>
  <c r="CE29" i="5"/>
  <c r="CE30" i="5"/>
  <c r="CE31" i="5"/>
  <c r="CE32" i="5"/>
  <c r="CE33" i="5"/>
  <c r="CD8" i="5"/>
  <c r="CD9" i="5"/>
  <c r="CD10" i="5"/>
  <c r="CB10" i="5" s="1"/>
  <c r="CD11" i="5"/>
  <c r="CD12" i="5"/>
  <c r="CD13" i="5"/>
  <c r="CB13" i="5" s="1"/>
  <c r="CD14" i="5"/>
  <c r="CD15" i="5"/>
  <c r="CD16" i="5"/>
  <c r="CB16" i="5" s="1"/>
  <c r="CD17" i="5"/>
  <c r="CD18" i="5"/>
  <c r="CD19" i="5"/>
  <c r="CB19" i="5" s="1"/>
  <c r="CD20" i="5"/>
  <c r="CD21" i="5"/>
  <c r="CD22" i="5"/>
  <c r="CB22" i="5" s="1"/>
  <c r="CD23" i="5"/>
  <c r="CD24" i="5"/>
  <c r="CD25" i="5"/>
  <c r="CB25" i="5" s="1"/>
  <c r="CD26" i="5"/>
  <c r="CD27" i="5"/>
  <c r="CD28" i="5"/>
  <c r="CB28" i="5" s="1"/>
  <c r="CD29" i="5"/>
  <c r="CD30" i="5"/>
  <c r="CD31" i="5"/>
  <c r="CB31" i="5" s="1"/>
  <c r="CD32" i="5"/>
  <c r="CD33" i="5"/>
  <c r="CC8" i="5"/>
  <c r="CB8" i="5" s="1"/>
  <c r="CC9" i="5"/>
  <c r="CC10" i="5"/>
  <c r="CC11" i="5"/>
  <c r="CB11" i="5" s="1"/>
  <c r="CC12" i="5"/>
  <c r="CC13" i="5"/>
  <c r="CC14" i="5"/>
  <c r="CB14" i="5" s="1"/>
  <c r="CC15" i="5"/>
  <c r="CC16" i="5"/>
  <c r="CC17" i="5"/>
  <c r="CB17" i="5" s="1"/>
  <c r="CC18" i="5"/>
  <c r="CC19" i="5"/>
  <c r="CC20" i="5"/>
  <c r="CB20" i="5" s="1"/>
  <c r="CC21" i="5"/>
  <c r="CC22" i="5"/>
  <c r="CC23" i="5"/>
  <c r="CB23" i="5" s="1"/>
  <c r="CC24" i="5"/>
  <c r="CC25" i="5"/>
  <c r="CC26" i="5"/>
  <c r="CB26" i="5" s="1"/>
  <c r="CC27" i="5"/>
  <c r="CC28" i="5"/>
  <c r="CC29" i="5"/>
  <c r="CB29" i="5" s="1"/>
  <c r="CC30" i="5"/>
  <c r="CC31" i="5"/>
  <c r="CC32" i="5"/>
  <c r="CB32" i="5" s="1"/>
  <c r="CC33" i="5"/>
  <c r="CB12" i="5"/>
  <c r="CB15" i="5"/>
  <c r="M15" i="5" s="1"/>
  <c r="CB18" i="5"/>
  <c r="CB24" i="5"/>
  <c r="CB30" i="5"/>
  <c r="CB33" i="5"/>
  <c r="M3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W18" i="5"/>
  <c r="BW19" i="5"/>
  <c r="BW20" i="5"/>
  <c r="BW21" i="5"/>
  <c r="BW22" i="5"/>
  <c r="BW23" i="5"/>
  <c r="BT23" i="5" s="1"/>
  <c r="L23" i="5" s="1"/>
  <c r="BW24" i="5"/>
  <c r="BW25" i="5"/>
  <c r="BW26" i="5"/>
  <c r="BW27" i="5"/>
  <c r="BW28" i="5"/>
  <c r="BW29" i="5"/>
  <c r="BT29" i="5" s="1"/>
  <c r="L29" i="5" s="1"/>
  <c r="BW30" i="5"/>
  <c r="BW31" i="5"/>
  <c r="BW32" i="5"/>
  <c r="BW33" i="5"/>
  <c r="BV8" i="5"/>
  <c r="BV9" i="5"/>
  <c r="BT9" i="5" s="1"/>
  <c r="L9" i="5" s="1"/>
  <c r="BV10" i="5"/>
  <c r="BV11" i="5"/>
  <c r="BV12" i="5"/>
  <c r="BT12" i="5" s="1"/>
  <c r="BV13" i="5"/>
  <c r="BV14" i="5"/>
  <c r="BV15" i="5"/>
  <c r="BT15" i="5" s="1"/>
  <c r="BV16" i="5"/>
  <c r="BV17" i="5"/>
  <c r="BV18" i="5"/>
  <c r="BT18" i="5" s="1"/>
  <c r="L18" i="5" s="1"/>
  <c r="F18" i="5" s="1"/>
  <c r="BV19" i="5"/>
  <c r="BV20" i="5"/>
  <c r="BV21" i="5"/>
  <c r="BT21" i="5" s="1"/>
  <c r="L21" i="5" s="1"/>
  <c r="BV22" i="5"/>
  <c r="BV23" i="5"/>
  <c r="BV24" i="5"/>
  <c r="BT24" i="5" s="1"/>
  <c r="L24" i="5" s="1"/>
  <c r="BV25" i="5"/>
  <c r="BV26" i="5"/>
  <c r="BV27" i="5"/>
  <c r="BT27" i="5" s="1"/>
  <c r="BV28" i="5"/>
  <c r="BV29" i="5"/>
  <c r="BV30" i="5"/>
  <c r="BT30" i="5" s="1"/>
  <c r="BV31" i="5"/>
  <c r="BV32" i="5"/>
  <c r="BV33" i="5"/>
  <c r="BT33" i="5" s="1"/>
  <c r="BU8" i="5"/>
  <c r="BU9" i="5"/>
  <c r="BU10" i="5"/>
  <c r="BT10" i="5" s="1"/>
  <c r="L10" i="5" s="1"/>
  <c r="BU11" i="5"/>
  <c r="BU12" i="5"/>
  <c r="BU13" i="5"/>
  <c r="BT13" i="5" s="1"/>
  <c r="BU14" i="5"/>
  <c r="BU15" i="5"/>
  <c r="BU16" i="5"/>
  <c r="BT16" i="5" s="1"/>
  <c r="L16" i="5" s="1"/>
  <c r="BU17" i="5"/>
  <c r="BU18" i="5"/>
  <c r="BU19" i="5"/>
  <c r="BT19" i="5" s="1"/>
  <c r="BU20" i="5"/>
  <c r="BU21" i="5"/>
  <c r="BU22" i="5"/>
  <c r="BT22" i="5" s="1"/>
  <c r="L22" i="5" s="1"/>
  <c r="BU23" i="5"/>
  <c r="BU24" i="5"/>
  <c r="BU25" i="5"/>
  <c r="BT25" i="5" s="1"/>
  <c r="L25" i="5" s="1"/>
  <c r="BU26" i="5"/>
  <c r="BU27" i="5"/>
  <c r="BU28" i="5"/>
  <c r="BT28" i="5" s="1"/>
  <c r="L28" i="5" s="1"/>
  <c r="BU29" i="5"/>
  <c r="BU30" i="5"/>
  <c r="BU31" i="5"/>
  <c r="BT31" i="5" s="1"/>
  <c r="L31" i="5" s="1"/>
  <c r="BU32" i="5"/>
  <c r="BU33" i="5"/>
  <c r="BT8" i="5"/>
  <c r="BT14" i="5"/>
  <c r="BT17" i="5"/>
  <c r="L17" i="5" s="1"/>
  <c r="BT20" i="5"/>
  <c r="BT26" i="5"/>
  <c r="BT3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N8" i="5"/>
  <c r="BL8" i="5" s="1"/>
  <c r="K8" i="5" s="1"/>
  <c r="BN9" i="5"/>
  <c r="BN10" i="5"/>
  <c r="BN11" i="5"/>
  <c r="BL11" i="5" s="1"/>
  <c r="BN12" i="5"/>
  <c r="BN13" i="5"/>
  <c r="BN14" i="5"/>
  <c r="BL14" i="5" s="1"/>
  <c r="K14" i="5" s="1"/>
  <c r="BN15" i="5"/>
  <c r="BN16" i="5"/>
  <c r="BN17" i="5"/>
  <c r="BL17" i="5" s="1"/>
  <c r="K17" i="5" s="1"/>
  <c r="BN18" i="5"/>
  <c r="BN19" i="5"/>
  <c r="BN20" i="5"/>
  <c r="BL20" i="5" s="1"/>
  <c r="K20" i="5" s="1"/>
  <c r="BN21" i="5"/>
  <c r="BN22" i="5"/>
  <c r="BN23" i="5"/>
  <c r="BL23" i="5" s="1"/>
  <c r="BN24" i="5"/>
  <c r="BN25" i="5"/>
  <c r="BN26" i="5"/>
  <c r="BL26" i="5" s="1"/>
  <c r="K26" i="5" s="1"/>
  <c r="BN27" i="5"/>
  <c r="BN28" i="5"/>
  <c r="BN29" i="5"/>
  <c r="BL29" i="5" s="1"/>
  <c r="BN30" i="5"/>
  <c r="BN31" i="5"/>
  <c r="BN32" i="5"/>
  <c r="BL32" i="5" s="1"/>
  <c r="K32" i="5" s="1"/>
  <c r="BN33" i="5"/>
  <c r="BM8" i="5"/>
  <c r="BM9" i="5"/>
  <c r="BL9" i="5" s="1"/>
  <c r="BM10" i="5"/>
  <c r="BM11" i="5"/>
  <c r="BM12" i="5"/>
  <c r="BL12" i="5" s="1"/>
  <c r="BM13" i="5"/>
  <c r="BM14" i="5"/>
  <c r="BM15" i="5"/>
  <c r="BL15" i="5" s="1"/>
  <c r="BM16" i="5"/>
  <c r="BM17" i="5"/>
  <c r="BM18" i="5"/>
  <c r="BL18" i="5" s="1"/>
  <c r="BM19" i="5"/>
  <c r="BM20" i="5"/>
  <c r="BM21" i="5"/>
  <c r="BL21" i="5" s="1"/>
  <c r="K21" i="5" s="1"/>
  <c r="BM22" i="5"/>
  <c r="BM23" i="5"/>
  <c r="BM24" i="5"/>
  <c r="BL24" i="5" s="1"/>
  <c r="BM25" i="5"/>
  <c r="BM26" i="5"/>
  <c r="BM27" i="5"/>
  <c r="BL27" i="5" s="1"/>
  <c r="K27" i="5" s="1"/>
  <c r="BM28" i="5"/>
  <c r="BM29" i="5"/>
  <c r="BM30" i="5"/>
  <c r="BL30" i="5" s="1"/>
  <c r="BM31" i="5"/>
  <c r="BM32" i="5"/>
  <c r="BM33" i="5"/>
  <c r="BL33" i="5" s="1"/>
  <c r="BL10" i="5"/>
  <c r="BL13" i="5"/>
  <c r="K13" i="5" s="1"/>
  <c r="BL16" i="5"/>
  <c r="BL22" i="5"/>
  <c r="BL25" i="5"/>
  <c r="BL28" i="5"/>
  <c r="BL31" i="5"/>
  <c r="K3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G8" i="5"/>
  <c r="BG9" i="5"/>
  <c r="BD9" i="5" s="1"/>
  <c r="J9" i="5" s="1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D21" i="5" s="1"/>
  <c r="J21" i="5" s="1"/>
  <c r="BG22" i="5"/>
  <c r="BG23" i="5"/>
  <c r="BG24" i="5"/>
  <c r="BG25" i="5"/>
  <c r="BG26" i="5"/>
  <c r="BG27" i="5"/>
  <c r="BD27" i="5" s="1"/>
  <c r="J27" i="5" s="1"/>
  <c r="BG28" i="5"/>
  <c r="BG29" i="5"/>
  <c r="BG30" i="5"/>
  <c r="BG31" i="5"/>
  <c r="BG32" i="5"/>
  <c r="BG33" i="5"/>
  <c r="BD33" i="5" s="1"/>
  <c r="J33" i="5" s="1"/>
  <c r="BF8" i="5"/>
  <c r="BF9" i="5"/>
  <c r="BF10" i="5"/>
  <c r="BD10" i="5" s="1"/>
  <c r="BF11" i="5"/>
  <c r="BF12" i="5"/>
  <c r="BF13" i="5"/>
  <c r="BD13" i="5" s="1"/>
  <c r="BF14" i="5"/>
  <c r="BF15" i="5"/>
  <c r="BF16" i="5"/>
  <c r="BD16" i="5" s="1"/>
  <c r="BF17" i="5"/>
  <c r="BF18" i="5"/>
  <c r="BF19" i="5"/>
  <c r="BD19" i="5" s="1"/>
  <c r="BF20" i="5"/>
  <c r="BF21" i="5"/>
  <c r="BF22" i="5"/>
  <c r="BD22" i="5" s="1"/>
  <c r="BF23" i="5"/>
  <c r="BF24" i="5"/>
  <c r="BF25" i="5"/>
  <c r="BD25" i="5" s="1"/>
  <c r="BF26" i="5"/>
  <c r="BF27" i="5"/>
  <c r="BF28" i="5"/>
  <c r="BD28" i="5" s="1"/>
  <c r="BF29" i="5"/>
  <c r="BF30" i="5"/>
  <c r="BF31" i="5"/>
  <c r="BD31" i="5" s="1"/>
  <c r="BF32" i="5"/>
  <c r="BF33" i="5"/>
  <c r="BE8" i="5"/>
  <c r="BD8" i="5" s="1"/>
  <c r="BE9" i="5"/>
  <c r="BE10" i="5"/>
  <c r="BE11" i="5"/>
  <c r="BD11" i="5" s="1"/>
  <c r="BE12" i="5"/>
  <c r="BE13" i="5"/>
  <c r="BE14" i="5"/>
  <c r="BD14" i="5" s="1"/>
  <c r="BE15" i="5"/>
  <c r="BE16" i="5"/>
  <c r="BE17" i="5"/>
  <c r="BD17" i="5" s="1"/>
  <c r="BE18" i="5"/>
  <c r="BE19" i="5"/>
  <c r="BE20" i="5"/>
  <c r="BD20" i="5" s="1"/>
  <c r="BE21" i="5"/>
  <c r="BE22" i="5"/>
  <c r="BE23" i="5"/>
  <c r="BD23" i="5" s="1"/>
  <c r="BE24" i="5"/>
  <c r="BE25" i="5"/>
  <c r="BE26" i="5"/>
  <c r="BD26" i="5" s="1"/>
  <c r="BE27" i="5"/>
  <c r="BE28" i="5"/>
  <c r="BE29" i="5"/>
  <c r="BD29" i="5" s="1"/>
  <c r="BE30" i="5"/>
  <c r="BE31" i="5"/>
  <c r="BE32" i="5"/>
  <c r="BD32" i="5" s="1"/>
  <c r="BE33" i="5"/>
  <c r="BD12" i="5"/>
  <c r="BD18" i="5"/>
  <c r="BD24" i="5"/>
  <c r="BD3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X8" i="5"/>
  <c r="AX9" i="5"/>
  <c r="AV9" i="5" s="1"/>
  <c r="AX10" i="5"/>
  <c r="AX11" i="5"/>
  <c r="AX12" i="5"/>
  <c r="AV12" i="5" s="1"/>
  <c r="AX13" i="5"/>
  <c r="AX14" i="5"/>
  <c r="AX15" i="5"/>
  <c r="AV15" i="5" s="1"/>
  <c r="AX16" i="5"/>
  <c r="AX17" i="5"/>
  <c r="AX18" i="5"/>
  <c r="AV18" i="5" s="1"/>
  <c r="AX19" i="5"/>
  <c r="AX20" i="5"/>
  <c r="AX21" i="5"/>
  <c r="AV21" i="5" s="1"/>
  <c r="AX22" i="5"/>
  <c r="AX23" i="5"/>
  <c r="AX24" i="5"/>
  <c r="AV24" i="5" s="1"/>
  <c r="AX25" i="5"/>
  <c r="AX26" i="5"/>
  <c r="AX27" i="5"/>
  <c r="AV27" i="5" s="1"/>
  <c r="AX28" i="5"/>
  <c r="AX29" i="5"/>
  <c r="AX30" i="5"/>
  <c r="AV30" i="5" s="1"/>
  <c r="AX31" i="5"/>
  <c r="AX32" i="5"/>
  <c r="AX33" i="5"/>
  <c r="AV33" i="5" s="1"/>
  <c r="AW8" i="5"/>
  <c r="AW9" i="5"/>
  <c r="AW10" i="5"/>
  <c r="AV10" i="5" s="1"/>
  <c r="I10" i="5" s="1"/>
  <c r="AW11" i="5"/>
  <c r="AW12" i="5"/>
  <c r="AW13" i="5"/>
  <c r="AV13" i="5" s="1"/>
  <c r="AW14" i="5"/>
  <c r="AW15" i="5"/>
  <c r="AW16" i="5"/>
  <c r="AV16" i="5" s="1"/>
  <c r="I16" i="5" s="1"/>
  <c r="AW17" i="5"/>
  <c r="AW18" i="5"/>
  <c r="AW19" i="5"/>
  <c r="AV19" i="5" s="1"/>
  <c r="AW20" i="5"/>
  <c r="AW21" i="5"/>
  <c r="AW22" i="5"/>
  <c r="AV22" i="5" s="1"/>
  <c r="I22" i="5" s="1"/>
  <c r="AW23" i="5"/>
  <c r="AW24" i="5"/>
  <c r="AW25" i="5"/>
  <c r="AV25" i="5" s="1"/>
  <c r="AW26" i="5"/>
  <c r="AW27" i="5"/>
  <c r="AW28" i="5"/>
  <c r="AV28" i="5" s="1"/>
  <c r="I28" i="5" s="1"/>
  <c r="AW29" i="5"/>
  <c r="AW30" i="5"/>
  <c r="AW31" i="5"/>
  <c r="AV31" i="5" s="1"/>
  <c r="AW32" i="5"/>
  <c r="AW33" i="5"/>
  <c r="AV8" i="5"/>
  <c r="AV11" i="5"/>
  <c r="I11" i="5" s="1"/>
  <c r="AV14" i="5"/>
  <c r="AV17" i="5"/>
  <c r="AV20" i="5"/>
  <c r="AV23" i="5"/>
  <c r="AV26" i="5"/>
  <c r="AV29" i="5"/>
  <c r="I29" i="5" s="1"/>
  <c r="AV3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P8" i="5"/>
  <c r="AN8" i="5" s="1"/>
  <c r="H8" i="5" s="1"/>
  <c r="AP9" i="5"/>
  <c r="AP10" i="5"/>
  <c r="AP11" i="5"/>
  <c r="AN11" i="5" s="1"/>
  <c r="H11" i="5" s="1"/>
  <c r="AP12" i="5"/>
  <c r="AP13" i="5"/>
  <c r="AP14" i="5"/>
  <c r="AN14" i="5" s="1"/>
  <c r="H14" i="5" s="1"/>
  <c r="AP15" i="5"/>
  <c r="AP16" i="5"/>
  <c r="AP17" i="5"/>
  <c r="AN17" i="5" s="1"/>
  <c r="H17" i="5" s="1"/>
  <c r="AP18" i="5"/>
  <c r="AP19" i="5"/>
  <c r="AP20" i="5"/>
  <c r="AN20" i="5" s="1"/>
  <c r="H20" i="5" s="1"/>
  <c r="AP21" i="5"/>
  <c r="AP22" i="5"/>
  <c r="AP23" i="5"/>
  <c r="AN23" i="5" s="1"/>
  <c r="H23" i="5" s="1"/>
  <c r="AP24" i="5"/>
  <c r="AP25" i="5"/>
  <c r="AP26" i="5"/>
  <c r="AN26" i="5" s="1"/>
  <c r="H26" i="5" s="1"/>
  <c r="AP27" i="5"/>
  <c r="AP28" i="5"/>
  <c r="AP29" i="5"/>
  <c r="AN29" i="5" s="1"/>
  <c r="H29" i="5" s="1"/>
  <c r="AP30" i="5"/>
  <c r="AP31" i="5"/>
  <c r="AP32" i="5"/>
  <c r="AN32" i="5" s="1"/>
  <c r="H32" i="5" s="1"/>
  <c r="AP33" i="5"/>
  <c r="AO8" i="5"/>
  <c r="AO9" i="5"/>
  <c r="AN9" i="5" s="1"/>
  <c r="H9" i="5" s="1"/>
  <c r="AO10" i="5"/>
  <c r="AO11" i="5"/>
  <c r="AO12" i="5"/>
  <c r="AN12" i="5" s="1"/>
  <c r="AO13" i="5"/>
  <c r="AN13" i="5" s="1"/>
  <c r="H13" i="5" s="1"/>
  <c r="AO14" i="5"/>
  <c r="AO15" i="5"/>
  <c r="AN15" i="5" s="1"/>
  <c r="AO16" i="5"/>
  <c r="AO17" i="5"/>
  <c r="AO18" i="5"/>
  <c r="AN18" i="5" s="1"/>
  <c r="AO19" i="5"/>
  <c r="AN19" i="5" s="1"/>
  <c r="H19" i="5" s="1"/>
  <c r="AO20" i="5"/>
  <c r="AO21" i="5"/>
  <c r="AN21" i="5" s="1"/>
  <c r="H21" i="5" s="1"/>
  <c r="AO22" i="5"/>
  <c r="AO23" i="5"/>
  <c r="AO24" i="5"/>
  <c r="AN24" i="5" s="1"/>
  <c r="H24" i="5" s="1"/>
  <c r="F24" i="5" s="1"/>
  <c r="AO25" i="5"/>
  <c r="AN25" i="5" s="1"/>
  <c r="H25" i="5" s="1"/>
  <c r="AO26" i="5"/>
  <c r="AO27" i="5"/>
  <c r="AN27" i="5" s="1"/>
  <c r="AO28" i="5"/>
  <c r="AO29" i="5"/>
  <c r="AO30" i="5"/>
  <c r="AN30" i="5" s="1"/>
  <c r="H30" i="5" s="1"/>
  <c r="AO31" i="5"/>
  <c r="AN31" i="5" s="1"/>
  <c r="H31" i="5" s="1"/>
  <c r="AO32" i="5"/>
  <c r="AO33" i="5"/>
  <c r="AN33" i="5" s="1"/>
  <c r="AN10" i="5"/>
  <c r="AN16" i="5"/>
  <c r="AN22" i="5"/>
  <c r="AN28" i="5"/>
  <c r="H28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I8" i="5"/>
  <c r="AI9" i="5"/>
  <c r="AF9" i="5" s="1"/>
  <c r="G9" i="5" s="1"/>
  <c r="AI10" i="5"/>
  <c r="AI11" i="5"/>
  <c r="AI12" i="5"/>
  <c r="AF12" i="5" s="1"/>
  <c r="G12" i="5" s="1"/>
  <c r="F12" i="5" s="1"/>
  <c r="AI13" i="5"/>
  <c r="AI14" i="5"/>
  <c r="AI15" i="5"/>
  <c r="AF15" i="5" s="1"/>
  <c r="G15" i="5" s="1"/>
  <c r="AI16" i="5"/>
  <c r="AI17" i="5"/>
  <c r="AI18" i="5"/>
  <c r="AI19" i="5"/>
  <c r="AI20" i="5"/>
  <c r="AI21" i="5"/>
  <c r="AI22" i="5"/>
  <c r="AI23" i="5"/>
  <c r="AI24" i="5"/>
  <c r="AI25" i="5"/>
  <c r="AI26" i="5"/>
  <c r="AI27" i="5"/>
  <c r="AF27" i="5" s="1"/>
  <c r="G27" i="5" s="1"/>
  <c r="AI28" i="5"/>
  <c r="AI29" i="5"/>
  <c r="AI30" i="5"/>
  <c r="AF30" i="5" s="1"/>
  <c r="G30" i="5" s="1"/>
  <c r="AI31" i="5"/>
  <c r="AI32" i="5"/>
  <c r="AI33" i="5"/>
  <c r="AF33" i="5" s="1"/>
  <c r="G33" i="5" s="1"/>
  <c r="AH8" i="5"/>
  <c r="AH9" i="5"/>
  <c r="AH10" i="5"/>
  <c r="AF10" i="5" s="1"/>
  <c r="AH11" i="5"/>
  <c r="AH12" i="5"/>
  <c r="AH13" i="5"/>
  <c r="AF13" i="5" s="1"/>
  <c r="G13" i="5" s="1"/>
  <c r="AH14" i="5"/>
  <c r="AH15" i="5"/>
  <c r="AH16" i="5"/>
  <c r="AF16" i="5" s="1"/>
  <c r="AH17" i="5"/>
  <c r="AH18" i="5"/>
  <c r="AH19" i="5"/>
  <c r="AH20" i="5"/>
  <c r="AH21" i="5"/>
  <c r="AH22" i="5"/>
  <c r="AF22" i="5" s="1"/>
  <c r="AH23" i="5"/>
  <c r="AH24" i="5"/>
  <c r="AH25" i="5"/>
  <c r="AH26" i="5"/>
  <c r="AH27" i="5"/>
  <c r="AH28" i="5"/>
  <c r="AF28" i="5" s="1"/>
  <c r="AH29" i="5"/>
  <c r="AH30" i="5"/>
  <c r="AH31" i="5"/>
  <c r="AF31" i="5" s="1"/>
  <c r="G31" i="5" s="1"/>
  <c r="AH32" i="5"/>
  <c r="AH33" i="5"/>
  <c r="AG8" i="5"/>
  <c r="AF8" i="5" s="1"/>
  <c r="AG9" i="5"/>
  <c r="AG10" i="5"/>
  <c r="AG11" i="5"/>
  <c r="AG12" i="5"/>
  <c r="AG13" i="5"/>
  <c r="AG14" i="5"/>
  <c r="AF14" i="5" s="1"/>
  <c r="AG15" i="5"/>
  <c r="AG16" i="5"/>
  <c r="AG17" i="5"/>
  <c r="AF17" i="5" s="1"/>
  <c r="G17" i="5" s="1"/>
  <c r="AG18" i="5"/>
  <c r="AG19" i="5"/>
  <c r="AG20" i="5"/>
  <c r="AF20" i="5" s="1"/>
  <c r="AG21" i="5"/>
  <c r="AF21" i="5" s="1"/>
  <c r="G21" i="5" s="1"/>
  <c r="AG22" i="5"/>
  <c r="AG23" i="5"/>
  <c r="AF23" i="5" s="1"/>
  <c r="G23" i="5" s="1"/>
  <c r="AG24" i="5"/>
  <c r="AG25" i="5"/>
  <c r="AF25" i="5" s="1"/>
  <c r="G25" i="5" s="1"/>
  <c r="AG26" i="5"/>
  <c r="AF26" i="5" s="1"/>
  <c r="AG27" i="5"/>
  <c r="AG28" i="5"/>
  <c r="AG29" i="5"/>
  <c r="AG30" i="5"/>
  <c r="AG31" i="5"/>
  <c r="AG32" i="5"/>
  <c r="AF32" i="5" s="1"/>
  <c r="AG33" i="5"/>
  <c r="AF11" i="5"/>
  <c r="G11" i="5" s="1"/>
  <c r="AF18" i="5"/>
  <c r="G18" i="5" s="1"/>
  <c r="AF19" i="5"/>
  <c r="G19" i="5" s="1"/>
  <c r="F19" i="5" s="1"/>
  <c r="AF24" i="5"/>
  <c r="G24" i="5" s="1"/>
  <c r="AF29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A8" i="5"/>
  <c r="AA9" i="5"/>
  <c r="AA10" i="5"/>
  <c r="AA11" i="5"/>
  <c r="AA12" i="5"/>
  <c r="AA13" i="5"/>
  <c r="AA14" i="5"/>
  <c r="X14" i="5" s="1"/>
  <c r="E14" i="5" s="1"/>
  <c r="AA15" i="5"/>
  <c r="AA16" i="5"/>
  <c r="AA17" i="5"/>
  <c r="AA18" i="5"/>
  <c r="AA19" i="5"/>
  <c r="X19" i="5" s="1"/>
  <c r="E19" i="5" s="1"/>
  <c r="AA20" i="5"/>
  <c r="X20" i="5" s="1"/>
  <c r="E20" i="5" s="1"/>
  <c r="D20" i="5" s="1"/>
  <c r="AA21" i="5"/>
  <c r="AA22" i="5"/>
  <c r="AA23" i="5"/>
  <c r="AA24" i="5"/>
  <c r="AA25" i="5"/>
  <c r="AA26" i="5"/>
  <c r="X26" i="5" s="1"/>
  <c r="E26" i="5" s="1"/>
  <c r="AA27" i="5"/>
  <c r="AA28" i="5"/>
  <c r="AA29" i="5"/>
  <c r="AA30" i="5"/>
  <c r="AA31" i="5"/>
  <c r="AA32" i="5"/>
  <c r="X32" i="5" s="1"/>
  <c r="E32" i="5" s="1"/>
  <c r="D32" i="5" s="1"/>
  <c r="AA33" i="5"/>
  <c r="Z8" i="5"/>
  <c r="Z9" i="5"/>
  <c r="Z10" i="5"/>
  <c r="Z11" i="5"/>
  <c r="Z12" i="5"/>
  <c r="X12" i="5" s="1"/>
  <c r="E12" i="5" s="1"/>
  <c r="Z13" i="5"/>
  <c r="Z14" i="5"/>
  <c r="Z15" i="5"/>
  <c r="Z16" i="5"/>
  <c r="Z17" i="5"/>
  <c r="X17" i="5" s="1"/>
  <c r="E17" i="5" s="1"/>
  <c r="Z18" i="5"/>
  <c r="X18" i="5" s="1"/>
  <c r="E18" i="5" s="1"/>
  <c r="Z19" i="5"/>
  <c r="Z20" i="5"/>
  <c r="Z21" i="5"/>
  <c r="Z22" i="5"/>
  <c r="Z23" i="5"/>
  <c r="Z24" i="5"/>
  <c r="X24" i="5" s="1"/>
  <c r="E24" i="5" s="1"/>
  <c r="Z25" i="5"/>
  <c r="Z26" i="5"/>
  <c r="Z27" i="5"/>
  <c r="Z28" i="5"/>
  <c r="Z29" i="5"/>
  <c r="Z30" i="5"/>
  <c r="Z31" i="5"/>
  <c r="Z32" i="5"/>
  <c r="Z33" i="5"/>
  <c r="Y8" i="5"/>
  <c r="Y9" i="5"/>
  <c r="X9" i="5" s="1"/>
  <c r="E9" i="5" s="1"/>
  <c r="Y10" i="5"/>
  <c r="X10" i="5" s="1"/>
  <c r="E10" i="5" s="1"/>
  <c r="D10" i="5" s="1"/>
  <c r="Y11" i="5"/>
  <c r="Y12" i="5"/>
  <c r="Y13" i="5"/>
  <c r="X13" i="5" s="1"/>
  <c r="E13" i="5" s="1"/>
  <c r="Y14" i="5"/>
  <c r="Y15" i="5"/>
  <c r="Y16" i="5"/>
  <c r="X16" i="5" s="1"/>
  <c r="Y17" i="5"/>
  <c r="Y18" i="5"/>
  <c r="Y19" i="5"/>
  <c r="Y20" i="5"/>
  <c r="Y21" i="5"/>
  <c r="Y22" i="5"/>
  <c r="X22" i="5" s="1"/>
  <c r="E22" i="5" s="1"/>
  <c r="D22" i="5" s="1"/>
  <c r="Y23" i="5"/>
  <c r="Y24" i="5"/>
  <c r="Y25" i="5"/>
  <c r="Y26" i="5"/>
  <c r="Y27" i="5"/>
  <c r="X27" i="5" s="1"/>
  <c r="E27" i="5" s="1"/>
  <c r="Y28" i="5"/>
  <c r="X28" i="5" s="1"/>
  <c r="Y29" i="5"/>
  <c r="Y30" i="5"/>
  <c r="Y31" i="5"/>
  <c r="X31" i="5" s="1"/>
  <c r="E31" i="5" s="1"/>
  <c r="Y32" i="5"/>
  <c r="Y33" i="5"/>
  <c r="X33" i="5" s="1"/>
  <c r="E33" i="5" s="1"/>
  <c r="X8" i="5"/>
  <c r="E8" i="5" s="1"/>
  <c r="X11" i="5"/>
  <c r="E11" i="5" s="1"/>
  <c r="X15" i="5"/>
  <c r="E15" i="5" s="1"/>
  <c r="X21" i="5"/>
  <c r="X23" i="5"/>
  <c r="X25" i="5"/>
  <c r="E25" i="5" s="1"/>
  <c r="X29" i="5"/>
  <c r="E29" i="5" s="1"/>
  <c r="X3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S8" i="5"/>
  <c r="S9" i="5"/>
  <c r="S10" i="5"/>
  <c r="S11" i="5"/>
  <c r="S12" i="5"/>
  <c r="S13" i="5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P32" i="5" s="1"/>
  <c r="S33" i="5"/>
  <c r="R8" i="5"/>
  <c r="R9" i="5"/>
  <c r="R10" i="5"/>
  <c r="R11" i="5"/>
  <c r="P11" i="5" s="1"/>
  <c r="R12" i="5"/>
  <c r="R13" i="5"/>
  <c r="R14" i="5"/>
  <c r="P14" i="5" s="1"/>
  <c r="R15" i="5"/>
  <c r="R16" i="5"/>
  <c r="R17" i="5"/>
  <c r="R18" i="5"/>
  <c r="R19" i="5"/>
  <c r="R20" i="5"/>
  <c r="P20" i="5" s="1"/>
  <c r="R21" i="5"/>
  <c r="R22" i="5"/>
  <c r="R23" i="5"/>
  <c r="P23" i="5" s="1"/>
  <c r="R24" i="5"/>
  <c r="R25" i="5"/>
  <c r="R26" i="5"/>
  <c r="P26" i="5" s="1"/>
  <c r="R27" i="5"/>
  <c r="R28" i="5"/>
  <c r="R29" i="5"/>
  <c r="R30" i="5"/>
  <c r="R31" i="5"/>
  <c r="R32" i="5"/>
  <c r="R33" i="5"/>
  <c r="Q8" i="5"/>
  <c r="Q9" i="5"/>
  <c r="P9" i="5" s="1"/>
  <c r="Q10" i="5"/>
  <c r="P10" i="5" s="1"/>
  <c r="Q11" i="5"/>
  <c r="Q12" i="5"/>
  <c r="Q13" i="5"/>
  <c r="P13" i="5" s="1"/>
  <c r="Q14" i="5"/>
  <c r="Q15" i="5"/>
  <c r="Q16" i="5"/>
  <c r="P16" i="5" s="1"/>
  <c r="Q17" i="5"/>
  <c r="Q18" i="5"/>
  <c r="Q19" i="5"/>
  <c r="Q20" i="5"/>
  <c r="Q21" i="5"/>
  <c r="Q22" i="5"/>
  <c r="Q23" i="5"/>
  <c r="Q24" i="5"/>
  <c r="Q25" i="5"/>
  <c r="Q26" i="5"/>
  <c r="Q27" i="5"/>
  <c r="P27" i="5" s="1"/>
  <c r="Q28" i="5"/>
  <c r="P28" i="5" s="1"/>
  <c r="Q29" i="5"/>
  <c r="Q30" i="5"/>
  <c r="Q31" i="5"/>
  <c r="P31" i="5" s="1"/>
  <c r="Q32" i="5"/>
  <c r="Q33" i="5"/>
  <c r="P33" i="5" s="1"/>
  <c r="P8" i="5"/>
  <c r="P15" i="5"/>
  <c r="P17" i="5"/>
  <c r="P21" i="5"/>
  <c r="P22" i="5"/>
  <c r="P25" i="5"/>
  <c r="P29" i="5"/>
  <c r="O8" i="5"/>
  <c r="O9" i="5"/>
  <c r="O11" i="5"/>
  <c r="O12" i="5"/>
  <c r="O13" i="5"/>
  <c r="O14" i="5"/>
  <c r="O15" i="5"/>
  <c r="O17" i="5"/>
  <c r="O18" i="5"/>
  <c r="O19" i="5"/>
  <c r="O20" i="5"/>
  <c r="O21" i="5"/>
  <c r="O24" i="5"/>
  <c r="O25" i="5"/>
  <c r="O26" i="5"/>
  <c r="O27" i="5"/>
  <c r="O29" i="5"/>
  <c r="O30" i="5"/>
  <c r="O31" i="5"/>
  <c r="O32" i="5"/>
  <c r="O33" i="5"/>
  <c r="N9" i="5"/>
  <c r="N10" i="5"/>
  <c r="N11" i="5"/>
  <c r="N12" i="5"/>
  <c r="N13" i="5"/>
  <c r="N15" i="5"/>
  <c r="N16" i="5"/>
  <c r="N17" i="5"/>
  <c r="N21" i="5"/>
  <c r="N22" i="5"/>
  <c r="N23" i="5"/>
  <c r="N25" i="5"/>
  <c r="N27" i="5"/>
  <c r="N28" i="5"/>
  <c r="N29" i="5"/>
  <c r="N30" i="5"/>
  <c r="N31" i="5"/>
  <c r="N32" i="5"/>
  <c r="N33" i="5"/>
  <c r="M8" i="5"/>
  <c r="M10" i="5"/>
  <c r="M11" i="5"/>
  <c r="M12" i="5"/>
  <c r="M13" i="5"/>
  <c r="M14" i="5"/>
  <c r="M16" i="5"/>
  <c r="M17" i="5"/>
  <c r="M18" i="5"/>
  <c r="M19" i="5"/>
  <c r="M20" i="5"/>
  <c r="M22" i="5"/>
  <c r="M23" i="5"/>
  <c r="M24" i="5"/>
  <c r="M25" i="5"/>
  <c r="M26" i="5"/>
  <c r="M28" i="5"/>
  <c r="M29" i="5"/>
  <c r="M30" i="5"/>
  <c r="M31" i="5"/>
  <c r="M32" i="5"/>
  <c r="L8" i="5"/>
  <c r="L12" i="5"/>
  <c r="L13" i="5"/>
  <c r="L14" i="5"/>
  <c r="L15" i="5"/>
  <c r="L19" i="5"/>
  <c r="L20" i="5"/>
  <c r="L26" i="5"/>
  <c r="L27" i="5"/>
  <c r="L30" i="5"/>
  <c r="L32" i="5"/>
  <c r="L33" i="5"/>
  <c r="K9" i="5"/>
  <c r="K10" i="5"/>
  <c r="K11" i="5"/>
  <c r="K12" i="5"/>
  <c r="K15" i="5"/>
  <c r="K16" i="5"/>
  <c r="K18" i="5"/>
  <c r="K22" i="5"/>
  <c r="K23" i="5"/>
  <c r="K24" i="5"/>
  <c r="K25" i="5"/>
  <c r="K28" i="5"/>
  <c r="K29" i="5"/>
  <c r="K30" i="5"/>
  <c r="K33" i="5"/>
  <c r="J8" i="5"/>
  <c r="J10" i="5"/>
  <c r="J11" i="5"/>
  <c r="J12" i="5"/>
  <c r="J13" i="5"/>
  <c r="J14" i="5"/>
  <c r="J16" i="5"/>
  <c r="J17" i="5"/>
  <c r="J18" i="5"/>
  <c r="J19" i="5"/>
  <c r="J20" i="5"/>
  <c r="J22" i="5"/>
  <c r="J23" i="5"/>
  <c r="J24" i="5"/>
  <c r="J25" i="5"/>
  <c r="J26" i="5"/>
  <c r="J28" i="5"/>
  <c r="J29" i="5"/>
  <c r="J30" i="5"/>
  <c r="J31" i="5"/>
  <c r="J32" i="5"/>
  <c r="I8" i="5"/>
  <c r="I9" i="5"/>
  <c r="I12" i="5"/>
  <c r="I13" i="5"/>
  <c r="I14" i="5"/>
  <c r="I15" i="5"/>
  <c r="I17" i="5"/>
  <c r="I18" i="5"/>
  <c r="I19" i="5"/>
  <c r="I20" i="5"/>
  <c r="I21" i="5"/>
  <c r="I23" i="5"/>
  <c r="I24" i="5"/>
  <c r="I25" i="5"/>
  <c r="I26" i="5"/>
  <c r="I27" i="5"/>
  <c r="I30" i="5"/>
  <c r="I31" i="5"/>
  <c r="I32" i="5"/>
  <c r="I33" i="5"/>
  <c r="H10" i="5"/>
  <c r="H12" i="5"/>
  <c r="H15" i="5"/>
  <c r="H16" i="5"/>
  <c r="H18" i="5"/>
  <c r="H22" i="5"/>
  <c r="H27" i="5"/>
  <c r="H33" i="5"/>
  <c r="G8" i="5"/>
  <c r="F8" i="5" s="1"/>
  <c r="D8" i="5" s="1"/>
  <c r="G10" i="5"/>
  <c r="F10" i="5" s="1"/>
  <c r="G14" i="5"/>
  <c r="F14" i="5" s="1"/>
  <c r="G16" i="5"/>
  <c r="G20" i="5"/>
  <c r="G22" i="5"/>
  <c r="F22" i="5" s="1"/>
  <c r="G26" i="5"/>
  <c r="F26" i="5" s="1"/>
  <c r="G28" i="5"/>
  <c r="G29" i="5"/>
  <c r="G32" i="5"/>
  <c r="F20" i="5"/>
  <c r="F32" i="5"/>
  <c r="E16" i="5"/>
  <c r="E21" i="5"/>
  <c r="E23" i="5"/>
  <c r="E28" i="5"/>
  <c r="E3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C8" i="3"/>
  <c r="AC9" i="3"/>
  <c r="AC10" i="3"/>
  <c r="Z10" i="3" s="1"/>
  <c r="AC11" i="3"/>
  <c r="AC12" i="3"/>
  <c r="Z12" i="3" s="1"/>
  <c r="AC13" i="3"/>
  <c r="AC14" i="3"/>
  <c r="AC15" i="3"/>
  <c r="AC16" i="3"/>
  <c r="Z16" i="3" s="1"/>
  <c r="AC17" i="3"/>
  <c r="AC18" i="3"/>
  <c r="Z18" i="3" s="1"/>
  <c r="AC19" i="3"/>
  <c r="AC20" i="3"/>
  <c r="AC21" i="3"/>
  <c r="AC22" i="3"/>
  <c r="Z22" i="3" s="1"/>
  <c r="AC23" i="3"/>
  <c r="AC24" i="3"/>
  <c r="Z24" i="3" s="1"/>
  <c r="AC25" i="3"/>
  <c r="AC26" i="3"/>
  <c r="AC27" i="3"/>
  <c r="AC28" i="3"/>
  <c r="Z28" i="3" s="1"/>
  <c r="AC29" i="3"/>
  <c r="AC30" i="3"/>
  <c r="Z30" i="3" s="1"/>
  <c r="AC31" i="3"/>
  <c r="AC32" i="3"/>
  <c r="AC33" i="3"/>
  <c r="Z8" i="3"/>
  <c r="Z9" i="3"/>
  <c r="Z11" i="3"/>
  <c r="Z13" i="3"/>
  <c r="Z14" i="3"/>
  <c r="Z15" i="3"/>
  <c r="Z17" i="3"/>
  <c r="Z19" i="3"/>
  <c r="Z20" i="3"/>
  <c r="Z21" i="3"/>
  <c r="Z23" i="3"/>
  <c r="Z25" i="3"/>
  <c r="Z26" i="3"/>
  <c r="Z27" i="3"/>
  <c r="Z29" i="3"/>
  <c r="Z31" i="3"/>
  <c r="Z32" i="3"/>
  <c r="Z33" i="3"/>
  <c r="R8" i="3"/>
  <c r="P8" i="3" s="1"/>
  <c r="R9" i="3"/>
  <c r="R10" i="3"/>
  <c r="R11" i="3"/>
  <c r="R12" i="3"/>
  <c r="R13" i="3"/>
  <c r="R14" i="3"/>
  <c r="P14" i="3" s="1"/>
  <c r="R15" i="3"/>
  <c r="R16" i="3"/>
  <c r="R17" i="3"/>
  <c r="R18" i="3"/>
  <c r="R19" i="3"/>
  <c r="R20" i="3"/>
  <c r="P20" i="3" s="1"/>
  <c r="R21" i="3"/>
  <c r="R22" i="3"/>
  <c r="R23" i="3"/>
  <c r="R24" i="3"/>
  <c r="R25" i="3"/>
  <c r="R26" i="3"/>
  <c r="P26" i="3" s="1"/>
  <c r="R27" i="3"/>
  <c r="R28" i="3"/>
  <c r="R29" i="3"/>
  <c r="R30" i="3"/>
  <c r="R31" i="3"/>
  <c r="R32" i="3"/>
  <c r="P32" i="3" s="1"/>
  <c r="R33" i="3"/>
  <c r="P9" i="3"/>
  <c r="P10" i="3"/>
  <c r="P11" i="3"/>
  <c r="P12" i="3"/>
  <c r="P13" i="3"/>
  <c r="P15" i="3"/>
  <c r="P16" i="3"/>
  <c r="P17" i="3"/>
  <c r="P18" i="3"/>
  <c r="P19" i="3"/>
  <c r="P21" i="3"/>
  <c r="P22" i="3"/>
  <c r="P23" i="3"/>
  <c r="P24" i="3"/>
  <c r="P25" i="3"/>
  <c r="P27" i="3"/>
  <c r="P28" i="3"/>
  <c r="P29" i="3"/>
  <c r="P30" i="3"/>
  <c r="P31" i="3"/>
  <c r="P33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E8" i="3"/>
  <c r="E9" i="3"/>
  <c r="E10" i="3"/>
  <c r="D10" i="3" s="1"/>
  <c r="E11" i="3"/>
  <c r="E12" i="3"/>
  <c r="E13" i="3"/>
  <c r="E14" i="3"/>
  <c r="E15" i="3"/>
  <c r="E16" i="3"/>
  <c r="D16" i="3" s="1"/>
  <c r="E17" i="3"/>
  <c r="E18" i="3"/>
  <c r="E19" i="3"/>
  <c r="E20" i="3"/>
  <c r="E21" i="3"/>
  <c r="E22" i="3"/>
  <c r="D22" i="3" s="1"/>
  <c r="E23" i="3"/>
  <c r="E24" i="3"/>
  <c r="E25" i="3"/>
  <c r="E26" i="3"/>
  <c r="E27" i="3"/>
  <c r="E28" i="3"/>
  <c r="E29" i="3"/>
  <c r="E30" i="3"/>
  <c r="E31" i="3"/>
  <c r="E32" i="3"/>
  <c r="E33" i="3"/>
  <c r="D8" i="3"/>
  <c r="D9" i="3"/>
  <c r="D11" i="3"/>
  <c r="D12" i="3"/>
  <c r="D13" i="3"/>
  <c r="D14" i="3"/>
  <c r="D15" i="3"/>
  <c r="D17" i="3"/>
  <c r="D18" i="3"/>
  <c r="D19" i="3"/>
  <c r="D20" i="3"/>
  <c r="D21" i="3"/>
  <c r="D23" i="3"/>
  <c r="D24" i="3"/>
  <c r="D25" i="3"/>
  <c r="D26" i="3"/>
  <c r="D27" i="3"/>
  <c r="D28" i="3"/>
  <c r="D29" i="3"/>
  <c r="D30" i="3"/>
  <c r="D31" i="3"/>
  <c r="D32" i="3"/>
  <c r="D33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G8" i="8"/>
  <c r="DG9" i="8"/>
  <c r="DF9" i="8" s="1"/>
  <c r="DG10" i="8"/>
  <c r="DG11" i="8"/>
  <c r="DG12" i="8"/>
  <c r="DG13" i="8"/>
  <c r="DG14" i="8"/>
  <c r="DG15" i="8"/>
  <c r="DF15" i="8" s="1"/>
  <c r="DG16" i="8"/>
  <c r="DG17" i="8"/>
  <c r="DG18" i="8"/>
  <c r="DG19" i="8"/>
  <c r="DG20" i="8"/>
  <c r="DG21" i="8"/>
  <c r="DG22" i="8"/>
  <c r="DG23" i="8"/>
  <c r="DG24" i="8"/>
  <c r="DG25" i="8"/>
  <c r="DG26" i="8"/>
  <c r="DG27" i="8"/>
  <c r="DF27" i="8" s="1"/>
  <c r="DG28" i="8"/>
  <c r="DG29" i="8"/>
  <c r="DG30" i="8"/>
  <c r="DG31" i="8"/>
  <c r="DG32" i="8"/>
  <c r="DG33" i="8"/>
  <c r="DF33" i="8" s="1"/>
  <c r="DF8" i="8"/>
  <c r="DF10" i="8"/>
  <c r="DF11" i="8"/>
  <c r="DF12" i="8"/>
  <c r="DF13" i="8"/>
  <c r="DF14" i="8"/>
  <c r="DF16" i="8"/>
  <c r="DF17" i="8"/>
  <c r="DF18" i="8"/>
  <c r="DF19" i="8"/>
  <c r="DF20" i="8"/>
  <c r="DF21" i="8"/>
  <c r="DF22" i="8"/>
  <c r="DF23" i="8"/>
  <c r="DF24" i="8"/>
  <c r="DF25" i="8"/>
  <c r="DF26" i="8"/>
  <c r="DF28" i="8"/>
  <c r="DF29" i="8"/>
  <c r="DF30" i="8"/>
  <c r="DF31" i="8"/>
  <c r="DF32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R8" i="8"/>
  <c r="CQ8" i="8" s="1"/>
  <c r="CR9" i="8"/>
  <c r="CQ9" i="8" s="1"/>
  <c r="CR10" i="8"/>
  <c r="CR11" i="8"/>
  <c r="CR12" i="8"/>
  <c r="CR13" i="8"/>
  <c r="CR14" i="8"/>
  <c r="CQ14" i="8" s="1"/>
  <c r="CR15" i="8"/>
  <c r="CQ15" i="8" s="1"/>
  <c r="CR16" i="8"/>
  <c r="CR17" i="8"/>
  <c r="CR18" i="8"/>
  <c r="CR19" i="8"/>
  <c r="CR20" i="8"/>
  <c r="CQ20" i="8" s="1"/>
  <c r="CR21" i="8"/>
  <c r="CQ21" i="8" s="1"/>
  <c r="CR22" i="8"/>
  <c r="CR23" i="8"/>
  <c r="CR24" i="8"/>
  <c r="CR25" i="8"/>
  <c r="CR26" i="8"/>
  <c r="CQ26" i="8" s="1"/>
  <c r="CR27" i="8"/>
  <c r="CQ27" i="8" s="1"/>
  <c r="CR28" i="8"/>
  <c r="CR29" i="8"/>
  <c r="CR30" i="8"/>
  <c r="CR31" i="8"/>
  <c r="CR32" i="8"/>
  <c r="CQ32" i="8" s="1"/>
  <c r="CR33" i="8"/>
  <c r="CQ33" i="8" s="1"/>
  <c r="CQ10" i="8"/>
  <c r="CQ11" i="8"/>
  <c r="CQ12" i="8"/>
  <c r="CQ13" i="8"/>
  <c r="CQ16" i="8"/>
  <c r="CQ17" i="8"/>
  <c r="CQ18" i="8"/>
  <c r="CQ19" i="8"/>
  <c r="CQ22" i="8"/>
  <c r="CQ23" i="8"/>
  <c r="CQ24" i="8"/>
  <c r="CQ25" i="8"/>
  <c r="CQ28" i="8"/>
  <c r="CQ29" i="8"/>
  <c r="CQ30" i="8"/>
  <c r="CQ3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C8" i="8"/>
  <c r="CB8" i="8" s="1"/>
  <c r="CC9" i="8"/>
  <c r="CB9" i="8" s="1"/>
  <c r="CC10" i="8"/>
  <c r="CC11" i="8"/>
  <c r="CC12" i="8"/>
  <c r="CC13" i="8"/>
  <c r="CC14" i="8"/>
  <c r="CB14" i="8" s="1"/>
  <c r="CC15" i="8"/>
  <c r="CB15" i="8" s="1"/>
  <c r="CC16" i="8"/>
  <c r="CC17" i="8"/>
  <c r="CC18" i="8"/>
  <c r="CC19" i="8"/>
  <c r="CC20" i="8"/>
  <c r="CB20" i="8" s="1"/>
  <c r="CC21" i="8"/>
  <c r="CB21" i="8" s="1"/>
  <c r="CC22" i="8"/>
  <c r="CC23" i="8"/>
  <c r="CC24" i="8"/>
  <c r="CC25" i="8"/>
  <c r="CC26" i="8"/>
  <c r="CB26" i="8" s="1"/>
  <c r="CC27" i="8"/>
  <c r="CB27" i="8" s="1"/>
  <c r="CC28" i="8"/>
  <c r="CC29" i="8"/>
  <c r="CC30" i="8"/>
  <c r="CC31" i="8"/>
  <c r="CC32" i="8"/>
  <c r="CB32" i="8" s="1"/>
  <c r="CC33" i="8"/>
  <c r="CB33" i="8" s="1"/>
  <c r="CB10" i="8"/>
  <c r="CB11" i="8"/>
  <c r="CB12" i="8"/>
  <c r="CB13" i="8"/>
  <c r="CB16" i="8"/>
  <c r="CB17" i="8"/>
  <c r="CB18" i="8"/>
  <c r="CB19" i="8"/>
  <c r="CB22" i="8"/>
  <c r="CB23" i="8"/>
  <c r="CB24" i="8"/>
  <c r="CB25" i="8"/>
  <c r="CB28" i="8"/>
  <c r="CB29" i="8"/>
  <c r="CB30" i="8"/>
  <c r="CB3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N8" i="8"/>
  <c r="BM8" i="8" s="1"/>
  <c r="BN9" i="8"/>
  <c r="BN10" i="8"/>
  <c r="BN11" i="8"/>
  <c r="BN12" i="8"/>
  <c r="BN13" i="8"/>
  <c r="BN14" i="8"/>
  <c r="BM14" i="8" s="1"/>
  <c r="BN15" i="8"/>
  <c r="BN16" i="8"/>
  <c r="BN17" i="8"/>
  <c r="BN18" i="8"/>
  <c r="BN19" i="8"/>
  <c r="BN20" i="8"/>
  <c r="BM20" i="8" s="1"/>
  <c r="BN21" i="8"/>
  <c r="BN22" i="8"/>
  <c r="BN23" i="8"/>
  <c r="BN24" i="8"/>
  <c r="BN25" i="8"/>
  <c r="BN26" i="8"/>
  <c r="BM26" i="8" s="1"/>
  <c r="BN27" i="8"/>
  <c r="BN28" i="8"/>
  <c r="BN29" i="8"/>
  <c r="BN30" i="8"/>
  <c r="BN31" i="8"/>
  <c r="BN32" i="8"/>
  <c r="BM32" i="8" s="1"/>
  <c r="BN33" i="8"/>
  <c r="BM9" i="8"/>
  <c r="BM10" i="8"/>
  <c r="BM11" i="8"/>
  <c r="BM12" i="8"/>
  <c r="BM13" i="8"/>
  <c r="BM15" i="8"/>
  <c r="BM16" i="8"/>
  <c r="BM17" i="8"/>
  <c r="BM18" i="8"/>
  <c r="BM19" i="8"/>
  <c r="BM21" i="8"/>
  <c r="BM22" i="8"/>
  <c r="BM23" i="8"/>
  <c r="BM24" i="8"/>
  <c r="BM25" i="8"/>
  <c r="BM27" i="8"/>
  <c r="BM28" i="8"/>
  <c r="BM29" i="8"/>
  <c r="BM30" i="8"/>
  <c r="BM31" i="8"/>
  <c r="BM33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AY8" i="8"/>
  <c r="AX8" i="8" s="1"/>
  <c r="AY9" i="8"/>
  <c r="AY10" i="8"/>
  <c r="AY11" i="8"/>
  <c r="AY12" i="8"/>
  <c r="AY13" i="8"/>
  <c r="AX13" i="8" s="1"/>
  <c r="AY14" i="8"/>
  <c r="AX14" i="8" s="1"/>
  <c r="AY15" i="8"/>
  <c r="AY16" i="8"/>
  <c r="AY17" i="8"/>
  <c r="AY18" i="8"/>
  <c r="AY19" i="8"/>
  <c r="AX19" i="8" s="1"/>
  <c r="AY20" i="8"/>
  <c r="AX20" i="8" s="1"/>
  <c r="AY21" i="8"/>
  <c r="AY22" i="8"/>
  <c r="AY23" i="8"/>
  <c r="AY24" i="8"/>
  <c r="AY25" i="8"/>
  <c r="AX25" i="8" s="1"/>
  <c r="D25" i="8" s="1"/>
  <c r="AY26" i="8"/>
  <c r="AX26" i="8" s="1"/>
  <c r="AY27" i="8"/>
  <c r="AY28" i="8"/>
  <c r="AY29" i="8"/>
  <c r="AY30" i="8"/>
  <c r="AY31" i="8"/>
  <c r="AX31" i="8" s="1"/>
  <c r="D31" i="8" s="1"/>
  <c r="AY32" i="8"/>
  <c r="AX32" i="8" s="1"/>
  <c r="AY33" i="8"/>
  <c r="AX9" i="8"/>
  <c r="AX10" i="8"/>
  <c r="AX11" i="8"/>
  <c r="AX12" i="8"/>
  <c r="AX15" i="8"/>
  <c r="AX16" i="8"/>
  <c r="AX17" i="8"/>
  <c r="AX18" i="8"/>
  <c r="AX21" i="8"/>
  <c r="AX22" i="8"/>
  <c r="AX23" i="8"/>
  <c r="AX24" i="8"/>
  <c r="AX27" i="8"/>
  <c r="AX28" i="8"/>
  <c r="AX29" i="8"/>
  <c r="AX30" i="8"/>
  <c r="AX33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F8" i="8"/>
  <c r="F9" i="8"/>
  <c r="E9" i="8" s="1"/>
  <c r="D9" i="8" s="1"/>
  <c r="F10" i="8"/>
  <c r="F11" i="8"/>
  <c r="F12" i="8"/>
  <c r="E12" i="8" s="1"/>
  <c r="D12" i="8" s="1"/>
  <c r="F13" i="8"/>
  <c r="F14" i="8"/>
  <c r="F15" i="8"/>
  <c r="E15" i="8" s="1"/>
  <c r="D15" i="8" s="1"/>
  <c r="F16" i="8"/>
  <c r="F17" i="8"/>
  <c r="F18" i="8"/>
  <c r="E18" i="8" s="1"/>
  <c r="D18" i="8" s="1"/>
  <c r="F19" i="8"/>
  <c r="F20" i="8"/>
  <c r="F21" i="8"/>
  <c r="E21" i="8" s="1"/>
  <c r="D21" i="8" s="1"/>
  <c r="F22" i="8"/>
  <c r="F23" i="8"/>
  <c r="F24" i="8"/>
  <c r="E24" i="8" s="1"/>
  <c r="D24" i="8" s="1"/>
  <c r="F25" i="8"/>
  <c r="F26" i="8"/>
  <c r="F27" i="8"/>
  <c r="E27" i="8" s="1"/>
  <c r="D27" i="8" s="1"/>
  <c r="F28" i="8"/>
  <c r="F29" i="8"/>
  <c r="F30" i="8"/>
  <c r="E30" i="8" s="1"/>
  <c r="D30" i="8" s="1"/>
  <c r="F31" i="8"/>
  <c r="F32" i="8"/>
  <c r="F33" i="8"/>
  <c r="E33" i="8" s="1"/>
  <c r="D33" i="8" s="1"/>
  <c r="E8" i="8"/>
  <c r="E10" i="8"/>
  <c r="E11" i="8"/>
  <c r="E13" i="8"/>
  <c r="E14" i="8"/>
  <c r="E16" i="8"/>
  <c r="E17" i="8"/>
  <c r="E19" i="8"/>
  <c r="E20" i="8"/>
  <c r="E22" i="8"/>
  <c r="E23" i="8"/>
  <c r="E25" i="8"/>
  <c r="E26" i="8"/>
  <c r="E28" i="8"/>
  <c r="E29" i="8"/>
  <c r="E31" i="8"/>
  <c r="E32" i="8"/>
  <c r="D10" i="8"/>
  <c r="D11" i="8"/>
  <c r="D16" i="8"/>
  <c r="D17" i="8"/>
  <c r="D22" i="8"/>
  <c r="D23" i="8"/>
  <c r="D28" i="8"/>
  <c r="D2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A27" i="10" s="1"/>
  <c r="DB28" i="10"/>
  <c r="DB29" i="10"/>
  <c r="DB30" i="10"/>
  <c r="DB31" i="10"/>
  <c r="DB32" i="10"/>
  <c r="DB33" i="10"/>
  <c r="DA33" i="10" s="1"/>
  <c r="DA8" i="10"/>
  <c r="DA10" i="10"/>
  <c r="DA11" i="10"/>
  <c r="DA12" i="10"/>
  <c r="DA13" i="10"/>
  <c r="DA14" i="10"/>
  <c r="DA16" i="10"/>
  <c r="DA17" i="10"/>
  <c r="DA18" i="10"/>
  <c r="DA19" i="10"/>
  <c r="DA20" i="10"/>
  <c r="DA22" i="10"/>
  <c r="DA23" i="10"/>
  <c r="DA24" i="10"/>
  <c r="DA25" i="10"/>
  <c r="DA26" i="10"/>
  <c r="DA28" i="10"/>
  <c r="DA29" i="10"/>
  <c r="DA30" i="10"/>
  <c r="DA31" i="10"/>
  <c r="DA32" i="10"/>
  <c r="CY33" i="10"/>
  <c r="CR33" i="10" s="1"/>
  <c r="CX27" i="10"/>
  <c r="CQ27" i="10" s="1"/>
  <c r="CW11" i="10"/>
  <c r="CP11" i="10" s="1"/>
  <c r="CW29" i="10"/>
  <c r="CP29" i="10" s="1"/>
  <c r="CW30" i="10"/>
  <c r="CP30" i="10" s="1"/>
  <c r="CV11" i="10"/>
  <c r="CO11" i="10" s="1"/>
  <c r="CV29" i="10"/>
  <c r="CO29" i="10" s="1"/>
  <c r="CU13" i="10"/>
  <c r="CN13" i="10" s="1"/>
  <c r="CU31" i="10"/>
  <c r="CN31" i="10" s="1"/>
  <c r="CU32" i="10"/>
  <c r="CS15" i="10"/>
  <c r="CR15" i="10"/>
  <c r="CQ9" i="10"/>
  <c r="CQ17" i="10"/>
  <c r="CP17" i="10"/>
  <c r="CO9" i="10"/>
  <c r="CO19" i="10"/>
  <c r="CN1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F23" i="10" s="1"/>
  <c r="CI24" i="10"/>
  <c r="CI25" i="10"/>
  <c r="CI26" i="10"/>
  <c r="CI27" i="10"/>
  <c r="CI28" i="10"/>
  <c r="CI29" i="10"/>
  <c r="CI30" i="10"/>
  <c r="CI31" i="10"/>
  <c r="CI32" i="10"/>
  <c r="CF32" i="10" s="1"/>
  <c r="CI33" i="10"/>
  <c r="CH8" i="10"/>
  <c r="CH9" i="10"/>
  <c r="CF9" i="10" s="1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F21" i="10" s="1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F33" i="10" s="1"/>
  <c r="CG8" i="10"/>
  <c r="CG9" i="10"/>
  <c r="CG10" i="10"/>
  <c r="CF10" i="10" s="1"/>
  <c r="CG11" i="10"/>
  <c r="CG12" i="10"/>
  <c r="CG13" i="10"/>
  <c r="CG14" i="10"/>
  <c r="CG15" i="10"/>
  <c r="CG16" i="10"/>
  <c r="CG17" i="10"/>
  <c r="CF17" i="10" s="1"/>
  <c r="CG18" i="10"/>
  <c r="CG19" i="10"/>
  <c r="CF19" i="10" s="1"/>
  <c r="CG20" i="10"/>
  <c r="CG21" i="10"/>
  <c r="CG22" i="10"/>
  <c r="CG23" i="10"/>
  <c r="CG24" i="10"/>
  <c r="CG25" i="10"/>
  <c r="CF25" i="10" s="1"/>
  <c r="CG26" i="10"/>
  <c r="CG27" i="10"/>
  <c r="CG28" i="10"/>
  <c r="CG29" i="10"/>
  <c r="CF29" i="10" s="1"/>
  <c r="CG30" i="10"/>
  <c r="CG31" i="10"/>
  <c r="CF31" i="10" s="1"/>
  <c r="CG32" i="10"/>
  <c r="CG33" i="10"/>
  <c r="CF8" i="10"/>
  <c r="CF11" i="10"/>
  <c r="CF13" i="10"/>
  <c r="CF14" i="10"/>
  <c r="CF16" i="10"/>
  <c r="CF20" i="10"/>
  <c r="CF22" i="10"/>
  <c r="CF26" i="10"/>
  <c r="CF27" i="10"/>
  <c r="CF28" i="10"/>
  <c r="CE15" i="10"/>
  <c r="BX15" i="10" s="1"/>
  <c r="CD11" i="10"/>
  <c r="BW11" i="10" s="1"/>
  <c r="CD25" i="10"/>
  <c r="CD31" i="10"/>
  <c r="BW31" i="10" s="1"/>
  <c r="CD33" i="10"/>
  <c r="BW33" i="10" s="1"/>
  <c r="CB15" i="10"/>
  <c r="BU15" i="10" s="1"/>
  <c r="CB17" i="10"/>
  <c r="BU17" i="10" s="1"/>
  <c r="CB27" i="10"/>
  <c r="BU27" i="10" s="1"/>
  <c r="CB31" i="10"/>
  <c r="BU31" i="10" s="1"/>
  <c r="CA19" i="10"/>
  <c r="BT19" i="10" s="1"/>
  <c r="CA33" i="10"/>
  <c r="BZ8" i="10"/>
  <c r="BS8" i="10" s="1"/>
  <c r="BZ19" i="10"/>
  <c r="BS19" i="10" s="1"/>
  <c r="BZ31" i="10"/>
  <c r="BS31" i="10" s="1"/>
  <c r="BX17" i="10"/>
  <c r="BX18" i="10"/>
  <c r="BX27" i="10"/>
  <c r="BW13" i="10"/>
  <c r="BW15" i="10"/>
  <c r="BW16" i="10"/>
  <c r="BW25" i="10"/>
  <c r="BW27" i="10"/>
  <c r="BW28" i="10"/>
  <c r="BV11" i="10"/>
  <c r="BV23" i="10"/>
  <c r="BV25" i="10"/>
  <c r="BV26" i="10"/>
  <c r="BU11" i="10"/>
  <c r="BU12" i="10"/>
  <c r="BU21" i="10"/>
  <c r="BU33" i="10"/>
  <c r="BT10" i="10"/>
  <c r="BT21" i="10"/>
  <c r="BT22" i="10"/>
  <c r="BT31" i="10"/>
  <c r="BT33" i="10"/>
  <c r="BS17" i="10"/>
  <c r="BS23" i="10"/>
  <c r="BS26" i="10"/>
  <c r="BK8" i="10"/>
  <c r="BK9" i="10"/>
  <c r="BK10" i="10"/>
  <c r="BK11" i="10"/>
  <c r="BK12" i="10"/>
  <c r="BK13" i="10"/>
  <c r="BK14" i="10"/>
  <c r="BK15" i="10"/>
  <c r="BC15" i="10" s="1"/>
  <c r="I15" i="1" s="1"/>
  <c r="BK16" i="10"/>
  <c r="BK17" i="10"/>
  <c r="BK18" i="10"/>
  <c r="BK19" i="10"/>
  <c r="BK20" i="10"/>
  <c r="BK21" i="10"/>
  <c r="BC21" i="10" s="1"/>
  <c r="I21" i="1" s="1"/>
  <c r="BK22" i="10"/>
  <c r="BK23" i="10"/>
  <c r="BK24" i="10"/>
  <c r="BK25" i="10"/>
  <c r="BK26" i="10"/>
  <c r="BK27" i="10"/>
  <c r="BC27" i="10" s="1"/>
  <c r="I27" i="1" s="1"/>
  <c r="BK28" i="10"/>
  <c r="BK29" i="10"/>
  <c r="BK30" i="10"/>
  <c r="BK31" i="10"/>
  <c r="BK32" i="10"/>
  <c r="BK33" i="10"/>
  <c r="BD8" i="10"/>
  <c r="BC8" i="10" s="1"/>
  <c r="BD9" i="10"/>
  <c r="BC9" i="10" s="1"/>
  <c r="I9" i="1" s="1"/>
  <c r="BD10" i="10"/>
  <c r="BD11" i="10"/>
  <c r="BD12" i="10"/>
  <c r="BD13" i="10"/>
  <c r="BD14" i="10"/>
  <c r="BC14" i="10" s="1"/>
  <c r="BD15" i="10"/>
  <c r="BD16" i="10"/>
  <c r="BD17" i="10"/>
  <c r="BC17" i="10" s="1"/>
  <c r="I17" i="1" s="1"/>
  <c r="BD18" i="10"/>
  <c r="BD19" i="10"/>
  <c r="BC19" i="10" s="1"/>
  <c r="I19" i="1" s="1"/>
  <c r="BD20" i="10"/>
  <c r="BC20" i="10" s="1"/>
  <c r="BD21" i="10"/>
  <c r="BD22" i="10"/>
  <c r="BD23" i="10"/>
  <c r="BD24" i="10"/>
  <c r="BD25" i="10"/>
  <c r="BC25" i="10" s="1"/>
  <c r="I25" i="1" s="1"/>
  <c r="BD26" i="10"/>
  <c r="BC26" i="10" s="1"/>
  <c r="I26" i="1" s="1"/>
  <c r="BD27" i="10"/>
  <c r="BD28" i="10"/>
  <c r="BD29" i="10"/>
  <c r="BD30" i="10"/>
  <c r="BD31" i="10"/>
  <c r="BC31" i="10" s="1"/>
  <c r="I31" i="1" s="1"/>
  <c r="BD32" i="10"/>
  <c r="BC32" i="10" s="1"/>
  <c r="I32" i="1" s="1"/>
  <c r="BD33" i="10"/>
  <c r="BC33" i="10" s="1"/>
  <c r="I33" i="1" s="1"/>
  <c r="BC11" i="10"/>
  <c r="BC12" i="10"/>
  <c r="BC13" i="10"/>
  <c r="I13" i="1" s="1"/>
  <c r="BC18" i="10"/>
  <c r="BC23" i="10"/>
  <c r="I23" i="1" s="1"/>
  <c r="BC24" i="10"/>
  <c r="BC29" i="10"/>
  <c r="BC30" i="10"/>
  <c r="I30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AQ8" i="10"/>
  <c r="CX8" i="10" s="1"/>
  <c r="CQ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AM30" i="10"/>
  <c r="AM31" i="10"/>
  <c r="CW31" i="10" s="1"/>
  <c r="CP31" i="10" s="1"/>
  <c r="AM32" i="10"/>
  <c r="CW32" i="10" s="1"/>
  <c r="CP32" i="10" s="1"/>
  <c r="AM33" i="10"/>
  <c r="CW33" i="10" s="1"/>
  <c r="CP33" i="10" s="1"/>
  <c r="AI8" i="10"/>
  <c r="CV8" i="10" s="1"/>
  <c r="CO8" i="10" s="1"/>
  <c r="AI9" i="10"/>
  <c r="CV9" i="10" s="1"/>
  <c r="AI10" i="10"/>
  <c r="CV10" i="10" s="1"/>
  <c r="CO10" i="10" s="1"/>
  <c r="AI11" i="10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D13" i="10" s="1"/>
  <c r="H13" i="1" s="1"/>
  <c r="AE14" i="10"/>
  <c r="CU14" i="10" s="1"/>
  <c r="AE15" i="10"/>
  <c r="CU15" i="10" s="1"/>
  <c r="CN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CN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CN29" i="10" s="1"/>
  <c r="AE30" i="10"/>
  <c r="CU30" i="10" s="1"/>
  <c r="CT30" i="10" s="1"/>
  <c r="CM30" i="10" s="1"/>
  <c r="AE31" i="10"/>
  <c r="AD31" i="10" s="1"/>
  <c r="H31" i="1" s="1"/>
  <c r="AE32" i="10"/>
  <c r="AE33" i="10"/>
  <c r="CU33" i="10" s="1"/>
  <c r="CN33" i="10" s="1"/>
  <c r="AD9" i="10"/>
  <c r="AD10" i="10"/>
  <c r="AD15" i="10"/>
  <c r="AD16" i="10"/>
  <c r="AD21" i="10"/>
  <c r="AD22" i="10"/>
  <c r="AD27" i="10"/>
  <c r="AD28" i="10"/>
  <c r="AD33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Z16" i="10"/>
  <c r="CE16" i="10" s="1"/>
  <c r="BX16" i="10" s="1"/>
  <c r="Z17" i="10"/>
  <c r="CE17" i="10" s="1"/>
  <c r="Z18" i="10"/>
  <c r="CE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V12" i="10"/>
  <c r="CD12" i="10" s="1"/>
  <c r="BW12" i="10" s="1"/>
  <c r="V13" i="10"/>
  <c r="CD13" i="10" s="1"/>
  <c r="V14" i="10"/>
  <c r="CD14" i="10" s="1"/>
  <c r="BW14" i="10" s="1"/>
  <c r="V15" i="10"/>
  <c r="CD15" i="10" s="1"/>
  <c r="V16" i="10"/>
  <c r="CD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V26" i="10"/>
  <c r="CD26" i="10" s="1"/>
  <c r="BW26" i="10" s="1"/>
  <c r="V27" i="10"/>
  <c r="CD27" i="10" s="1"/>
  <c r="V28" i="10"/>
  <c r="CD28" i="10" s="1"/>
  <c r="V29" i="10"/>
  <c r="CD29" i="10" s="1"/>
  <c r="BW29" i="10" s="1"/>
  <c r="V30" i="10"/>
  <c r="CD30" i="10" s="1"/>
  <c r="BW30" i="10" s="1"/>
  <c r="V31" i="10"/>
  <c r="V32" i="10"/>
  <c r="CD32" i="10" s="1"/>
  <c r="BW32" i="10" s="1"/>
  <c r="V33" i="10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N12" i="10"/>
  <c r="CB12" i="10" s="1"/>
  <c r="N13" i="10"/>
  <c r="CB13" i="10" s="1"/>
  <c r="BU13" i="10" s="1"/>
  <c r="N14" i="10"/>
  <c r="CB14" i="10" s="1"/>
  <c r="BU14" i="10" s="1"/>
  <c r="N15" i="10"/>
  <c r="N16" i="10"/>
  <c r="CB16" i="10" s="1"/>
  <c r="BU16" i="10" s="1"/>
  <c r="N17" i="10"/>
  <c r="N18" i="10"/>
  <c r="CB18" i="10" s="1"/>
  <c r="BU18" i="10" s="1"/>
  <c r="N19" i="10"/>
  <c r="CB19" i="10" s="1"/>
  <c r="BU19" i="10" s="1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N28" i="10"/>
  <c r="CB28" i="10" s="1"/>
  <c r="BU28" i="10" s="1"/>
  <c r="N29" i="10"/>
  <c r="CB29" i="10" s="1"/>
  <c r="BU29" i="10" s="1"/>
  <c r="N30" i="10"/>
  <c r="CB30" i="10" s="1"/>
  <c r="BU30" i="10" s="1"/>
  <c r="N31" i="10"/>
  <c r="N32" i="10"/>
  <c r="CB32" i="10" s="1"/>
  <c r="BU32" i="10" s="1"/>
  <c r="N33" i="10"/>
  <c r="CB33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E18" i="10" s="1"/>
  <c r="J19" i="10"/>
  <c r="J20" i="10"/>
  <c r="CA20" i="10" s="1"/>
  <c r="BT20" i="10" s="1"/>
  <c r="J21" i="10"/>
  <c r="CA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J32" i="10"/>
  <c r="CA32" i="10" s="1"/>
  <c r="BT32" i="10" s="1"/>
  <c r="J33" i="10"/>
  <c r="F8" i="10"/>
  <c r="F9" i="10"/>
  <c r="BZ9" i="10" s="1"/>
  <c r="BS9" i="10" s="1"/>
  <c r="F10" i="10"/>
  <c r="BZ10" i="10" s="1"/>
  <c r="F11" i="10"/>
  <c r="E11" i="10" s="1"/>
  <c r="F12" i="10"/>
  <c r="BZ12" i="10" s="1"/>
  <c r="F13" i="10"/>
  <c r="BZ13" i="10" s="1"/>
  <c r="BS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F20" i="10"/>
  <c r="BZ20" i="10" s="1"/>
  <c r="BS20" i="10" s="1"/>
  <c r="F21" i="10"/>
  <c r="BZ21" i="10" s="1"/>
  <c r="F22" i="10"/>
  <c r="BZ22" i="10" s="1"/>
  <c r="F23" i="10"/>
  <c r="BZ23" i="10" s="1"/>
  <c r="BY23" i="10" s="1"/>
  <c r="BR23" i="10" s="1"/>
  <c r="F24" i="10"/>
  <c r="BZ24" i="10" s="1"/>
  <c r="F25" i="10"/>
  <c r="BZ25" i="10" s="1"/>
  <c r="F26" i="10"/>
  <c r="BZ26" i="10" s="1"/>
  <c r="BY26" i="10" s="1"/>
  <c r="BR26" i="10" s="1"/>
  <c r="F27" i="10"/>
  <c r="E27" i="10" s="1"/>
  <c r="F28" i="10"/>
  <c r="BZ28" i="10" s="1"/>
  <c r="F29" i="10"/>
  <c r="BZ29" i="10" s="1"/>
  <c r="BS29" i="10" s="1"/>
  <c r="F30" i="10"/>
  <c r="BZ30" i="10" s="1"/>
  <c r="F31" i="10"/>
  <c r="F32" i="10"/>
  <c r="BZ32" i="10" s="1"/>
  <c r="BS32" i="10" s="1"/>
  <c r="F33" i="10"/>
  <c r="BZ33" i="10" s="1"/>
  <c r="E8" i="10"/>
  <c r="E13" i="10"/>
  <c r="D13" i="10" s="1"/>
  <c r="E14" i="10"/>
  <c r="E19" i="10"/>
  <c r="E20" i="10"/>
  <c r="E25" i="10"/>
  <c r="E26" i="10"/>
  <c r="E31" i="10"/>
  <c r="E32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P19" i="1" s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P25" i="1" s="1"/>
  <c r="AM26" i="1"/>
  <c r="AP26" i="1" s="1"/>
  <c r="AM27" i="1"/>
  <c r="AP27" i="1" s="1"/>
  <c r="AM28" i="1"/>
  <c r="AP28" i="1" s="1"/>
  <c r="AM29" i="1"/>
  <c r="AP29" i="1" s="1"/>
  <c r="AM30" i="1"/>
  <c r="AP30" i="1" s="1"/>
  <c r="AM31" i="1"/>
  <c r="AP31" i="1" s="1"/>
  <c r="AM32" i="1"/>
  <c r="AP32" i="1" s="1"/>
  <c r="AM33" i="1"/>
  <c r="AP33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8" i="1"/>
  <c r="AD9" i="1"/>
  <c r="AJ9" i="1" s="1"/>
  <c r="AD10" i="1"/>
  <c r="AJ10" i="1" s="1"/>
  <c r="AD11" i="1"/>
  <c r="AD12" i="1"/>
  <c r="AD13" i="1"/>
  <c r="AD14" i="1"/>
  <c r="AD15" i="1"/>
  <c r="AJ15" i="1" s="1"/>
  <c r="AD16" i="1"/>
  <c r="AJ16" i="1" s="1"/>
  <c r="AD17" i="1"/>
  <c r="AD18" i="1"/>
  <c r="AD19" i="1"/>
  <c r="AD20" i="1"/>
  <c r="AD21" i="1"/>
  <c r="AJ21" i="1" s="1"/>
  <c r="AD22" i="1"/>
  <c r="AJ22" i="1" s="1"/>
  <c r="AD23" i="1"/>
  <c r="AD24" i="1"/>
  <c r="AD25" i="1"/>
  <c r="AD26" i="1"/>
  <c r="AD27" i="1"/>
  <c r="AJ27" i="1" s="1"/>
  <c r="AD28" i="1"/>
  <c r="AJ28" i="1" s="1"/>
  <c r="AD29" i="1"/>
  <c r="AD30" i="1"/>
  <c r="AD31" i="1"/>
  <c r="AD32" i="1"/>
  <c r="AD33" i="1"/>
  <c r="AJ33" i="1" s="1"/>
  <c r="AC8" i="1"/>
  <c r="AJ8" i="1" s="1"/>
  <c r="AC9" i="1"/>
  <c r="AC10" i="1"/>
  <c r="AC11" i="1"/>
  <c r="AJ11" i="1" s="1"/>
  <c r="AC12" i="1"/>
  <c r="AJ12" i="1" s="1"/>
  <c r="AC13" i="1"/>
  <c r="AJ13" i="1" s="1"/>
  <c r="AC14" i="1"/>
  <c r="AJ14" i="1" s="1"/>
  <c r="AC15" i="1"/>
  <c r="AC16" i="1"/>
  <c r="AC17" i="1"/>
  <c r="AJ17" i="1" s="1"/>
  <c r="AC18" i="1"/>
  <c r="AJ18" i="1" s="1"/>
  <c r="AC19" i="1"/>
  <c r="AJ19" i="1" s="1"/>
  <c r="AC20" i="1"/>
  <c r="AJ20" i="1" s="1"/>
  <c r="AC21" i="1"/>
  <c r="AC22" i="1"/>
  <c r="AC23" i="1"/>
  <c r="AJ23" i="1" s="1"/>
  <c r="AC24" i="1"/>
  <c r="AJ24" i="1" s="1"/>
  <c r="AC25" i="1"/>
  <c r="AJ25" i="1" s="1"/>
  <c r="AC26" i="1"/>
  <c r="AJ26" i="1" s="1"/>
  <c r="AC27" i="1"/>
  <c r="AC28" i="1"/>
  <c r="AC29" i="1"/>
  <c r="AJ29" i="1" s="1"/>
  <c r="AC30" i="1"/>
  <c r="AJ30" i="1" s="1"/>
  <c r="AC31" i="1"/>
  <c r="AJ31" i="1" s="1"/>
  <c r="AC32" i="1"/>
  <c r="AJ32" i="1" s="1"/>
  <c r="AC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T8" i="1"/>
  <c r="R8" i="1" s="1"/>
  <c r="T9" i="1"/>
  <c r="T10" i="1"/>
  <c r="T11" i="1"/>
  <c r="T12" i="1"/>
  <c r="T13" i="1"/>
  <c r="R13" i="1" s="1"/>
  <c r="T14" i="1"/>
  <c r="R14" i="1" s="1"/>
  <c r="T15" i="1"/>
  <c r="T16" i="1"/>
  <c r="T17" i="1"/>
  <c r="T18" i="1"/>
  <c r="T19" i="1"/>
  <c r="R19" i="1" s="1"/>
  <c r="T20" i="1"/>
  <c r="R20" i="1" s="1"/>
  <c r="T21" i="1"/>
  <c r="T22" i="1"/>
  <c r="T23" i="1"/>
  <c r="T24" i="1"/>
  <c r="T25" i="1"/>
  <c r="R25" i="1" s="1"/>
  <c r="T26" i="1"/>
  <c r="R26" i="1" s="1"/>
  <c r="T27" i="1"/>
  <c r="T28" i="1"/>
  <c r="T29" i="1"/>
  <c r="T30" i="1"/>
  <c r="T31" i="1"/>
  <c r="R31" i="1" s="1"/>
  <c r="T32" i="1"/>
  <c r="R32" i="1" s="1"/>
  <c r="T33" i="1"/>
  <c r="S8" i="1"/>
  <c r="S9" i="1"/>
  <c r="S10" i="1"/>
  <c r="S11" i="1"/>
  <c r="R11" i="1" s="1"/>
  <c r="S12" i="1"/>
  <c r="R12" i="1" s="1"/>
  <c r="S13" i="1"/>
  <c r="S14" i="1"/>
  <c r="S15" i="1"/>
  <c r="S16" i="1"/>
  <c r="S17" i="1"/>
  <c r="R17" i="1" s="1"/>
  <c r="S18" i="1"/>
  <c r="R18" i="1" s="1"/>
  <c r="S19" i="1"/>
  <c r="S20" i="1"/>
  <c r="S21" i="1"/>
  <c r="S22" i="1"/>
  <c r="S23" i="1"/>
  <c r="R23" i="1" s="1"/>
  <c r="S24" i="1"/>
  <c r="R24" i="1" s="1"/>
  <c r="S25" i="1"/>
  <c r="S26" i="1"/>
  <c r="S27" i="1"/>
  <c r="S28" i="1"/>
  <c r="S29" i="1"/>
  <c r="R29" i="1" s="1"/>
  <c r="S30" i="1"/>
  <c r="R30" i="1" s="1"/>
  <c r="S31" i="1"/>
  <c r="S32" i="1"/>
  <c r="S33" i="1"/>
  <c r="R9" i="1"/>
  <c r="AA9" i="1" s="1"/>
  <c r="R10" i="1"/>
  <c r="AA10" i="1" s="1"/>
  <c r="R15" i="1"/>
  <c r="AA15" i="1" s="1"/>
  <c r="R16" i="1"/>
  <c r="AA16" i="1" s="1"/>
  <c r="R21" i="1"/>
  <c r="AA21" i="1" s="1"/>
  <c r="R22" i="1"/>
  <c r="AA22" i="1" s="1"/>
  <c r="R27" i="1"/>
  <c r="AA27" i="1" s="1"/>
  <c r="R28" i="1"/>
  <c r="AA28" i="1" s="1"/>
  <c r="R33" i="1"/>
  <c r="AA33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8" i="1"/>
  <c r="I11" i="1"/>
  <c r="I12" i="1"/>
  <c r="I14" i="1"/>
  <c r="I18" i="1"/>
  <c r="I20" i="1"/>
  <c r="I24" i="1"/>
  <c r="I2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M26" i="1" s="1"/>
  <c r="D27" i="1"/>
  <c r="D28" i="1"/>
  <c r="D29" i="1"/>
  <c r="D30" i="1"/>
  <c r="D31" i="1"/>
  <c r="D32" i="1"/>
  <c r="D33" i="1"/>
  <c r="M32" i="1" l="1"/>
  <c r="M20" i="1"/>
  <c r="AB28" i="1"/>
  <c r="AK28" i="1"/>
  <c r="AL28" i="1"/>
  <c r="AK10" i="1"/>
  <c r="AL10" i="1"/>
  <c r="AB10" i="1"/>
  <c r="D20" i="10"/>
  <c r="BY14" i="10"/>
  <c r="BR14" i="10" s="1"/>
  <c r="M14" i="1" s="1"/>
  <c r="BS14" i="10"/>
  <c r="H28" i="1"/>
  <c r="CN23" i="10"/>
  <c r="CT23" i="10"/>
  <c r="CM23" i="10" s="1"/>
  <c r="CO31" i="10"/>
  <c r="CT31" i="10"/>
  <c r="CM31" i="10" s="1"/>
  <c r="N31" i="1" s="1"/>
  <c r="CO13" i="10"/>
  <c r="CT13" i="10"/>
  <c r="CM13" i="10" s="1"/>
  <c r="N13" i="1" s="1"/>
  <c r="L25" i="1"/>
  <c r="AK27" i="1"/>
  <c r="AB27" i="1"/>
  <c r="AL27" i="1"/>
  <c r="AK9" i="1"/>
  <c r="AB9" i="1"/>
  <c r="AL9" i="1"/>
  <c r="BS25" i="10"/>
  <c r="BY25" i="10"/>
  <c r="BR25" i="10" s="1"/>
  <c r="H27" i="1"/>
  <c r="K27" i="1" s="1"/>
  <c r="L27" i="1" s="1"/>
  <c r="H9" i="1"/>
  <c r="K9" i="1" s="1"/>
  <c r="L9" i="1" s="1"/>
  <c r="H22" i="1"/>
  <c r="AA25" i="1"/>
  <c r="AA13" i="1"/>
  <c r="CT14" i="10"/>
  <c r="CM14" i="10" s="1"/>
  <c r="N14" i="1" s="1"/>
  <c r="CN14" i="10"/>
  <c r="M16" i="1"/>
  <c r="AA30" i="1"/>
  <c r="AA24" i="1"/>
  <c r="AA18" i="1"/>
  <c r="AA12" i="1"/>
  <c r="AA32" i="1"/>
  <c r="AA26" i="1"/>
  <c r="AA20" i="1"/>
  <c r="AA14" i="1"/>
  <c r="AA8" i="1"/>
  <c r="AK16" i="1"/>
  <c r="AB16" i="1"/>
  <c r="AL16" i="1"/>
  <c r="BY28" i="10"/>
  <c r="BR28" i="10" s="1"/>
  <c r="M28" i="1" s="1"/>
  <c r="BS28" i="10"/>
  <c r="BY22" i="10"/>
  <c r="BR22" i="10" s="1"/>
  <c r="BS22" i="10"/>
  <c r="BU20" i="10"/>
  <c r="BY20" i="10"/>
  <c r="BR20" i="10" s="1"/>
  <c r="BU8" i="10"/>
  <c r="BY8" i="10"/>
  <c r="BR8" i="10" s="1"/>
  <c r="M8" i="1" s="1"/>
  <c r="K31" i="1"/>
  <c r="L31" i="1" s="1"/>
  <c r="K13" i="1"/>
  <c r="L13" i="1" s="1"/>
  <c r="AB22" i="1"/>
  <c r="AL22" i="1"/>
  <c r="AK22" i="1"/>
  <c r="CT21" i="10"/>
  <c r="CM21" i="10" s="1"/>
  <c r="N21" i="1" s="1"/>
  <c r="CN21" i="10"/>
  <c r="N23" i="1"/>
  <c r="AA31" i="1"/>
  <c r="AA19" i="1"/>
  <c r="AK21" i="1"/>
  <c r="AB21" i="1"/>
  <c r="AL21" i="1"/>
  <c r="D31" i="10"/>
  <c r="M21" i="1"/>
  <c r="AA29" i="1"/>
  <c r="AA23" i="1"/>
  <c r="AA17" i="1"/>
  <c r="AA11" i="1"/>
  <c r="AK33" i="1"/>
  <c r="AB33" i="1"/>
  <c r="AL33" i="1"/>
  <c r="AK15" i="1"/>
  <c r="AB15" i="1"/>
  <c r="AL15" i="1"/>
  <c r="D25" i="10"/>
  <c r="BY33" i="10"/>
  <c r="BR33" i="10" s="1"/>
  <c r="M33" i="1" s="1"/>
  <c r="BS33" i="10"/>
  <c r="D27" i="10"/>
  <c r="BY21" i="10"/>
  <c r="BR21" i="10" s="1"/>
  <c r="BS21" i="10"/>
  <c r="BY15" i="10"/>
  <c r="BS15" i="10"/>
  <c r="BY16" i="10"/>
  <c r="BR16" i="10" s="1"/>
  <c r="BS16" i="10"/>
  <c r="CT12" i="10"/>
  <c r="CM12" i="10" s="1"/>
  <c r="N12" i="1" s="1"/>
  <c r="M22" i="1"/>
  <c r="N30" i="1"/>
  <c r="E28" i="10"/>
  <c r="E22" i="10"/>
  <c r="E16" i="10"/>
  <c r="H16" i="1" s="1"/>
  <c r="K16" i="1" s="1"/>
  <c r="L16" i="1" s="1"/>
  <c r="E10" i="10"/>
  <c r="H10" i="1" s="1"/>
  <c r="K10" i="1" s="1"/>
  <c r="L10" i="1" s="1"/>
  <c r="BY30" i="10"/>
  <c r="BS30" i="10"/>
  <c r="BY24" i="10"/>
  <c r="BS24" i="10"/>
  <c r="BS18" i="10"/>
  <c r="BY12" i="10"/>
  <c r="BR12" i="10" s="1"/>
  <c r="M12" i="1" s="1"/>
  <c r="BS12" i="10"/>
  <c r="AD30" i="10"/>
  <c r="AD24" i="10"/>
  <c r="AD18" i="10"/>
  <c r="H18" i="1" s="1"/>
  <c r="K18" i="1" s="1"/>
  <c r="L18" i="1" s="1"/>
  <c r="AD12" i="10"/>
  <c r="CT26" i="10"/>
  <c r="CM26" i="10" s="1"/>
  <c r="N26" i="1" s="1"/>
  <c r="CN26" i="10"/>
  <c r="CT20" i="10"/>
  <c r="CM20" i="10" s="1"/>
  <c r="N20" i="1" s="1"/>
  <c r="CN20" i="10"/>
  <c r="CT8" i="10"/>
  <c r="CM8" i="10" s="1"/>
  <c r="N8" i="1" s="1"/>
  <c r="CN8" i="10"/>
  <c r="BY13" i="10"/>
  <c r="BR13" i="10" s="1"/>
  <c r="BZ27" i="10"/>
  <c r="N24" i="1"/>
  <c r="M25" i="1"/>
  <c r="M13" i="1"/>
  <c r="N33" i="1"/>
  <c r="E33" i="10"/>
  <c r="D33" i="10" s="1"/>
  <c r="E21" i="10"/>
  <c r="D21" i="10" s="1"/>
  <c r="E15" i="10"/>
  <c r="D15" i="10" s="1"/>
  <c r="E9" i="10"/>
  <c r="D9" i="10" s="1"/>
  <c r="AD29" i="10"/>
  <c r="AD23" i="10"/>
  <c r="AD17" i="10"/>
  <c r="AD11" i="10"/>
  <c r="H11" i="1" s="1"/>
  <c r="K11" i="1" s="1"/>
  <c r="L11" i="1" s="1"/>
  <c r="CT25" i="10"/>
  <c r="CM25" i="10" s="1"/>
  <c r="N25" i="1" s="1"/>
  <c r="CN25" i="10"/>
  <c r="CT19" i="10"/>
  <c r="CM19" i="10" s="1"/>
  <c r="N19" i="1" s="1"/>
  <c r="BZ11" i="10"/>
  <c r="CT15" i="10"/>
  <c r="CM15" i="10" s="1"/>
  <c r="N15" i="1" s="1"/>
  <c r="CN18" i="10"/>
  <c r="CT18" i="10"/>
  <c r="CM18" i="10" s="1"/>
  <c r="N18" i="1" s="1"/>
  <c r="BY32" i="10"/>
  <c r="BR32" i="10" s="1"/>
  <c r="M23" i="1"/>
  <c r="BY9" i="10"/>
  <c r="BR9" i="10" s="1"/>
  <c r="M9" i="1" s="1"/>
  <c r="CT29" i="10"/>
  <c r="CM29" i="10" s="1"/>
  <c r="N29" i="1" s="1"/>
  <c r="CT17" i="10"/>
  <c r="CM17" i="10" s="1"/>
  <c r="N17" i="1" s="1"/>
  <c r="CN17" i="10"/>
  <c r="CT11" i="10"/>
  <c r="CM11" i="10" s="1"/>
  <c r="N11" i="1" s="1"/>
  <c r="BY31" i="10"/>
  <c r="BR31" i="10" s="1"/>
  <c r="M31" i="1" s="1"/>
  <c r="BY19" i="10"/>
  <c r="BR19" i="10" s="1"/>
  <c r="M19" i="1" s="1"/>
  <c r="CA18" i="10"/>
  <c r="BT18" i="10" s="1"/>
  <c r="CN12" i="10"/>
  <c r="CT33" i="10"/>
  <c r="CM33" i="10" s="1"/>
  <c r="CT32" i="10"/>
  <c r="CM32" i="10" s="1"/>
  <c r="N32" i="1" s="1"/>
  <c r="CN32" i="10"/>
  <c r="BY10" i="10"/>
  <c r="BR10" i="10" s="1"/>
  <c r="M10" i="1" s="1"/>
  <c r="BS10" i="10"/>
  <c r="E30" i="10"/>
  <c r="D30" i="10" s="1"/>
  <c r="E24" i="10"/>
  <c r="D24" i="10" s="1"/>
  <c r="E12" i="10"/>
  <c r="D12" i="10" s="1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L8" i="1" s="1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Y29" i="10"/>
  <c r="BR29" i="10" s="1"/>
  <c r="M29" i="1" s="1"/>
  <c r="BY17" i="10"/>
  <c r="BR17" i="10" s="1"/>
  <c r="CN11" i="10"/>
  <c r="M17" i="1"/>
  <c r="E29" i="10"/>
  <c r="D29" i="10" s="1"/>
  <c r="E23" i="10"/>
  <c r="D23" i="10" s="1"/>
  <c r="E17" i="10"/>
  <c r="D17" i="10" s="1"/>
  <c r="AD25" i="10"/>
  <c r="H25" i="1" s="1"/>
  <c r="K25" i="1" s="1"/>
  <c r="AD19" i="10"/>
  <c r="H19" i="1" s="1"/>
  <c r="K19" i="1" s="1"/>
  <c r="L19" i="1" s="1"/>
  <c r="CN27" i="10"/>
  <c r="CT27" i="10"/>
  <c r="CM27" i="10" s="1"/>
  <c r="N27" i="1" s="1"/>
  <c r="CN9" i="10"/>
  <c r="CT9" i="10"/>
  <c r="CM9" i="10" s="1"/>
  <c r="N9" i="1" s="1"/>
  <c r="BC28" i="10"/>
  <c r="I28" i="1" s="1"/>
  <c r="BC22" i="10"/>
  <c r="I22" i="1" s="1"/>
  <c r="BC16" i="10"/>
  <c r="I16" i="1" s="1"/>
  <c r="BC10" i="10"/>
  <c r="I10" i="1" s="1"/>
  <c r="CF15" i="10"/>
  <c r="CN30" i="10"/>
  <c r="CT24" i="10"/>
  <c r="CM24" i="10" s="1"/>
  <c r="D11" i="5"/>
  <c r="CF30" i="10"/>
  <c r="CF24" i="10"/>
  <c r="CF18" i="10"/>
  <c r="CF12" i="10"/>
  <c r="D19" i="8"/>
  <c r="D32" i="8"/>
  <c r="D26" i="8"/>
  <c r="D20" i="8"/>
  <c r="D14" i="8"/>
  <c r="D8" i="8"/>
  <c r="F29" i="5"/>
  <c r="D29" i="5" s="1"/>
  <c r="D24" i="5"/>
  <c r="D18" i="5"/>
  <c r="D12" i="5"/>
  <c r="D26" i="5"/>
  <c r="D14" i="5"/>
  <c r="F23" i="5"/>
  <c r="D23" i="5" s="1"/>
  <c r="F17" i="5"/>
  <c r="F31" i="5"/>
  <c r="F13" i="5"/>
  <c r="F33" i="5"/>
  <c r="F27" i="5"/>
  <c r="F15" i="5"/>
  <c r="D15" i="5" s="1"/>
  <c r="F9" i="5"/>
  <c r="D9" i="5" s="1"/>
  <c r="D21" i="5"/>
  <c r="D33" i="5"/>
  <c r="D27" i="5"/>
  <c r="D17" i="5"/>
  <c r="D19" i="5"/>
  <c r="F11" i="5"/>
  <c r="F21" i="5"/>
  <c r="D31" i="5"/>
  <c r="D13" i="5"/>
  <c r="F30" i="5"/>
  <c r="D30" i="5" s="1"/>
  <c r="D13" i="8"/>
  <c r="F25" i="5"/>
  <c r="D25" i="5" s="1"/>
  <c r="P30" i="5"/>
  <c r="P24" i="5"/>
  <c r="P18" i="5"/>
  <c r="P12" i="5"/>
  <c r="F16" i="5"/>
  <c r="D16" i="5" s="1"/>
  <c r="F28" i="5"/>
  <c r="D2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H30" i="1" l="1"/>
  <c r="K30" i="1" s="1"/>
  <c r="L30" i="1" s="1"/>
  <c r="BR24" i="10"/>
  <c r="M24" i="1" s="1"/>
  <c r="D28" i="10"/>
  <c r="AL17" i="1"/>
  <c r="AK17" i="1"/>
  <c r="AB17" i="1"/>
  <c r="AK8" i="1"/>
  <c r="AB8" i="1"/>
  <c r="AL8" i="1"/>
  <c r="AL18" i="1"/>
  <c r="AK18" i="1"/>
  <c r="AB18" i="1"/>
  <c r="BY27" i="10"/>
  <c r="BR27" i="10" s="1"/>
  <c r="M27" i="1" s="1"/>
  <c r="BS27" i="10"/>
  <c r="H15" i="1"/>
  <c r="K15" i="1" s="1"/>
  <c r="L15" i="1" s="1"/>
  <c r="AL23" i="1"/>
  <c r="AB23" i="1"/>
  <c r="AK23" i="1"/>
  <c r="AL19" i="1"/>
  <c r="AK19" i="1"/>
  <c r="AB19" i="1"/>
  <c r="D8" i="10"/>
  <c r="AL14" i="1"/>
  <c r="AK14" i="1"/>
  <c r="AB14" i="1"/>
  <c r="AB24" i="1"/>
  <c r="AL24" i="1"/>
  <c r="AK24" i="1"/>
  <c r="K22" i="1"/>
  <c r="L22" i="1" s="1"/>
  <c r="D19" i="10"/>
  <c r="K28" i="1"/>
  <c r="L28" i="1" s="1"/>
  <c r="BR30" i="10"/>
  <c r="M30" i="1" s="1"/>
  <c r="H33" i="1"/>
  <c r="K33" i="1" s="1"/>
  <c r="L33" i="1" s="1"/>
  <c r="AL29" i="1"/>
  <c r="AK29" i="1"/>
  <c r="AB29" i="1"/>
  <c r="D11" i="10"/>
  <c r="AL31" i="1"/>
  <c r="AK31" i="1"/>
  <c r="AB31" i="1"/>
  <c r="D32" i="10"/>
  <c r="D18" i="10"/>
  <c r="D26" i="10"/>
  <c r="AL20" i="1"/>
  <c r="AK20" i="1"/>
  <c r="AB20" i="1"/>
  <c r="AK30" i="1"/>
  <c r="AB30" i="1"/>
  <c r="AL30" i="1"/>
  <c r="H17" i="1"/>
  <c r="K17" i="1" s="1"/>
  <c r="L17" i="1" s="1"/>
  <c r="H12" i="1"/>
  <c r="K12" i="1" s="1"/>
  <c r="L12" i="1" s="1"/>
  <c r="D10" i="10"/>
  <c r="AL26" i="1"/>
  <c r="AK26" i="1"/>
  <c r="AB26" i="1"/>
  <c r="H21" i="1"/>
  <c r="K21" i="1" s="1"/>
  <c r="L21" i="1" s="1"/>
  <c r="D14" i="10"/>
  <c r="BY11" i="10"/>
  <c r="BR11" i="10" s="1"/>
  <c r="M11" i="1" s="1"/>
  <c r="BS11" i="10"/>
  <c r="H23" i="1"/>
  <c r="K23" i="1" s="1"/>
  <c r="L23" i="1" s="1"/>
  <c r="BY18" i="10"/>
  <c r="BR18" i="10" s="1"/>
  <c r="M18" i="1" s="1"/>
  <c r="D16" i="10"/>
  <c r="BR15" i="10"/>
  <c r="M15" i="1" s="1"/>
  <c r="AL32" i="1"/>
  <c r="AK32" i="1"/>
  <c r="AB32" i="1"/>
  <c r="AL13" i="1"/>
  <c r="AK13" i="1"/>
  <c r="AB13" i="1"/>
  <c r="H29" i="1"/>
  <c r="K29" i="1" s="1"/>
  <c r="L29" i="1" s="1"/>
  <c r="H24" i="1"/>
  <c r="K24" i="1" s="1"/>
  <c r="L24" i="1" s="1"/>
  <c r="D22" i="10"/>
  <c r="AL11" i="1"/>
  <c r="AB11" i="1"/>
  <c r="AK11" i="1"/>
  <c r="AL12" i="1"/>
  <c r="AK12" i="1"/>
  <c r="AB12" i="1"/>
  <c r="AL25" i="1"/>
  <c r="AK25" i="1"/>
  <c r="AB25" i="1"/>
  <c r="R7" i="10"/>
  <c r="CC7" i="10" s="1"/>
  <c r="BV7" i="10" s="1"/>
  <c r="N7" i="10"/>
  <c r="CB7" i="10" s="1"/>
  <c r="BU7" i="10" s="1"/>
  <c r="AU7" i="10"/>
  <c r="CY7" i="10" s="1"/>
  <c r="CR7" i="10" s="1"/>
  <c r="Z7" i="10"/>
  <c r="CE7" i="10" s="1"/>
  <c r="BX7" i="10" s="1"/>
  <c r="P7" i="9"/>
  <c r="BF7" i="4" s="1"/>
  <c r="P7" i="4" s="1"/>
  <c r="M7" i="8"/>
  <c r="V7" i="10"/>
  <c r="CD7" i="10" s="1"/>
  <c r="BW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25" i="13"/>
  <c r="AA92" i="13"/>
  <c r="AA152" i="13"/>
  <c r="AA54" i="13"/>
  <c r="AA141" i="13"/>
  <c r="AA63" i="13"/>
  <c r="AA165" i="13"/>
  <c r="AA116" i="13"/>
  <c r="AA127" i="13"/>
  <c r="AA129" i="13"/>
  <c r="AA249" i="13"/>
  <c r="AA225" i="13"/>
  <c r="AA29" i="13"/>
  <c r="AA121" i="13"/>
  <c r="AA190" i="13"/>
  <c r="AA49" i="13"/>
  <c r="AA229" i="13"/>
  <c r="AA108" i="13"/>
  <c r="AA99" i="13"/>
  <c r="AA242" i="13"/>
  <c r="AA217" i="13"/>
  <c r="AA101" i="13"/>
  <c r="AA23" i="13"/>
  <c r="AA236" i="13"/>
  <c r="AA62" i="13"/>
  <c r="AA224" i="13"/>
  <c r="AA137" i="13"/>
  <c r="AA113" i="13"/>
  <c r="AA159" i="13"/>
  <c r="AA161" i="13"/>
  <c r="AA222" i="13"/>
  <c r="AA135" i="13"/>
  <c r="AA20" i="13"/>
  <c r="AA55" i="13"/>
  <c r="AA179" i="13"/>
  <c r="AA48" i="13"/>
  <c r="AA132" i="13"/>
  <c r="AA131" i="13"/>
  <c r="AA68" i="13"/>
  <c r="AA69" i="13"/>
  <c r="AA148" i="13"/>
  <c r="AA74" i="13"/>
  <c r="AA81" i="13"/>
  <c r="AA77" i="13"/>
  <c r="AA76" i="13"/>
  <c r="AA34" i="13"/>
  <c r="AA194" i="13"/>
  <c r="AA75" i="13"/>
  <c r="AA223" i="13"/>
  <c r="AA157" i="13"/>
  <c r="AA167" i="13"/>
  <c r="AA89" i="13"/>
  <c r="AA67" i="13"/>
  <c r="AA202" i="13"/>
  <c r="AA191" i="13"/>
  <c r="AA186" i="13"/>
  <c r="AA96" i="13"/>
  <c r="AA16" i="13"/>
  <c r="AA85" i="13"/>
  <c r="AA168" i="13"/>
  <c r="AA65" i="13"/>
  <c r="AA39" i="13"/>
  <c r="AA83" i="13"/>
  <c r="AA238" i="13"/>
  <c r="AA208" i="13"/>
  <c r="AA104" i="13"/>
  <c r="AA201" i="13"/>
  <c r="AA110" i="13"/>
  <c r="AA30" i="13"/>
  <c r="AA187" i="13"/>
  <c r="AA197" i="13"/>
  <c r="AA109" i="13"/>
  <c r="AA181" i="13"/>
  <c r="AA97" i="13"/>
  <c r="AA154" i="13"/>
  <c r="AA90" i="13"/>
  <c r="AA184" i="13"/>
  <c r="AA25" i="13"/>
  <c r="AA64" i="13"/>
  <c r="AA163" i="13"/>
  <c r="AA180" i="13"/>
  <c r="AA228" i="13"/>
  <c r="AA140" i="13"/>
  <c r="AA72" i="13"/>
  <c r="AA66" i="13"/>
  <c r="AA176" i="13"/>
  <c r="AA122" i="13"/>
  <c r="AA107" i="13"/>
  <c r="AA164" i="13"/>
  <c r="AA230" i="13"/>
  <c r="AA182" i="13"/>
  <c r="AA219" i="13"/>
  <c r="AA79" i="13"/>
  <c r="AA86" i="13"/>
  <c r="AA146" i="13"/>
  <c r="AA57" i="13"/>
  <c r="AA120" i="13"/>
  <c r="AA38" i="13"/>
  <c r="AA150" i="13"/>
  <c r="AA178" i="13"/>
  <c r="AA210" i="13"/>
  <c r="AA196" i="13"/>
  <c r="AA53" i="13"/>
  <c r="AA237" i="13"/>
  <c r="AA6" i="13"/>
  <c r="AA162" i="13"/>
  <c r="AA87" i="13"/>
  <c r="AA88" i="13"/>
  <c r="AA35" i="13"/>
  <c r="AA95" i="13"/>
  <c r="AA7" i="13"/>
  <c r="AA26" i="13"/>
  <c r="AA216" i="13"/>
  <c r="AA114" i="13"/>
  <c r="AA100" i="13"/>
  <c r="AA139" i="13"/>
  <c r="AA160" i="13"/>
  <c r="AA46" i="13"/>
  <c r="AA193" i="13"/>
  <c r="AA12" i="13"/>
  <c r="AA56" i="13"/>
  <c r="AA227" i="13"/>
  <c r="AA42" i="13"/>
  <c r="AA169" i="13"/>
  <c r="AA226" i="13"/>
  <c r="AA128" i="13"/>
  <c r="AA155" i="13"/>
  <c r="AA207" i="13"/>
  <c r="AA33" i="13"/>
  <c r="AA185" i="13"/>
  <c r="AA14" i="13"/>
  <c r="AA94" i="13"/>
  <c r="AA243" i="13"/>
  <c r="AA123" i="13"/>
  <c r="AA204" i="13"/>
  <c r="AA183" i="13"/>
  <c r="AA102" i="13"/>
  <c r="AA36" i="13"/>
  <c r="AA37" i="13"/>
  <c r="AA215" i="13"/>
  <c r="AA153" i="13"/>
  <c r="AA205" i="13"/>
  <c r="AA71" i="13"/>
  <c r="AA200" i="13"/>
  <c r="AA40" i="13"/>
  <c r="AA156" i="13"/>
  <c r="AA212" i="13"/>
  <c r="AA117" i="13"/>
  <c r="AA2" i="13"/>
  <c r="AA106" i="13"/>
  <c r="AA144" i="13"/>
  <c r="AA147" i="13"/>
  <c r="AA234" i="13"/>
  <c r="AA145" i="13"/>
  <c r="AA171" i="13"/>
  <c r="AA32" i="13"/>
  <c r="AA119" i="13"/>
  <c r="AA31" i="13"/>
  <c r="AA232" i="13"/>
  <c r="AA24" i="13"/>
  <c r="AA221" i="13"/>
  <c r="AA105" i="13"/>
  <c r="AA214" i="13"/>
  <c r="AA61" i="13"/>
  <c r="AA149" i="13"/>
  <c r="AA175" i="13"/>
  <c r="AA11" i="13"/>
  <c r="AA126" i="13"/>
  <c r="AA5" i="13"/>
  <c r="AA170" i="13"/>
  <c r="AA142" i="13"/>
  <c r="AA233" i="13"/>
  <c r="AA143" i="13"/>
  <c r="AA138" i="13"/>
  <c r="AA173" i="13"/>
  <c r="AA246" i="13"/>
  <c r="AA115" i="13"/>
  <c r="AA52" i="13"/>
  <c r="AA195" i="13"/>
  <c r="AA73" i="13"/>
  <c r="AA78" i="13"/>
  <c r="AA172" i="13"/>
  <c r="AA17" i="13"/>
  <c r="AA18" i="13"/>
  <c r="AA59" i="13"/>
  <c r="AA130" i="13"/>
  <c r="AA45" i="13"/>
  <c r="AA177" i="13"/>
  <c r="AA80" i="13"/>
  <c r="AA9" i="13"/>
  <c r="AA70" i="13"/>
  <c r="AA209" i="13"/>
  <c r="AA98" i="13"/>
  <c r="AA220" i="13"/>
  <c r="AA112" i="13"/>
  <c r="AA188" i="13"/>
  <c r="AA19" i="13"/>
  <c r="AA28" i="13"/>
  <c r="AA166" i="13"/>
  <c r="AA10" i="13"/>
  <c r="AA231" i="13"/>
  <c r="AA134" i="13"/>
  <c r="AA248" i="13"/>
  <c r="AA103" i="13"/>
  <c r="AA189" i="13"/>
  <c r="AA118" i="13"/>
  <c r="AA13" i="13"/>
  <c r="AA47" i="13"/>
  <c r="AA27" i="13"/>
  <c r="AA136" i="13"/>
  <c r="AA93" i="13"/>
  <c r="AA124" i="13"/>
  <c r="AA151" i="13"/>
  <c r="AA192" i="13"/>
  <c r="AA199" i="13"/>
  <c r="AA22" i="13"/>
  <c r="AA247" i="13"/>
  <c r="AA58" i="13"/>
  <c r="AA239" i="13"/>
  <c r="AA203" i="13"/>
  <c r="AA244" i="13"/>
  <c r="AA8" i="13"/>
  <c r="AA241" i="13"/>
  <c r="AA174" i="13"/>
  <c r="AA111" i="13"/>
  <c r="AA158" i="13"/>
  <c r="AA240" i="13"/>
  <c r="AA82" i="13"/>
  <c r="AA51" i="13"/>
  <c r="AA235" i="13"/>
  <c r="AA91" i="13"/>
  <c r="AA213" i="13"/>
  <c r="AA245" i="13"/>
  <c r="AA218" i="13"/>
  <c r="AA198" i="13"/>
  <c r="AA21" i="13"/>
  <c r="AA41" i="13"/>
  <c r="AA15" i="13"/>
  <c r="AA60" i="13"/>
  <c r="AA206" i="13"/>
  <c r="AA50" i="13"/>
  <c r="AA133" i="13"/>
  <c r="AA250" i="13"/>
  <c r="AA84" i="13"/>
  <c r="CQ7" i="8" l="1"/>
  <c r="CB7" i="8"/>
  <c r="E7" i="8"/>
  <c r="AX7" i="8"/>
  <c r="DZ7" i="8"/>
  <c r="E7" i="10"/>
  <c r="BM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1" i="14"/>
  <c r="M28" i="14"/>
  <c r="M36" i="14"/>
  <c r="C12" i="14"/>
  <c r="M23" i="14"/>
  <c r="M16" i="14"/>
  <c r="M13" i="14"/>
  <c r="F5" i="14"/>
  <c r="M35" i="14"/>
  <c r="C24" i="14"/>
  <c r="M14" i="14"/>
  <c r="I33" i="14"/>
  <c r="M34" i="14"/>
  <c r="I37" i="14"/>
  <c r="M15" i="14"/>
  <c r="M37" i="14"/>
  <c r="C20" i="14"/>
  <c r="M21" i="14"/>
  <c r="I25" i="14"/>
  <c r="F40" i="14"/>
  <c r="I17" i="14"/>
  <c r="C38" i="14"/>
  <c r="C39" i="14"/>
  <c r="I13" i="14"/>
  <c r="M25" i="14"/>
  <c r="I29" i="14"/>
  <c r="M26" i="14"/>
  <c r="M32" i="14"/>
  <c r="M19" i="14"/>
  <c r="F8" i="14"/>
  <c r="C18" i="14"/>
  <c r="M27" i="14"/>
  <c r="M7" i="14"/>
  <c r="M30" i="14"/>
  <c r="M22" i="14"/>
  <c r="M24" i="14"/>
  <c r="M12" i="14"/>
  <c r="M29" i="14"/>
  <c r="M8" i="14"/>
  <c r="M20" i="14"/>
  <c r="M17" i="14"/>
  <c r="M18" i="14"/>
  <c r="M33" i="14"/>
  <c r="I21" i="14"/>
  <c r="C14" i="14"/>
  <c r="C16" i="14"/>
  <c r="M9" i="14"/>
  <c r="C10" i="14"/>
  <c r="M38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M10" i="14"/>
  <c r="P11" i="14"/>
  <c r="C22" i="14"/>
  <c r="I8" i="14"/>
  <c r="C26" i="14"/>
  <c r="O37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<sst xmlns="http://schemas.openxmlformats.org/spreadsheetml/2006/main" count="4553" uniqueCount="815">
  <si>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</si>
  <si>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</si>
  <si>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</si>
  <si>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</si>
  <si>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</si>
  <si>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</si>
  <si>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</si>
  <si>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</si>
  <si>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</si>
  <si>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</si>
  <si>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</si>
  <si>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</si>
  <si>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</si>
  <si>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</si>
  <si>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</si>
  <si>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</si>
  <si>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</si>
  <si>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</si>
  <si>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</si>
  <si>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</si>
  <si>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</si>
  <si>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</si>
  <si>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</si>
  <si>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</si>
  <si>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</si>
  <si>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</si>
  <si>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</si>
  <si>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</si>
  <si>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</si>
  <si>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</si>
  <si>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</si>
  <si>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</si>
  <si>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</si>
  <si>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</si>
  <si>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</si>
  <si>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</si>
  <si>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</si>
  <si>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</si>
  <si>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</si>
  <si>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</si>
  <si>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</si>
  <si>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</si>
  <si>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</si>
  <si>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</si>
  <si>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</si>
  <si>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</si>
  <si>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</si>
  <si>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</si>
  <si>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</si>
  <si>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</si>
  <si>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</si>
  <si>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</si>
  <si>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</si>
  <si>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</si>
  <si>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</si>
  <si>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</si>
  <si>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</si>
  <si>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</si>
  <si>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</si>
  <si>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</si>
  <si>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</si>
  <si>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</si>
  <si>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</si>
  <si>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</si>
  <si>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</si>
  <si>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</si>
  <si>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</si>
  <si>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</si>
  <si>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</si>
  <si>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</si>
  <si>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</si>
  <si>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</si>
  <si>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</si>
  <si>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</si>
  <si>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</si>
  <si>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</si>
  <si>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</si>
  <si>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</si>
  <si>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</si>
  <si>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</si>
  <si>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</si>
  <si>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</si>
  <si>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</si>
  <si>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</si>
  <si>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</si>
  <si>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</si>
  <si>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</si>
  <si>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</si>
  <si>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</si>
  <si>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</si>
  <si>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</si>
  <si>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</si>
  <si>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</si>
  <si>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</si>
  <si>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</si>
  <si>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</si>
  <si>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</si>
  <si>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</si>
  <si>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</si>
  <si>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</si>
  <si>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</si>
  <si>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</si>
  <si>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</si>
  <si>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</si>
  <si>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</si>
  <si>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</si>
  <si>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</si>
  <si>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</si>
  <si>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</si>
  <si>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</si>
  <si>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</si>
  <si>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</si>
  <si>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</si>
  <si>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</si>
  <si>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</si>
  <si>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</si>
  <si>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</si>
  <si>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</si>
  <si>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</si>
  <si>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</si>
  <si>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</si>
  <si>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</si>
  <si>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</si>
  <si>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</si>
  <si>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</si>
  <si>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</si>
  <si>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</si>
  <si>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</si>
  <si>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</si>
  <si>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</si>
  <si>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</si>
  <si>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</si>
  <si>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</si>
  <si>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</si>
  <si>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</si>
  <si>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</si>
  <si>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</si>
  <si>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</si>
  <si>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</si>
  <si>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</si>
  <si>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</si>
  <si>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</si>
  <si>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</si>
  <si>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</si>
  <si>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</si>
  <si>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</si>
  <si>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</si>
  <si>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</si>
  <si>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</si>
  <si>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</si>
  <si>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</si>
  <si>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</si>
  <si>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</si>
  <si>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</si>
  <si>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</si>
  <si>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</si>
  <si>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</si>
  <si>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</si>
  <si>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</si>
  <si>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</si>
  <si>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</si>
  <si>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</si>
  <si>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</si>
  <si>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</si>
  <si>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</si>
  <si>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</si>
  <si>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</si>
  <si>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</si>
  <si>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</si>
  <si>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</si>
  <si>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</si>
  <si>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</si>
  <si>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</si>
  <si>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</si>
  <si>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</si>
  <si>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</si>
  <si>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</si>
  <si>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</si>
  <si>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</si>
  <si>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</si>
  <si>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</si>
  <si>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</si>
  <si>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</si>
  <si>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</si>
  <si>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</si>
  <si>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</si>
  <si>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</si>
  <si>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</si>
  <si>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</si>
  <si>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</si>
  <si>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</si>
  <si>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</si>
  <si>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</si>
  <si>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</si>
  <si>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</si>
  <si>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</si>
  <si>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</si>
  <si>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</si>
  <si>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</si>
  <si>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</si>
  <si>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</si>
  <si>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</si>
  <si>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</si>
  <si>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</si>
  <si>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</si>
  <si>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</si>
  <si>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</si>
  <si>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</si>
  <si>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</si>
  <si>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</si>
  <si>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</si>
  <si>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</si>
  <si>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</si>
  <si>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</si>
  <si>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</si>
  <si>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</si>
  <si>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</si>
  <si>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</si>
  <si>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</si>
  <si>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</si>
  <si>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</si>
  <si>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</si>
  <si>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</si>
  <si>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</si>
  <si>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</si>
  <si>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</si>
  <si>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</si>
  <si>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</si>
  <si>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</si>
  <si>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</si>
  <si>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</si>
  <si>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</si>
  <si>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</si>
  <si>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</si>
  <si>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</si>
  <si>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</si>
  <si>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</si>
  <si>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</si>
  <si>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</si>
  <si>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</si>
  <si>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</si>
  <si>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</si>
  <si>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</si>
  <si>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</si>
  <si>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</si>
  <si>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</si>
  <si>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</si>
  <si>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</si>
  <si>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</si>
  <si>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</si>
  <si>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</si>
  <si>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</si>
  <si>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</si>
  <si>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</si>
  <si>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</si>
  <si>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</si>
  <si>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</si>
  <si>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</si>
  <si>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</si>
  <si>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</si>
  <si>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</si>
  <si>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</si>
  <si>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</si>
  <si>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</si>
  <si>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</si>
  <si>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</si>
  <si>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</si>
  <si>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</si>
  <si>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</si>
  <si>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</si>
  <si>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</si>
  <si>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</si>
  <si>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</si>
  <si>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</si>
  <si>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</si>
  <si>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</si>
  <si>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</si>
  <si>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</si>
  <si>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</si>
  <si>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</si>
  <si>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</si>
  <si>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</si>
  <si>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</si>
  <si>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</si>
  <si>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</si>
  <si>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</si>
  <si>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</si>
  <si>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</si>
  <si>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</si>
  <si>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</si>
  <si>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</si>
  <si>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</si>
  <si>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</si>
  <si>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</si>
  <si>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</si>
  <si>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</si>
  <si>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</si>
  <si>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</si>
  <si>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</si>
  <si>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</si>
  <si>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</si>
  <si>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</si>
  <si>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</si>
  <si>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</si>
  <si>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</si>
  <si>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</si>
  <si>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</si>
  <si>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</si>
  <si>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</si>
  <si>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</si>
  <si>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</si>
  <si>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</si>
  <si>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</si>
  <si>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</si>
  <si>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</si>
  <si>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</si>
  <si>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</si>
  <si>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</si>
  <si>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</si>
  <si>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</si>
  <si>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</si>
  <si>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</si>
  <si>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</si>
  <si>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</si>
  <si>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</si>
  <si>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</si>
  <si>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</si>
  <si>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</si>
  <si>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</si>
  <si>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</si>
  <si>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</si>
  <si>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</si>
  <si>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</si>
  <si>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</si>
  <si>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</si>
  <si>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</si>
  <si>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</si>
  <si>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</si>
  <si>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</si>
  <si>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</si>
  <si>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</si>
  <si>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</si>
  <si>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</si>
  <si>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</si>
  <si>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</si>
  <si>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</si>
  <si>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</si>
  <si>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</si>
  <si>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</si>
  <si>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</si>
  <si>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</si>
  <si>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</si>
  <si>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</si>
  <si>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</si>
  <si>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</si>
  <si>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</si>
  <si>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</si>
  <si>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</si>
  <si>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</si>
  <si>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</si>
  <si>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</si>
  <si>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</si>
  <si>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</si>
  <si>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</si>
  <si>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</si>
  <si>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</si>
  <si>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</si>
  <si>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</si>
  <si>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</si>
  <si>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</si>
  <si>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</si>
  <si>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</si>
  <si>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</si>
  <si>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</si>
  <si>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</si>
  <si>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</si>
  <si>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</si>
  <si>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</si>
  <si>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</si>
  <si>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</si>
  <si>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</si>
  <si>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</si>
  <si>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</si>
  <si>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</si>
  <si>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</si>
  <si>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</si>
  <si>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</si>
  <si>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</si>
  <si>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</si>
  <si>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</si>
  <si>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</si>
  <si>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</si>
  <si>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</si>
  <si>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</si>
  <si>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</si>
  <si>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</si>
  <si>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</si>
  <si>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</si>
  <si>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</si>
  <si>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</si>
  <si>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</si>
  <si>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</si>
  <si>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</si>
  <si>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</si>
  <si>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</si>
  <si>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</si>
  <si>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</si>
  <si>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</si>
  <si>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</si>
  <si>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</si>
  <si>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</si>
  <si>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</si>
  <si>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</si>
  <si>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</si>
  <si>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</si>
  <si>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</si>
  <si>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</si>
  <si>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</si>
  <si>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</si>
  <si>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</si>
  <si>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</si>
  <si>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</si>
  <si>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</si>
  <si>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</si>
  <si>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</si>
  <si>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</si>
  <si>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</si>
  <si>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</si>
  <si>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</si>
  <si>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</si>
  <si>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</si>
  <si>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</si>
  <si>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</si>
  <si>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</si>
  <si>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</si>
  <si>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</si>
  <si>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</si>
  <si>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</si>
  <si>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</si>
  <si>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</si>
  <si>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</si>
  <si>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</si>
  <si>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</si>
  <si>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</si>
  <si>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</si>
  <si>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</si>
  <si>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</si>
  <si>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</si>
  <si>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</si>
  <si>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</si>
  <si>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</si>
  <si>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</si>
  <si>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</si>
  <si>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</si>
  <si>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</si>
  <si>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</si>
  <si>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</si>
  <si>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</si>
  <si>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</si>
  <si>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</si>
  <si>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</si>
  <si>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</si>
  <si>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</si>
  <si>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</si>
  <si>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</si>
  <si>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</si>
  <si>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</si>
  <si>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</si>
  <si>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</si>
  <si>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</si>
  <si>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</si>
  <si>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</si>
  <si>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</si>
  <si>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</si>
  <si>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</si>
  <si>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</si>
  <si>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</si>
  <si>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</si>
  <si>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</si>
  <si>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</si>
  <si>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</si>
  <si>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</si>
  <si>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</si>
  <si>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</si>
  <si>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</si>
  <si>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</si>
  <si>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</si>
  <si>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</si>
  <si>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</si>
  <si>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</si>
  <si>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</si>
  <si>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</si>
  <si>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</si>
  <si>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</si>
  <si>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</si>
  <si>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</si>
  <si>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</si>
  <si>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</si>
  <si>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</si>
  <si>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</si>
  <si>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</si>
  <si>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</si>
  <si>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</si>
  <si>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</si>
  <si>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</si>
  <si>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</si>
  <si>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</si>
  <si>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</si>
  <si>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</si>
  <si>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</si>
  <si>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</si>
  <si>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</si>
  <si>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</si>
  <si>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</si>
  <si>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</si>
  <si>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</si>
  <si>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</si>
  <si>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</si>
  <si>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</si>
  <si>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</si>
  <si>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</si>
  <si>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</si>
  <si>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</si>
  <si>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</si>
  <si>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</si>
  <si>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</si>
  <si>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</si>
  <si>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</si>
  <si>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</si>
  <si>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</si>
  <si>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</si>
  <si>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</si>
  <si>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</si>
  <si>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</si>
  <si>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</si>
  <si>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</si>
  <si>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</si>
  <si>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</si>
  <si>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</si>
  <si>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</si>
  <si>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</si>
  <si>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</si>
  <si>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</si>
  <si>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</si>
  <si>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</si>
  <si>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</si>
  <si>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</si>
  <si>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</si>
  <si>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</si>
  <si>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</si>
  <si>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</si>
  <si>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</si>
  <si>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</si>
  <si>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</si>
  <si>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</si>
  <si>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</si>
  <si>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</si>
  <si>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</si>
  <si>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</si>
  <si>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</si>
  <si>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</si>
  <si>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</si>
  <si>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</si>
  <si>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</si>
  <si>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</si>
  <si>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</si>
  <si>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</si>
  <si>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</si>
  <si>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</si>
  <si>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</si>
  <si>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</si>
  <si>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</si>
  <si>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</si>
  <si>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</si>
  <si>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</si>
  <si>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</si>
  <si>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</si>
  <si>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</si>
  <si>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</si>
  <si>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</si>
  <si>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</si>
  <si>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</si>
  <si>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</si>
  <si>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</si>
  <si>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</si>
  <si>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</si>
  <si>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</si>
  <si>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</si>
  <si>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</si>
  <si>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</si>
  <si>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</si>
  <si>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</si>
  <si>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</si>
  <si>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</si>
  <si>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</si>
  <si>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</si>
  <si>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</si>
  <si>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</si>
  <si>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</si>
  <si>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</si>
  <si>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</si>
  <si>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</si>
  <si>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</si>
  <si>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</si>
  <si>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</si>
  <si>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</si>
  <si>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</si>
  <si>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</si>
  <si>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</si>
  <si>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</si>
  <si>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</si>
  <si>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</si>
  <si>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</si>
  <si>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</si>
  <si>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</si>
  <si>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</si>
  <si>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</si>
  <si>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</si>
  <si>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</si>
  <si>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</si>
  <si>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</si>
  <si>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</si>
  <si>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</si>
  <si>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</si>
  <si>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</si>
  <si>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</si>
  <si>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</si>
  <si>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</si>
  <si>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</si>
  <si>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</si>
  <si>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</si>
  <si>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</si>
  <si>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</si>
  <si>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</si>
  <si>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</si>
  <si>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</si>
  <si>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</si>
  <si>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</si>
  <si>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</si>
  <si>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</si>
  <si>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</si>
  <si>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</si>
  <si>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</si>
  <si>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</si>
  <si>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</si>
  <si>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</si>
  <si>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</si>
  <si>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</si>
  <si>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</si>
  <si>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</si>
  <si>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</si>
  <si>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</si>
  <si>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</si>
  <si>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</si>
  <si>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</si>
  <si>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</si>
  <si>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</si>
  <si>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</si>
  <si>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</si>
  <si>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</si>
  <si>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</si>
  <si>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</si>
  <si>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</si>
  <si>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</si>
  <si>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</si>
  <si>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</si>
  <si>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</si>
  <si>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</si>
  <si>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</si>
  <si>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</si>
  <si>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</si>
  <si>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</si>
  <si>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</si>
  <si>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</si>
  <si>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</si>
  <si>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</si>
  <si>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</si>
  <si>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</si>
  <si>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</si>
  <si>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</si>
  <si>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</si>
  <si>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</si>
  <si>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</si>
  <si>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</si>
  <si>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</si>
  <si>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</si>
  <si>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</si>
  <si>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</si>
  <si>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</si>
  <si>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</si>
  <si>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</si>
  <si>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</si>
  <si>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</si>
  <si>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</si>
  <si>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</si>
  <si>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</si>
  <si>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</si>
  <si>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</si>
  <si>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</si>
  <si>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</si>
  <si>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</si>
  <si>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</si>
  <si>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</si>
  <si>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</si>
  <si>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</si>
  <si>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</si>
  <si>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</si>
  <si>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</si>
  <si>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</si>
  <si>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</si>
  <si>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</si>
  <si>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</si>
  <si>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</si>
  <si>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</si>
  <si>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</si>
  <si>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</si>
  <si>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</si>
  <si>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</si>
  <si>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</si>
  <si>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</si>
  <si>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</si>
  <si>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</si>
  <si>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</si>
  <si>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</si>
  <si>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</si>
  <si>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</si>
  <si>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</si>
  <si>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</si>
  <si>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</si>
  <si>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</si>
  <si>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</si>
  <si>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</si>
  <si>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</si>
  <si>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</si>
  <si>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</si>
  <si>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</si>
  <si>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</si>
  <si>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</si>
  <si>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</si>
  <si>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</si>
  <si>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</si>
  <si>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</si>
  <si>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</si>
  <si>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</si>
  <si>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</si>
  <si>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宮崎県</t>
  </si>
  <si>
    <t>45000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</si>
  <si>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</si>
  <si>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</si>
  <si>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</si>
  <si>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</si>
  <si>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</si>
  <si>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</si>
  <si>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</si>
  <si>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</si>
  <si>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</si>
  <si>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</si>
  <si>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</si>
  <si>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</si>
  <si>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45201</t>
  </si>
  <si>
    <t>宮崎市</t>
  </si>
  <si>
    <t/>
  </si>
  <si>
    <t>有る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</si>
  <si>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</si>
  <si>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</si>
  <si>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</si>
  <si>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</si>
  <si>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</si>
  <si>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</si>
  <si>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</si>
  <si>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</si>
  <si>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</si>
  <si>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</si>
  <si>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</si>
  <si>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</si>
  <si>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</si>
  <si>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</si>
  <si>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</si>
  <si>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</si>
  <si>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</si>
  <si>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</si>
  <si>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</si>
  <si>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</si>
  <si>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</si>
  <si>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</si>
  <si>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</si>
  <si>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</si>
  <si>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</si>
  <si>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</si>
  <si>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</si>
  <si>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</si>
  <si>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無い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</si>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</sst>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1087733</v>
      </c>
      <c r="E7" s="306">
        <f>SUM(E$8:E$207)</f>
        <v>1087733</v>
      </c>
      <c r="F7" s="306">
        <f>SUM(F$8:F$207)</f>
        <v>0</v>
      </c>
      <c r="G7" s="306">
        <f>SUM(G$8:G$207)</f>
        <v>7480</v>
      </c>
      <c r="H7" s="306">
        <f>SUM(ごみ搬入量内訳!E7,+ごみ搬入量内訳!AD7)</f>
        <v>324509</v>
      </c>
      <c r="I7" s="306">
        <f>ごみ搬入量内訳!BC7</f>
        <v>58394</v>
      </c>
      <c r="J7" s="306">
        <f>資源化量内訳!BO7</f>
        <v>1586</v>
      </c>
      <c r="K7" s="306">
        <f>SUM(H7:J7)</f>
        <v>384489</v>
      </c>
      <c r="L7" s="306">
        <f>IF(D7&lt;&gt;0,K7/D7/365*1000000,"-")</f>
        <v>968.43115042749014</v>
      </c>
      <c r="M7" s="306">
        <f>IF(D7&lt;&gt;0,(ごみ搬入量内訳!BR7+ごみ処理概要!J7)/ごみ処理概要!D7/365*1000000,"-")</f>
        <v>678.91862413002264</v>
      </c>
      <c r="N7" s="306">
        <f>IF(D7&lt;&gt;0,ごみ搬入量内訳!CM7/ごみ処理概要!D7/365*1000000,"-")</f>
        <v>289.51252629746762</v>
      </c>
      <c r="O7" s="306">
        <f>ごみ搬入量内訳!DH7</f>
        <v>0</v>
      </c>
      <c r="P7" s="306">
        <f>ごみ処理量内訳!E7</f>
        <v>291962</v>
      </c>
      <c r="Q7" s="306">
        <f>ごみ処理量内訳!N7</f>
        <v>2869</v>
      </c>
      <c r="R7" s="306">
        <f>SUM(S7:Y7)</f>
        <v>58220</v>
      </c>
      <c r="S7" s="306">
        <f>ごみ処理量内訳!G7</f>
        <v>4370</v>
      </c>
      <c r="T7" s="306">
        <f>ごみ処理量内訳!L7</f>
        <v>45004</v>
      </c>
      <c r="U7" s="306">
        <f>ごみ処理量内訳!H7</f>
        <v>3379</v>
      </c>
      <c r="V7" s="306">
        <f>ごみ処理量内訳!I7</f>
        <v>183</v>
      </c>
      <c r="W7" s="306">
        <f>ごみ処理量内訳!J7</f>
        <v>0</v>
      </c>
      <c r="X7" s="306">
        <f>ごみ処理量内訳!K7</f>
        <v>212</v>
      </c>
      <c r="Y7" s="306">
        <f>ごみ処理量内訳!M7</f>
        <v>5072</v>
      </c>
      <c r="Z7" s="306">
        <f>資源化量内訳!Y7</f>
        <v>30301</v>
      </c>
      <c r="AA7" s="306">
        <f>SUM(P7,Q7,R7,Z7)</f>
        <v>383352</v>
      </c>
      <c r="AB7" s="309">
        <f>IF(AA7&lt;&gt;0,(Z7+P7+R7)/AA7*100,"-")</f>
        <v>99.251601661136505</v>
      </c>
      <c r="AC7" s="306">
        <f>施設資源化量内訳!Y7</f>
        <v>2212</v>
      </c>
      <c r="AD7" s="306">
        <f>施設資源化量内訳!AT7</f>
        <v>1104</v>
      </c>
      <c r="AE7" s="306">
        <f>施設資源化量内訳!BO7</f>
        <v>2565</v>
      </c>
      <c r="AF7" s="306">
        <f>施設資源化量内訳!CJ7</f>
        <v>183</v>
      </c>
      <c r="AG7" s="306">
        <f>施設資源化量内訳!DE7</f>
        <v>0</v>
      </c>
      <c r="AH7" s="306">
        <f>施設資源化量内訳!DZ7</f>
        <v>212</v>
      </c>
      <c r="AI7" s="306">
        <f>施設資源化量内訳!EU7</f>
        <v>27572</v>
      </c>
      <c r="AJ7" s="306">
        <f>SUM(AC7:AI7)</f>
        <v>33848</v>
      </c>
      <c r="AK7" s="309">
        <f>IF((AA7+J7)&lt;&gt;0,(Z7+AJ7+J7)/(AA7+J7)*100,"-")</f>
        <v>17.076776000290955</v>
      </c>
      <c r="AL7" s="309">
        <f>IF((AA7+J7)&lt;&gt;0,(資源化量内訳!D7-資源化量内訳!R7-資源化量内訳!T7-資源化量内訳!V7-資源化量内訳!U7)/(AA7+J7)*100,"-")</f>
        <v>16.882199211301561</v>
      </c>
      <c r="AM7" s="306">
        <f>ごみ処理量内訳!AA7</f>
        <v>2869</v>
      </c>
      <c r="AN7" s="306">
        <f>ごみ処理量内訳!AB7</f>
        <v>37360</v>
      </c>
      <c r="AO7" s="306">
        <f>ごみ処理量内訳!AC7</f>
        <v>8282</v>
      </c>
      <c r="AP7" s="306">
        <f>SUM(AM7:AO7)</f>
        <v>48511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401790</v>
      </c>
      <c r="E8" s="292">
        <v>401790</v>
      </c>
      <c r="F8" s="292">
        <v>0</v>
      </c>
      <c r="G8" s="292">
        <v>2455</v>
      </c>
      <c r="H8" s="292">
        <f>SUM(ごみ搬入量内訳!E8,+ごみ搬入量内訳!AD8)</f>
        <v>119234</v>
      </c>
      <c r="I8" s="292">
        <f>ごみ搬入量内訳!BC8</f>
        <v>18403</v>
      </c>
      <c r="J8" s="292">
        <f>資源化量内訳!BO8</f>
        <v>969</v>
      </c>
      <c r="K8" s="292">
        <f>SUM(H8:J8)</f>
        <v>138606</v>
      </c>
      <c r="L8" s="295">
        <f>IF(D8&lt;&gt;0,K8/D8/365*1000000,"-")</f>
        <v>945.1267223012635</v>
      </c>
      <c r="M8" s="292">
        <f>IF(D8&lt;&gt;0,(ごみ搬入量内訳!BR8+ごみ処理概要!J8)/ごみ処理概要!D8/365*1000000,"-")</f>
        <v>693.83345146905958</v>
      </c>
      <c r="N8" s="292">
        <f>IF(D8&lt;&gt;0,ごみ搬入量内訳!CM8/ごみ処理概要!D8/365*1000000,"-")</f>
        <v>251.29327083220397</v>
      </c>
      <c r="O8" s="292">
        <f>ごみ搬入量内訳!DH8</f>
        <v>0</v>
      </c>
      <c r="P8" s="292">
        <f>ごみ処理量内訳!E8</f>
        <v>109704</v>
      </c>
      <c r="Q8" s="292">
        <f>ごみ処理量内訳!N8</f>
        <v>189</v>
      </c>
      <c r="R8" s="292">
        <f>SUM(S8:Y8)</f>
        <v>17025</v>
      </c>
      <c r="S8" s="292">
        <f>ごみ処理量内訳!G8</f>
        <v>0</v>
      </c>
      <c r="T8" s="292">
        <f>ごみ処理量内訳!L8</f>
        <v>17025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10888</v>
      </c>
      <c r="AA8" s="292">
        <f>SUM(P8,Q8,R8,Z8)</f>
        <v>137806</v>
      </c>
      <c r="AB8" s="297">
        <f>IF(AA8&lt;&gt;0,(Z8+P8+R8)/AA8*100,"-")</f>
        <v>99.862850674136112</v>
      </c>
      <c r="AC8" s="292">
        <f>施設資源化量内訳!Y8</f>
        <v>805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8483</v>
      </c>
      <c r="AJ8" s="292">
        <f>SUM(AC8:AI8)</f>
        <v>9288</v>
      </c>
      <c r="AK8" s="297">
        <f>IF((AA8+J8)&lt;&gt;0,(Z8+AJ8+J8)/(AA8+J8)*100,"-")</f>
        <v>15.236894253287698</v>
      </c>
      <c r="AL8" s="297">
        <f>IF((AA8+J8)&lt;&gt;0,(資源化量内訳!D8-資源化量内訳!R8-資源化量内訳!T8-資源化量内訳!V8-資源化量内訳!U8)/(AA8+J8)*100,"-")</f>
        <v>15.236894253287698</v>
      </c>
      <c r="AM8" s="292">
        <f>ごみ処理量内訳!AA8</f>
        <v>189</v>
      </c>
      <c r="AN8" s="292">
        <f>ごみ処理量内訳!AB8</f>
        <v>12714</v>
      </c>
      <c r="AO8" s="292">
        <f>ごみ処理量内訳!AC8</f>
        <v>3843</v>
      </c>
      <c r="AP8" s="292">
        <f>SUM(AM8:AO8)</f>
        <v>16746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163671</v>
      </c>
      <c r="E9" s="292">
        <v>163671</v>
      </c>
      <c r="F9" s="292">
        <v>0</v>
      </c>
      <c r="G9" s="292">
        <v>1659</v>
      </c>
      <c r="H9" s="292">
        <f>SUM(ごみ搬入量内訳!E9,+ごみ搬入量内訳!AD9)</f>
        <v>65532</v>
      </c>
      <c r="I9" s="292">
        <f>ごみ搬入量内訳!BC9</f>
        <v>8065</v>
      </c>
      <c r="J9" s="292">
        <f>資源化量内訳!BO9</f>
        <v>0</v>
      </c>
      <c r="K9" s="292">
        <f>SUM(H9:J9)</f>
        <v>73597</v>
      </c>
      <c r="L9" s="295">
        <f>IF(D9&lt;&gt;0,K9/D9/365*1000000,"-")</f>
        <v>1231.9568918034115</v>
      </c>
      <c r="M9" s="292">
        <f>IF(D9&lt;&gt;0,(ごみ搬入量内訳!BR9+ごみ処理概要!J9)/ごみ処理概要!D9/365*1000000,"-")</f>
        <v>766.38877038911085</v>
      </c>
      <c r="N9" s="292">
        <f>IF(D9&lt;&gt;0,ごみ搬入量内訳!CM9/ごみ処理概要!D9/365*1000000,"-")</f>
        <v>465.56812141430066</v>
      </c>
      <c r="O9" s="292">
        <f>ごみ搬入量内訳!DH9</f>
        <v>0</v>
      </c>
      <c r="P9" s="292">
        <f>ごみ処理量内訳!E9</f>
        <v>54946</v>
      </c>
      <c r="Q9" s="292">
        <f>ごみ処理量内訳!N9</f>
        <v>787</v>
      </c>
      <c r="R9" s="292">
        <f>SUM(S9:Y9)</f>
        <v>4917</v>
      </c>
      <c r="S9" s="292">
        <f>ごみ処理量内訳!G9</f>
        <v>0</v>
      </c>
      <c r="T9" s="292">
        <f>ごみ処理量内訳!L9</f>
        <v>4917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12947</v>
      </c>
      <c r="AA9" s="292">
        <f>SUM(P9,Q9,R9,Z9)</f>
        <v>73597</v>
      </c>
      <c r="AB9" s="297">
        <f>IF(AA9&lt;&gt;0,(Z9+P9+R9)/AA9*100,"-")</f>
        <v>98.93066293463049</v>
      </c>
      <c r="AC9" s="292">
        <f>施設資源化量内訳!Y9</f>
        <v>29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2818</v>
      </c>
      <c r="AJ9" s="292">
        <f>SUM(AC9:AI9)</f>
        <v>2847</v>
      </c>
      <c r="AK9" s="297">
        <f>IF((AA9+J9)&lt;&gt;0,(Z9+AJ9+J9)/(AA9+J9)*100,"-")</f>
        <v>21.460113863336822</v>
      </c>
      <c r="AL9" s="297">
        <f>IF((AA9+J9)&lt;&gt;0,(資源化量内訳!D9-資源化量内訳!R9-資源化量内訳!T9-資源化量内訳!V9-資源化量内訳!U9)/(AA9+J9)*100,"-")</f>
        <v>21.460113863336822</v>
      </c>
      <c r="AM9" s="292">
        <f>ごみ処理量内訳!AA9</f>
        <v>787</v>
      </c>
      <c r="AN9" s="292">
        <f>ごみ処理量内訳!AB9</f>
        <v>8129</v>
      </c>
      <c r="AO9" s="292">
        <f>ごみ処理量内訳!AC9</f>
        <v>1027</v>
      </c>
      <c r="AP9" s="292">
        <f>SUM(AM9:AO9)</f>
        <v>9943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121180</v>
      </c>
      <c r="E10" s="292">
        <v>121180</v>
      </c>
      <c r="F10" s="292">
        <v>0</v>
      </c>
      <c r="G10" s="292">
        <v>480</v>
      </c>
      <c r="H10" s="292">
        <f>SUM(ごみ搬入量内訳!E10,+ごみ搬入量内訳!AD10)</f>
        <v>35818</v>
      </c>
      <c r="I10" s="292">
        <f>ごみ搬入量内訳!BC10</f>
        <v>9455</v>
      </c>
      <c r="J10" s="292">
        <f>資源化量内訳!BO10</f>
        <v>456</v>
      </c>
      <c r="K10" s="292">
        <f>SUM(H10:J10)</f>
        <v>45729</v>
      </c>
      <c r="L10" s="295">
        <f>IF(D10&lt;&gt;0,K10/D10/365*1000000,"-")</f>
        <v>1033.8746617168617</v>
      </c>
      <c r="M10" s="292">
        <f>IF(D10&lt;&gt;0,(ごみ搬入量内訳!BR10+ごみ処理概要!J10)/ごみ処理概要!D10/365*1000000,"-")</f>
        <v>639.55578365253098</v>
      </c>
      <c r="N10" s="292">
        <f>IF(D10&lt;&gt;0,ごみ搬入量内訳!CM10/ごみ処理概要!D10/365*1000000,"-")</f>
        <v>394.31887806433087</v>
      </c>
      <c r="O10" s="292">
        <f>ごみ搬入量内訳!DH10</f>
        <v>0</v>
      </c>
      <c r="P10" s="292">
        <f>ごみ処理量内訳!E10</f>
        <v>37994</v>
      </c>
      <c r="Q10" s="292">
        <f>ごみ処理量内訳!N10</f>
        <v>71</v>
      </c>
      <c r="R10" s="292">
        <f>SUM(S10:Y10)</f>
        <v>7420</v>
      </c>
      <c r="S10" s="292">
        <f>ごみ処理量内訳!G10</f>
        <v>3138</v>
      </c>
      <c r="T10" s="292">
        <f>ごみ処理量内訳!L10</f>
        <v>3297</v>
      </c>
      <c r="U10" s="292">
        <f>ごみ処理量内訳!H10</f>
        <v>633</v>
      </c>
      <c r="V10" s="292">
        <f>ごみ処理量内訳!I10</f>
        <v>183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169</v>
      </c>
      <c r="Z10" s="292">
        <f>資源化量内訳!Y10</f>
        <v>12</v>
      </c>
      <c r="AA10" s="292">
        <f>SUM(P10,Q10,R10,Z10)</f>
        <v>45497</v>
      </c>
      <c r="AB10" s="297">
        <f>IF(AA10&lt;&gt;0,(Z10+P10+R10)/AA10*100,"-")</f>
        <v>99.843945754665143</v>
      </c>
      <c r="AC10" s="292">
        <f>施設資源化量内訳!Y10</f>
        <v>609</v>
      </c>
      <c r="AD10" s="292">
        <f>施設資源化量内訳!AT10</f>
        <v>817</v>
      </c>
      <c r="AE10" s="292">
        <f>施設資源化量内訳!BO10</f>
        <v>633</v>
      </c>
      <c r="AF10" s="292">
        <f>施設資源化量内訳!CJ10</f>
        <v>183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3040</v>
      </c>
      <c r="AJ10" s="292">
        <f>SUM(AC10:AI10)</f>
        <v>5282</v>
      </c>
      <c r="AK10" s="297">
        <f>IF((AA10+J10)&lt;&gt;0,(Z10+AJ10+J10)/(AA10+J10)*100,"-")</f>
        <v>12.512784801862772</v>
      </c>
      <c r="AL10" s="297">
        <f>IF((AA10+J10)&lt;&gt;0,(資源化量内訳!D10-資源化量内訳!R10-資源化量内訳!T10-資源化量内訳!V10-資源化量内訳!U10)/(AA10+J10)*100,"-")</f>
        <v>11.328966552782191</v>
      </c>
      <c r="AM10" s="292">
        <f>ごみ処理量内訳!AA10</f>
        <v>71</v>
      </c>
      <c r="AN10" s="292">
        <f>ごみ処理量内訳!AB10</f>
        <v>3937</v>
      </c>
      <c r="AO10" s="292">
        <f>ごみ処理量内訳!AC10</f>
        <v>1556</v>
      </c>
      <c r="AP10" s="292">
        <f>SUM(AM10:AO10)</f>
        <v>5564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52104</v>
      </c>
      <c r="E11" s="292">
        <v>52104</v>
      </c>
      <c r="F11" s="292">
        <v>0</v>
      </c>
      <c r="G11" s="292">
        <v>418</v>
      </c>
      <c r="H11" s="292">
        <f>SUM(ごみ搬入量内訳!E11,+ごみ搬入量内訳!AD11)</f>
        <v>18501</v>
      </c>
      <c r="I11" s="292">
        <f>ごみ搬入量内訳!BC11</f>
        <v>5279</v>
      </c>
      <c r="J11" s="292">
        <f>資源化量内訳!BO11</f>
        <v>0</v>
      </c>
      <c r="K11" s="292">
        <f>SUM(H11:J11)</f>
        <v>23780</v>
      </c>
      <c r="L11" s="295">
        <f>IF(D11&lt;&gt;0,K11/D11/365*1000000,"-")</f>
        <v>1250.3969931580464</v>
      </c>
      <c r="M11" s="292">
        <f>IF(D11&lt;&gt;0,(ごみ搬入量内訳!BR11+ごみ処理概要!J11)/ごみ処理概要!D11/365*1000000,"-")</f>
        <v>758.65129593289703</v>
      </c>
      <c r="N11" s="292">
        <f>IF(D11&lt;&gt;0,ごみ搬入量内訳!CM11/ごみ処理概要!D11/365*1000000,"-")</f>
        <v>491.74569722514929</v>
      </c>
      <c r="O11" s="292">
        <f>ごみ搬入量内訳!DH11</f>
        <v>0</v>
      </c>
      <c r="P11" s="292">
        <f>ごみ処理量内訳!E11</f>
        <v>17576</v>
      </c>
      <c r="Q11" s="292">
        <f>ごみ処理量内訳!N11</f>
        <v>699</v>
      </c>
      <c r="R11" s="292">
        <f>SUM(S11:Y11)</f>
        <v>2751</v>
      </c>
      <c r="S11" s="292">
        <f>ごみ処理量内訳!G11</f>
        <v>0</v>
      </c>
      <c r="T11" s="292">
        <f>ごみ処理量内訳!L11</f>
        <v>2751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2754</v>
      </c>
      <c r="AA11" s="292">
        <f>SUM(P11,Q11,R11,Z11)</f>
        <v>23780</v>
      </c>
      <c r="AB11" s="297">
        <f>IF(AA11&lt;&gt;0,(Z11+P11+R11)/AA11*100,"-")</f>
        <v>97.060555088309513</v>
      </c>
      <c r="AC11" s="292">
        <f>施設資源化量内訳!Y11</f>
        <v>769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1640</v>
      </c>
      <c r="AJ11" s="292">
        <f>SUM(AC11:AI11)</f>
        <v>2409</v>
      </c>
      <c r="AK11" s="297">
        <f>IF((AA11+J11)&lt;&gt;0,(Z11+AJ11+J11)/(AA11+J11)*100,"-")</f>
        <v>21.711522287636669</v>
      </c>
      <c r="AL11" s="297">
        <f>IF((AA11+J11)&lt;&gt;0,(資源化量内訳!D11-資源化量内訳!R11-資源化量内訳!T11-資源化量内訳!V11-資源化量内訳!U11)/(AA11+J11)*100,"-")</f>
        <v>21.711522287636669</v>
      </c>
      <c r="AM11" s="292">
        <f>ごみ処理量内訳!AA11</f>
        <v>699</v>
      </c>
      <c r="AN11" s="292">
        <f>ごみ処理量内訳!AB11</f>
        <v>1919</v>
      </c>
      <c r="AO11" s="292">
        <f>ごみ処理量内訳!AC11</f>
        <v>0</v>
      </c>
      <c r="AP11" s="292">
        <f>SUM(AM11:AO11)</f>
        <v>2618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44739</v>
      </c>
      <c r="E12" s="292">
        <v>44739</v>
      </c>
      <c r="F12" s="292">
        <v>0</v>
      </c>
      <c r="G12" s="292">
        <v>551</v>
      </c>
      <c r="H12" s="292">
        <f>SUM(ごみ搬入量内訳!E12,+ごみ搬入量内訳!AD12)</f>
        <v>5171</v>
      </c>
      <c r="I12" s="292">
        <f>ごみ搬入量内訳!BC12</f>
        <v>1676</v>
      </c>
      <c r="J12" s="292">
        <f>資源化量内訳!BO12</f>
        <v>0</v>
      </c>
      <c r="K12" s="292">
        <f>SUM(H12:J12)</f>
        <v>6847</v>
      </c>
      <c r="L12" s="295">
        <f>IF(D12&lt;&gt;0,K12/D12/365*1000000,"-")</f>
        <v>419.29645520885668</v>
      </c>
      <c r="M12" s="292">
        <f>IF(D12&lt;&gt;0,(ごみ搬入量内訳!BR12+ごみ処理概要!J12)/ごみ処理概要!D12/365*1000000,"-")</f>
        <v>419.29645520885668</v>
      </c>
      <c r="N12" s="292">
        <f>IF(D12&lt;&gt;0,ごみ搬入量内訳!CM12/ごみ処理概要!D12/365*1000000,"-")</f>
        <v>0</v>
      </c>
      <c r="O12" s="292">
        <f>ごみ搬入量内訳!DH12</f>
        <v>0</v>
      </c>
      <c r="P12" s="292">
        <f>ごみ処理量内訳!E12</f>
        <v>1852</v>
      </c>
      <c r="Q12" s="292">
        <f>ごみ処理量内訳!N12</f>
        <v>915</v>
      </c>
      <c r="R12" s="292">
        <f>SUM(S12:Y12)</f>
        <v>4080</v>
      </c>
      <c r="S12" s="292">
        <f>ごみ処理量内訳!G12</f>
        <v>180</v>
      </c>
      <c r="T12" s="292">
        <f>ごみ処理量内訳!L12</f>
        <v>2010</v>
      </c>
      <c r="U12" s="292">
        <f>ごみ処理量内訳!H12</f>
        <v>1512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7</v>
      </c>
      <c r="Y12" s="292">
        <f>ごみ処理量内訳!M12</f>
        <v>371</v>
      </c>
      <c r="Z12" s="292">
        <f>資源化量内訳!Y12</f>
        <v>0</v>
      </c>
      <c r="AA12" s="292">
        <f>SUM(P12,Q12,R12,Z12)</f>
        <v>6847</v>
      </c>
      <c r="AB12" s="297">
        <f>IF(AA12&lt;&gt;0,(Z12+P12+R12)/AA12*100,"-")</f>
        <v>86.636483131298377</v>
      </c>
      <c r="AC12" s="292">
        <f>施設資源化量内訳!Y12</f>
        <v>0</v>
      </c>
      <c r="AD12" s="292">
        <f>施設資源化量内訳!AT12</f>
        <v>180</v>
      </c>
      <c r="AE12" s="292">
        <f>施設資源化量内訳!BO12</f>
        <v>1512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7</v>
      </c>
      <c r="AI12" s="292">
        <f>施設資源化量内訳!EU12</f>
        <v>1110</v>
      </c>
      <c r="AJ12" s="292">
        <f>SUM(AC12:AI12)</f>
        <v>2809</v>
      </c>
      <c r="AK12" s="297">
        <f>IF((AA12+J12)&lt;&gt;0,(Z12+AJ12+J12)/(AA12+J12)*100,"-")</f>
        <v>41.025266540090549</v>
      </c>
      <c r="AL12" s="297">
        <f>IF((AA12+J12)&lt;&gt;0,(資源化量内訳!D12-資源化量内訳!R12-資源化量内訳!T12-資源化量内訳!V12-資源化量内訳!U12)/(AA12+J12)*100,"-")</f>
        <v>41.025266540090549</v>
      </c>
      <c r="AM12" s="292">
        <f>ごみ処理量内訳!AA12</f>
        <v>915</v>
      </c>
      <c r="AN12" s="292">
        <f>ごみ処理量内訳!AB12</f>
        <v>1852</v>
      </c>
      <c r="AO12" s="292">
        <f>ごみ処理量内訳!AC12</f>
        <v>371</v>
      </c>
      <c r="AP12" s="292">
        <f>SUM(AM12:AO12)</f>
        <v>3138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60241</v>
      </c>
      <c r="E13" s="292">
        <v>60241</v>
      </c>
      <c r="F13" s="292">
        <v>0</v>
      </c>
      <c r="G13" s="292">
        <v>389</v>
      </c>
      <c r="H13" s="292">
        <f>SUM(ごみ搬入量内訳!E13,+ごみ搬入量内訳!AD13)</f>
        <v>16389</v>
      </c>
      <c r="I13" s="292">
        <f>ごみ搬入量内訳!BC13</f>
        <v>4947</v>
      </c>
      <c r="J13" s="292">
        <f>資源化量内訳!BO13</f>
        <v>0</v>
      </c>
      <c r="K13" s="292">
        <f>SUM(H13:J13)</f>
        <v>21336</v>
      </c>
      <c r="L13" s="295">
        <f>IF(D13&lt;&gt;0,K13/D13/365*1000000,"-")</f>
        <v>970.3490068316919</v>
      </c>
      <c r="M13" s="292">
        <f>IF(D13&lt;&gt;0,(ごみ搬入量内訳!BR13+ごみ処理概要!J13)/ごみ処理概要!D13/365*1000000,"-")</f>
        <v>718.34751419697091</v>
      </c>
      <c r="N13" s="292">
        <f>IF(D13&lt;&gt;0,ごみ搬入量内訳!CM13/ごみ処理概要!D13/365*1000000,"-")</f>
        <v>252.00149263472085</v>
      </c>
      <c r="O13" s="292">
        <f>ごみ搬入量内訳!DH13</f>
        <v>0</v>
      </c>
      <c r="P13" s="292">
        <f>ごみ処理量内訳!E13</f>
        <v>16540</v>
      </c>
      <c r="Q13" s="292">
        <f>ごみ処理量内訳!N13</f>
        <v>0</v>
      </c>
      <c r="R13" s="292">
        <f>SUM(S13:Y13)</f>
        <v>4796</v>
      </c>
      <c r="S13" s="292">
        <f>ごみ処理量内訳!G13</f>
        <v>0</v>
      </c>
      <c r="T13" s="292">
        <f>ごみ処理量内訳!L13</f>
        <v>4796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21336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4180</v>
      </c>
      <c r="AJ13" s="292">
        <f>SUM(AC13:AI13)</f>
        <v>4180</v>
      </c>
      <c r="AK13" s="297">
        <f>IF((AA13+J13)&lt;&gt;0,(Z13+AJ13+J13)/(AA13+J13)*100,"-")</f>
        <v>19.59130108736408</v>
      </c>
      <c r="AL13" s="297">
        <f>IF((AA13+J13)&lt;&gt;0,(資源化量内訳!D13-資源化量内訳!R13-資源化量内訳!T13-資源化量内訳!V13-資源化量内訳!U13)/(AA13+J13)*100,"-")</f>
        <v>19.59130108736408</v>
      </c>
      <c r="AM13" s="292">
        <f>ごみ処理量内訳!AA13</f>
        <v>0</v>
      </c>
      <c r="AN13" s="292">
        <f>ごみ処理量内訳!AB13</f>
        <v>1814</v>
      </c>
      <c r="AO13" s="292">
        <f>ごみ処理量内訳!AC13</f>
        <v>412</v>
      </c>
      <c r="AP13" s="292">
        <f>SUM(AM13:AO13)</f>
        <v>2226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17786</v>
      </c>
      <c r="E14" s="292">
        <v>17786</v>
      </c>
      <c r="F14" s="292">
        <v>0</v>
      </c>
      <c r="G14" s="292">
        <v>92</v>
      </c>
      <c r="H14" s="292">
        <f>SUM(ごみ搬入量内訳!E14,+ごみ搬入量内訳!AD14)</f>
        <v>8108</v>
      </c>
      <c r="I14" s="292">
        <f>ごみ搬入量内訳!BC14</f>
        <v>665</v>
      </c>
      <c r="J14" s="292">
        <f>資源化量内訳!BO14</f>
        <v>0</v>
      </c>
      <c r="K14" s="292">
        <f>SUM(H14:J14)</f>
        <v>8773</v>
      </c>
      <c r="L14" s="295">
        <f>IF(D14&lt;&gt;0,K14/D14/365*1000000,"-")</f>
        <v>1351.3784121419185</v>
      </c>
      <c r="M14" s="292">
        <f>IF(D14&lt;&gt;0,(ごみ搬入量内訳!BR14+ごみ処理概要!J14)/ごみ処理概要!D14/365*1000000,"-")</f>
        <v>650.65797479624575</v>
      </c>
      <c r="N14" s="292">
        <f>IF(D14&lt;&gt;0,ごみ搬入量内訳!CM14/ごみ処理概要!D14/365*1000000,"-")</f>
        <v>700.72043734567274</v>
      </c>
      <c r="O14" s="292">
        <f>ごみ搬入量内訳!DH14</f>
        <v>0</v>
      </c>
      <c r="P14" s="292">
        <f>ごみ処理量内訳!E14</f>
        <v>6943</v>
      </c>
      <c r="Q14" s="292">
        <f>ごみ処理量内訳!N14</f>
        <v>0</v>
      </c>
      <c r="R14" s="292">
        <f>SUM(S14:Y14)</f>
        <v>1490</v>
      </c>
      <c r="S14" s="292">
        <f>ごみ処理量内訳!G14</f>
        <v>0</v>
      </c>
      <c r="T14" s="292">
        <f>ごみ処理量内訳!L14</f>
        <v>1490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452</v>
      </c>
      <c r="AA14" s="292">
        <f>SUM(P14,Q14,R14,Z14)</f>
        <v>8885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479</v>
      </c>
      <c r="AJ14" s="292">
        <f>SUM(AC14:AI14)</f>
        <v>479</v>
      </c>
      <c r="AK14" s="297">
        <f>IF((AA14+J14)&lt;&gt;0,(Z14+AJ14+J14)/(AA14+J14)*100,"-")</f>
        <v>10.47833427124367</v>
      </c>
      <c r="AL14" s="297">
        <f>IF((AA14+J14)&lt;&gt;0,(資源化量内訳!D14-資源化量内訳!R14-資源化量内訳!T14-資源化量内訳!V14-資源化量内訳!U14)/(AA14+J14)*100,"-")</f>
        <v>10.47833427124367</v>
      </c>
      <c r="AM14" s="292">
        <f>ごみ処理量内訳!AA14</f>
        <v>0</v>
      </c>
      <c r="AN14" s="292">
        <f>ごみ処理量内訳!AB14</f>
        <v>804</v>
      </c>
      <c r="AO14" s="292">
        <f>ごみ処理量内訳!AC14</f>
        <v>39</v>
      </c>
      <c r="AP14" s="292">
        <f>SUM(AM14:AO14)</f>
        <v>843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29704</v>
      </c>
      <c r="E15" s="292">
        <v>29704</v>
      </c>
      <c r="F15" s="292">
        <v>0</v>
      </c>
      <c r="G15" s="292">
        <v>143</v>
      </c>
      <c r="H15" s="292">
        <f>SUM(ごみ搬入量内訳!E15,+ごみ搬入量内訳!AD15)</f>
        <v>6711</v>
      </c>
      <c r="I15" s="292">
        <f>ごみ搬入量内訳!BC15</f>
        <v>522</v>
      </c>
      <c r="J15" s="292">
        <f>資源化量内訳!BO15</f>
        <v>0</v>
      </c>
      <c r="K15" s="292">
        <f>SUM(H15:J15)</f>
        <v>7233</v>
      </c>
      <c r="L15" s="295">
        <f>IF(D15&lt;&gt;0,K15/D15/365*1000000,"-")</f>
        <v>667.1302974738885</v>
      </c>
      <c r="M15" s="292">
        <f>IF(D15&lt;&gt;0,(ごみ搬入量内訳!BR15+ごみ処理概要!J15)/ごみ処理概要!D15/365*1000000,"-")</f>
        <v>503.41451176724513</v>
      </c>
      <c r="N15" s="292">
        <f>IF(D15&lt;&gt;0,ごみ搬入量内訳!CM15/ごみ処理概要!D15/365*1000000,"-")</f>
        <v>163.71578570664346</v>
      </c>
      <c r="O15" s="292">
        <f>ごみ搬入量内訳!DH15</f>
        <v>0</v>
      </c>
      <c r="P15" s="292">
        <f>ごみ処理量内訳!E15</f>
        <v>5576</v>
      </c>
      <c r="Q15" s="292">
        <f>ごみ処理量内訳!N15</f>
        <v>0</v>
      </c>
      <c r="R15" s="292">
        <f>SUM(S15:Y15)</f>
        <v>1282</v>
      </c>
      <c r="S15" s="292">
        <f>ごみ処理量内訳!G15</f>
        <v>0</v>
      </c>
      <c r="T15" s="292">
        <f>ごみ処理量内訳!L15</f>
        <v>1282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375</v>
      </c>
      <c r="AA15" s="292">
        <f>SUM(P15,Q15,R15,Z15)</f>
        <v>7233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615</v>
      </c>
      <c r="AJ15" s="292">
        <f>SUM(AC15:AI15)</f>
        <v>615</v>
      </c>
      <c r="AK15" s="297">
        <f>IF((AA15+J15)&lt;&gt;0,(Z15+AJ15+J15)/(AA15+J15)*100,"-")</f>
        <v>13.68726669431771</v>
      </c>
      <c r="AL15" s="297">
        <f>IF((AA15+J15)&lt;&gt;0,(資源化量内訳!D15-資源化量内訳!R15-資源化量内訳!T15-資源化量内訳!V15-資源化量内訳!U15)/(AA15+J15)*100,"-")</f>
        <v>13.68726669431771</v>
      </c>
      <c r="AM15" s="292">
        <f>ごみ処理量内訳!AA15</f>
        <v>0</v>
      </c>
      <c r="AN15" s="292">
        <f>ごみ処理量内訳!AB15</f>
        <v>808</v>
      </c>
      <c r="AO15" s="292">
        <f>ごみ処理量内訳!AC15</f>
        <v>122</v>
      </c>
      <c r="AP15" s="292">
        <f>SUM(AM15:AO15)</f>
        <v>930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18806</v>
      </c>
      <c r="E16" s="292">
        <v>18806</v>
      </c>
      <c r="F16" s="292">
        <v>0</v>
      </c>
      <c r="G16" s="292">
        <v>167</v>
      </c>
      <c r="H16" s="292">
        <f>SUM(ごみ搬入量内訳!E16,+ごみ搬入量内訳!AD16)</f>
        <v>4266</v>
      </c>
      <c r="I16" s="292">
        <f>ごみ搬入量内訳!BC16</f>
        <v>1818</v>
      </c>
      <c r="J16" s="292">
        <f>資源化量内訳!BO16</f>
        <v>0</v>
      </c>
      <c r="K16" s="292">
        <f>SUM(H16:J16)</f>
        <v>6084</v>
      </c>
      <c r="L16" s="295">
        <f>IF(D16&lt;&gt;0,K16/D16/365*1000000,"-")</f>
        <v>886.33910191879886</v>
      </c>
      <c r="M16" s="292">
        <f>IF(D16&lt;&gt;0,(ごみ搬入量内訳!BR16+ごみ処理概要!J16)/ごみ処理概要!D16/365*1000000,"-")</f>
        <v>690.10327511330536</v>
      </c>
      <c r="N16" s="292">
        <f>IF(D16&lt;&gt;0,ごみ搬入量内訳!CM16/ごみ処理概要!D16/365*1000000,"-")</f>
        <v>196.23582680549345</v>
      </c>
      <c r="O16" s="292">
        <f>ごみ搬入量内訳!DH16</f>
        <v>0</v>
      </c>
      <c r="P16" s="292">
        <f>ごみ処理量内訳!E16</f>
        <v>4813</v>
      </c>
      <c r="Q16" s="292">
        <f>ごみ処理量内訳!N16</f>
        <v>15</v>
      </c>
      <c r="R16" s="292">
        <f>SUM(S16:Y16)</f>
        <v>796</v>
      </c>
      <c r="S16" s="292">
        <f>ごみ処理量内訳!G16</f>
        <v>541</v>
      </c>
      <c r="T16" s="292">
        <f>ごみ処理量内訳!L16</f>
        <v>255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460</v>
      </c>
      <c r="AA16" s="292">
        <f>SUM(P16,Q16,R16,Z16)</f>
        <v>6084</v>
      </c>
      <c r="AB16" s="297">
        <f>IF(AA16&lt;&gt;0,(Z16+P16+R16)/AA16*100,"-")</f>
        <v>99.753451676528599</v>
      </c>
      <c r="AC16" s="292">
        <f>施設資源化量内訳!Y16</f>
        <v>0</v>
      </c>
      <c r="AD16" s="292">
        <f>施設資源化量内訳!AT16</f>
        <v>107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194</v>
      </c>
      <c r="AJ16" s="292">
        <f>SUM(AC16:AI16)</f>
        <v>301</v>
      </c>
      <c r="AK16" s="297">
        <f>IF((AA16+J16)&lt;&gt;0,(Z16+AJ16+J16)/(AA16+J16)*100,"-")</f>
        <v>12.508218277449046</v>
      </c>
      <c r="AL16" s="297">
        <f>IF((AA16+J16)&lt;&gt;0,(資源化量内訳!D16-資源化量内訳!R16-資源化量内訳!T16-資源化量内訳!V16-資源化量内訳!U16)/(AA16+J16)*100,"-")</f>
        <v>12.508218277449046</v>
      </c>
      <c r="AM16" s="292">
        <f>ごみ処理量内訳!AA16</f>
        <v>15</v>
      </c>
      <c r="AN16" s="292">
        <f>ごみ処理量内訳!AB16</f>
        <v>915</v>
      </c>
      <c r="AO16" s="292">
        <f>ごみ処理量内訳!AC16</f>
        <v>225</v>
      </c>
      <c r="AP16" s="292">
        <f>SUM(AM16:AO16)</f>
        <v>1155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26043</v>
      </c>
      <c r="E17" s="292">
        <v>26043</v>
      </c>
      <c r="F17" s="292">
        <v>0</v>
      </c>
      <c r="G17" s="292">
        <v>173</v>
      </c>
      <c r="H17" s="292">
        <f>SUM(ごみ搬入量内訳!E17,+ごみ搬入量内訳!AD17)</f>
        <v>7567</v>
      </c>
      <c r="I17" s="292">
        <f>ごみ搬入量内訳!BC17</f>
        <v>1255</v>
      </c>
      <c r="J17" s="292">
        <f>資源化量内訳!BO17</f>
        <v>10</v>
      </c>
      <c r="K17" s="292">
        <f>SUM(H17:J17)</f>
        <v>8832</v>
      </c>
      <c r="L17" s="295">
        <f>IF(D17&lt;&gt;0,K17/D17/365*1000000,"-")</f>
        <v>929.12722320671969</v>
      </c>
      <c r="M17" s="292">
        <f>IF(D17&lt;&gt;0,(ごみ搬入量内訳!BR17+ごみ処理概要!J17)/ごみ処理概要!D17/365*1000000,"-")</f>
        <v>770.48548265013756</v>
      </c>
      <c r="N17" s="292">
        <f>IF(D17&lt;&gt;0,ごみ搬入量内訳!CM17/ごみ処理概要!D17/365*1000000,"-")</f>
        <v>158.64174055658216</v>
      </c>
      <c r="O17" s="292">
        <f>ごみ搬入量内訳!DH17</f>
        <v>0</v>
      </c>
      <c r="P17" s="292">
        <f>ごみ処理量内訳!E17</f>
        <v>7483</v>
      </c>
      <c r="Q17" s="292">
        <f>ごみ処理量内訳!N17</f>
        <v>74</v>
      </c>
      <c r="R17" s="292">
        <f>SUM(S17:Y17)</f>
        <v>664</v>
      </c>
      <c r="S17" s="292">
        <f>ごみ処理量内訳!G17</f>
        <v>0</v>
      </c>
      <c r="T17" s="292">
        <f>ごみ処理量内訳!L17</f>
        <v>500</v>
      </c>
      <c r="U17" s="292">
        <f>ごみ処理量内訳!H17</f>
        <v>164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499</v>
      </c>
      <c r="AA17" s="292">
        <f>SUM(P17,Q17,R17,Z17)</f>
        <v>8720</v>
      </c>
      <c r="AB17" s="297">
        <f>IF(AA17&lt;&gt;0,(Z17+P17+R17)/AA17*100,"-")</f>
        <v>99.151376146788991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164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316</v>
      </c>
      <c r="AJ17" s="292">
        <f>SUM(AC17:AI17)</f>
        <v>480</v>
      </c>
      <c r="AK17" s="297">
        <f>IF((AA17+J17)&lt;&gt;0,(Z17+AJ17+J17)/(AA17+J17)*100,"-")</f>
        <v>11.328751431844216</v>
      </c>
      <c r="AL17" s="297">
        <f>IF((AA17+J17)&lt;&gt;0,(資源化量内訳!D17-資源化量内訳!R17-資源化量内訳!T17-資源化量内訳!V17-資源化量内訳!U17)/(AA17+J17)*100,"-")</f>
        <v>11.328751431844216</v>
      </c>
      <c r="AM17" s="292">
        <f>ごみ処理量内訳!AA17</f>
        <v>74</v>
      </c>
      <c r="AN17" s="292">
        <f>ごみ処理量内訳!AB17</f>
        <v>1049</v>
      </c>
      <c r="AO17" s="292">
        <f>ごみ処理量内訳!AC17</f>
        <v>89</v>
      </c>
      <c r="AP17" s="292">
        <f>SUM(AM17:AO17)</f>
        <v>1212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9147</v>
      </c>
      <c r="E18" s="292">
        <v>9147</v>
      </c>
      <c r="F18" s="292">
        <v>0</v>
      </c>
      <c r="G18" s="292">
        <v>33</v>
      </c>
      <c r="H18" s="292">
        <f>SUM(ごみ搬入量内訳!E18,+ごみ搬入量内訳!AD18)</f>
        <v>1367</v>
      </c>
      <c r="I18" s="292">
        <f>ごみ搬入量内訳!BC18</f>
        <v>26</v>
      </c>
      <c r="J18" s="292">
        <f>資源化量内訳!BO18</f>
        <v>0</v>
      </c>
      <c r="K18" s="292">
        <f>SUM(H18:J18)</f>
        <v>1393</v>
      </c>
      <c r="L18" s="295">
        <f>IF(D18&lt;&gt;0,K18/D18/365*1000000,"-")</f>
        <v>417.23388610083998</v>
      </c>
      <c r="M18" s="292">
        <f>IF(D18&lt;&gt;0,(ごみ搬入量内訳!BR18+ごみ処理概要!J18)/ごみ処理概要!D18/365*1000000,"-")</f>
        <v>417.23388610083998</v>
      </c>
      <c r="N18" s="292">
        <f>IF(D18&lt;&gt;0,ごみ搬入量内訳!CM18/ごみ処理概要!D18/365*1000000,"-")</f>
        <v>0</v>
      </c>
      <c r="O18" s="292">
        <f>ごみ搬入量内訳!DH18</f>
        <v>0</v>
      </c>
      <c r="P18" s="292">
        <f>ごみ処理量内訳!E18</f>
        <v>1023</v>
      </c>
      <c r="Q18" s="292">
        <f>ごみ処理量内訳!N18</f>
        <v>0</v>
      </c>
      <c r="R18" s="292">
        <f>SUM(S18:Y18)</f>
        <v>370</v>
      </c>
      <c r="S18" s="292">
        <f>ごみ処理量内訳!G18</f>
        <v>0</v>
      </c>
      <c r="T18" s="292">
        <f>ごみ処理量内訳!L18</f>
        <v>290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80</v>
      </c>
      <c r="Z18" s="292">
        <f>資源化量内訳!Y18</f>
        <v>0</v>
      </c>
      <c r="AA18" s="292">
        <f>SUM(P18,Q18,R18,Z18)</f>
        <v>1393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290</v>
      </c>
      <c r="AJ18" s="292">
        <f>SUM(AC18:AI18)</f>
        <v>290</v>
      </c>
      <c r="AK18" s="297">
        <f>IF((AA18+J18)&lt;&gt;0,(Z18+AJ18+J18)/(AA18+J18)*100,"-")</f>
        <v>20.8183776022972</v>
      </c>
      <c r="AL18" s="297">
        <f>IF((AA18+J18)&lt;&gt;0,(資源化量内訳!D18-資源化量内訳!R18-資源化量内訳!T18-資源化量内訳!V18-資源化量内訳!U18)/(AA18+J18)*100,"-")</f>
        <v>20.8183776022972</v>
      </c>
      <c r="AM18" s="292">
        <f>ごみ処理量内訳!AA18</f>
        <v>0</v>
      </c>
      <c r="AN18" s="292">
        <f>ごみ処理量内訳!AB18</f>
        <v>145</v>
      </c>
      <c r="AO18" s="292">
        <f>ごみ処理量内訳!AC18</f>
        <v>54</v>
      </c>
      <c r="AP18" s="292">
        <f>SUM(AM18:AO18)</f>
        <v>199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19108</v>
      </c>
      <c r="E19" s="292">
        <v>19108</v>
      </c>
      <c r="F19" s="292">
        <v>0</v>
      </c>
      <c r="G19" s="292">
        <v>190</v>
      </c>
      <c r="H19" s="292">
        <f>SUM(ごみ搬入量内訳!E19,+ごみ搬入量内訳!AD19)</f>
        <v>6410</v>
      </c>
      <c r="I19" s="292">
        <f>ごみ搬入量内訳!BC19</f>
        <v>1212</v>
      </c>
      <c r="J19" s="292">
        <f>資源化量内訳!BO19</f>
        <v>0</v>
      </c>
      <c r="K19" s="292">
        <f>SUM(H19:J19)</f>
        <v>7622</v>
      </c>
      <c r="L19" s="295">
        <f>IF(D19&lt;&gt;0,K19/D19/365*1000000,"-")</f>
        <v>1092.8507316737448</v>
      </c>
      <c r="M19" s="292">
        <f>IF(D19&lt;&gt;0,(ごみ搬入量内訳!BR19+ごみ処理概要!J19)/ごみ処理概要!D19/365*1000000,"-")</f>
        <v>842.50733394318104</v>
      </c>
      <c r="N19" s="292">
        <f>IF(D19&lt;&gt;0,ごみ搬入量内訳!CM19/ごみ処理概要!D19/365*1000000,"-")</f>
        <v>250.34339773056396</v>
      </c>
      <c r="O19" s="292">
        <f>ごみ搬入量内訳!DH19</f>
        <v>0</v>
      </c>
      <c r="P19" s="292">
        <f>ごみ処理量内訳!E19</f>
        <v>4731</v>
      </c>
      <c r="Q19" s="292">
        <f>ごみ処理量内訳!N19</f>
        <v>101</v>
      </c>
      <c r="R19" s="292">
        <f>SUM(S19:Y19)</f>
        <v>1970</v>
      </c>
      <c r="S19" s="292">
        <f>ごみ処理量内訳!G19</f>
        <v>0</v>
      </c>
      <c r="T19" s="292">
        <f>ごみ処理量内訳!L19</f>
        <v>1164</v>
      </c>
      <c r="U19" s="292">
        <f>ごみ処理量内訳!H19</f>
        <v>806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820</v>
      </c>
      <c r="AA19" s="292">
        <f>SUM(P19,Q19,R19,Z19)</f>
        <v>7622</v>
      </c>
      <c r="AB19" s="297">
        <f>IF(AA19&lt;&gt;0,(Z19+P19+R19)/AA19*100,"-")</f>
        <v>98.674888480713719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254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360</v>
      </c>
      <c r="AJ19" s="292">
        <f>SUM(AC19:AI19)</f>
        <v>614</v>
      </c>
      <c r="AK19" s="297">
        <f>IF((AA19+J19)&lt;&gt;0,(Z19+AJ19+J19)/(AA19+J19)*100,"-")</f>
        <v>18.813959590658619</v>
      </c>
      <c r="AL19" s="297">
        <f>IF((AA19+J19)&lt;&gt;0,(資源化量内訳!D19-資源化量内訳!R19-資源化量内訳!T19-資源化量内訳!V19-資源化量内訳!U19)/(AA19+J19)*100,"-")</f>
        <v>18.813959590658619</v>
      </c>
      <c r="AM19" s="292">
        <f>ごみ処理量内訳!AA19</f>
        <v>101</v>
      </c>
      <c r="AN19" s="292">
        <f>ごみ処理量内訳!AB19</f>
        <v>599</v>
      </c>
      <c r="AO19" s="292">
        <f>ごみ処理量内訳!AC19</f>
        <v>55</v>
      </c>
      <c r="AP19" s="292">
        <f>SUM(AM19:AO19)</f>
        <v>755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7168</v>
      </c>
      <c r="E20" s="292">
        <v>7168</v>
      </c>
      <c r="F20" s="292">
        <v>0</v>
      </c>
      <c r="G20" s="292">
        <v>20</v>
      </c>
      <c r="H20" s="292">
        <f>SUM(ごみ搬入量内訳!E20,+ごみ搬入量内訳!AD20)</f>
        <v>1776</v>
      </c>
      <c r="I20" s="292">
        <f>ごみ搬入量内訳!BC20</f>
        <v>397</v>
      </c>
      <c r="J20" s="292">
        <f>資源化量内訳!BO20</f>
        <v>0</v>
      </c>
      <c r="K20" s="292">
        <f>SUM(H20:J20)</f>
        <v>2173</v>
      </c>
      <c r="L20" s="295">
        <f>IF(D20&lt;&gt;0,K20/D20/365*1000000,"-")</f>
        <v>830.55589530332691</v>
      </c>
      <c r="M20" s="292">
        <f>IF(D20&lt;&gt;0,(ごみ搬入量内訳!BR20+ごみ処理概要!J20)/ごみ処理概要!D20/365*1000000,"-")</f>
        <v>681.49156066536204</v>
      </c>
      <c r="N20" s="292">
        <f>IF(D20&lt;&gt;0,ごみ搬入量内訳!CM20/ごみ処理概要!D20/365*1000000,"-")</f>
        <v>149.06433463796478</v>
      </c>
      <c r="O20" s="292">
        <f>ごみ搬入量内訳!DH20</f>
        <v>0</v>
      </c>
      <c r="P20" s="292">
        <f>ごみ処理量内訳!E20</f>
        <v>1261</v>
      </c>
      <c r="Q20" s="292">
        <f>ごみ処理量内訳!N20</f>
        <v>18</v>
      </c>
      <c r="R20" s="292">
        <f>SUM(S20:Y20)</f>
        <v>654</v>
      </c>
      <c r="S20" s="292">
        <f>ごみ処理量内訳!G20</f>
        <v>63</v>
      </c>
      <c r="T20" s="292">
        <f>ごみ処理量内訳!L20</f>
        <v>327</v>
      </c>
      <c r="U20" s="292">
        <f>ごみ処理量内訳!H20</f>
        <v>264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287</v>
      </c>
      <c r="AA20" s="292">
        <f>SUM(P20,Q20,R20,Z20)</f>
        <v>2220</v>
      </c>
      <c r="AB20" s="297">
        <f>IF(AA20&lt;&gt;0,(Z20+P20+R20)/AA20*100,"-")</f>
        <v>99.189189189189193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2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120</v>
      </c>
      <c r="AJ20" s="292">
        <f>SUM(AC20:AI20)</f>
        <v>122</v>
      </c>
      <c r="AK20" s="297">
        <f>IF((AA20+J20)&lt;&gt;0,(Z20+AJ20+J20)/(AA20+J20)*100,"-")</f>
        <v>18.423423423423422</v>
      </c>
      <c r="AL20" s="297">
        <f>IF((AA20+J20)&lt;&gt;0,(資源化量内訳!D20-資源化量内訳!R20-資源化量内訳!T20-資源化量内訳!V20-資源化量内訳!U20)/(AA20+J20)*100,"-")</f>
        <v>18.423423423423422</v>
      </c>
      <c r="AM20" s="292">
        <f>ごみ処理量内訳!AA20</f>
        <v>18</v>
      </c>
      <c r="AN20" s="292">
        <f>ごみ処理量内訳!AB20</f>
        <v>48</v>
      </c>
      <c r="AO20" s="292">
        <f>ごみ処理量内訳!AC20</f>
        <v>0</v>
      </c>
      <c r="AP20" s="292">
        <f>SUM(AM20:AO20)</f>
        <v>66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20205</v>
      </c>
      <c r="E21" s="292">
        <v>20205</v>
      </c>
      <c r="F21" s="292">
        <v>0</v>
      </c>
      <c r="G21" s="292">
        <v>87</v>
      </c>
      <c r="H21" s="292">
        <f>SUM(ごみ搬入量内訳!E21,+ごみ搬入量内訳!AD21)</f>
        <v>5605</v>
      </c>
      <c r="I21" s="292">
        <f>ごみ搬入量内訳!BC21</f>
        <v>0</v>
      </c>
      <c r="J21" s="292">
        <f>資源化量内訳!BO21</f>
        <v>0</v>
      </c>
      <c r="K21" s="292">
        <f>SUM(H21:J21)</f>
        <v>5605</v>
      </c>
      <c r="L21" s="295">
        <f>IF(D21&lt;&gt;0,K21/D21/365*1000000,"-")</f>
        <v>760.01803432623819</v>
      </c>
      <c r="M21" s="292">
        <f>IF(D21&lt;&gt;0,(ごみ搬入量内訳!BR21+ごみ処理概要!J21)/ごみ処理概要!D21/365*1000000,"-")</f>
        <v>586.45459383781986</v>
      </c>
      <c r="N21" s="292">
        <f>IF(D21&lt;&gt;0,ごみ搬入量内訳!CM21/ごみ処理概要!D21/365*1000000,"-")</f>
        <v>173.56344048841837</v>
      </c>
      <c r="O21" s="292">
        <f>ごみ搬入量内訳!DH21</f>
        <v>0</v>
      </c>
      <c r="P21" s="292">
        <f>ごみ処理量内訳!E21</f>
        <v>4697</v>
      </c>
      <c r="Q21" s="292">
        <f>ごみ処理量内訳!N21</f>
        <v>0</v>
      </c>
      <c r="R21" s="292">
        <f>SUM(S21:Y21)</f>
        <v>647</v>
      </c>
      <c r="S21" s="292">
        <f>ごみ処理量内訳!G21</f>
        <v>0</v>
      </c>
      <c r="T21" s="292">
        <f>ごみ処理量内訳!L21</f>
        <v>647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261</v>
      </c>
      <c r="AA21" s="292">
        <f>SUM(P21,Q21,R21,Z21)</f>
        <v>5605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342</v>
      </c>
      <c r="AJ21" s="292">
        <f>SUM(AC21:AI21)</f>
        <v>342</v>
      </c>
      <c r="AK21" s="297">
        <f>IF((AA21+J21)&lt;&gt;0,(Z21+AJ21+J21)/(AA21+J21)*100,"-")</f>
        <v>10.758251561106155</v>
      </c>
      <c r="AL21" s="297">
        <f>IF((AA21+J21)&lt;&gt;0,(資源化量内訳!D21-資源化量内訳!R21-資源化量内訳!T21-資源化量内訳!V21-資源化量内訳!U21)/(AA21+J21)*100,"-")</f>
        <v>10.758251561106155</v>
      </c>
      <c r="AM21" s="292">
        <f>ごみ処理量内訳!AA21</f>
        <v>0</v>
      </c>
      <c r="AN21" s="292">
        <f>ごみ処理量内訳!AB21</f>
        <v>649</v>
      </c>
      <c r="AO21" s="292">
        <f>ごみ処理量内訳!AC21</f>
        <v>63</v>
      </c>
      <c r="AP21" s="292">
        <f>SUM(AM21:AO21)</f>
        <v>712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17127</v>
      </c>
      <c r="E22" s="292">
        <v>17127</v>
      </c>
      <c r="F22" s="292">
        <v>0</v>
      </c>
      <c r="G22" s="292">
        <v>144</v>
      </c>
      <c r="H22" s="292">
        <f>SUM(ごみ搬入量内訳!E22,+ごみ搬入量内訳!AD22)</f>
        <v>4879</v>
      </c>
      <c r="I22" s="292">
        <f>ごみ搬入量内訳!BC22</f>
        <v>216</v>
      </c>
      <c r="J22" s="292">
        <f>資源化量内訳!BO22</f>
        <v>130</v>
      </c>
      <c r="K22" s="292">
        <f>SUM(H22:J22)</f>
        <v>5225</v>
      </c>
      <c r="L22" s="295">
        <f>IF(D22&lt;&gt;0,K22/D22/365*1000000,"-")</f>
        <v>835.81879448535562</v>
      </c>
      <c r="M22" s="292">
        <f>IF(D22&lt;&gt;0,(ごみ搬入量内訳!BR22+ごみ処理概要!J22)/ごみ処理概要!D22/365*1000000,"-")</f>
        <v>653.29836491448646</v>
      </c>
      <c r="N22" s="292">
        <f>IF(D22&lt;&gt;0,ごみ搬入量内訳!CM22/ごみ処理概要!D22/365*1000000,"-")</f>
        <v>182.52042957086903</v>
      </c>
      <c r="O22" s="292">
        <f>ごみ搬入量内訳!DH22</f>
        <v>0</v>
      </c>
      <c r="P22" s="292">
        <f>ごみ処理量内訳!E22</f>
        <v>4107</v>
      </c>
      <c r="Q22" s="292">
        <f>ごみ処理量内訳!N22</f>
        <v>0</v>
      </c>
      <c r="R22" s="292">
        <f>SUM(S22:Y22)</f>
        <v>982</v>
      </c>
      <c r="S22" s="292">
        <f>ごみ処理量内訳!G22</f>
        <v>194</v>
      </c>
      <c r="T22" s="292">
        <f>ごみ処理量内訳!L22</f>
        <v>788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6</v>
      </c>
      <c r="AA22" s="292">
        <f>SUM(P22,Q22,R22,Z22)</f>
        <v>5095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578</v>
      </c>
      <c r="AJ22" s="292">
        <f>SUM(AC22:AI22)</f>
        <v>578</v>
      </c>
      <c r="AK22" s="297">
        <f>IF((AA22+J22)&lt;&gt;0,(Z22+AJ22+J22)/(AA22+J22)*100,"-")</f>
        <v>13.665071770334928</v>
      </c>
      <c r="AL22" s="297">
        <f>IF((AA22+J22)&lt;&gt;0,(資源化量内訳!D22-資源化量内訳!R22-資源化量内訳!T22-資源化量内訳!V22-資源化量内訳!U22)/(AA22+J22)*100,"-")</f>
        <v>13.665071770334928</v>
      </c>
      <c r="AM22" s="292">
        <f>ごみ処理量内訳!AA22</f>
        <v>0</v>
      </c>
      <c r="AN22" s="292">
        <f>ごみ処理量内訳!AB22</f>
        <v>41</v>
      </c>
      <c r="AO22" s="292">
        <f>ごみ処理量内訳!AC22</f>
        <v>0</v>
      </c>
      <c r="AP22" s="292">
        <f>SUM(AM22:AO22)</f>
        <v>41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1106</v>
      </c>
      <c r="E23" s="292">
        <v>1106</v>
      </c>
      <c r="F23" s="292">
        <v>0</v>
      </c>
      <c r="G23" s="292">
        <v>1</v>
      </c>
      <c r="H23" s="292">
        <f>SUM(ごみ搬入量内訳!E23,+ごみ搬入量内訳!AD23)</f>
        <v>242</v>
      </c>
      <c r="I23" s="292">
        <f>ごみ搬入量内訳!BC23</f>
        <v>0</v>
      </c>
      <c r="J23" s="292">
        <f>資源化量内訳!BO23</f>
        <v>0</v>
      </c>
      <c r="K23" s="292">
        <f>SUM(H23:J23)</f>
        <v>242</v>
      </c>
      <c r="L23" s="295">
        <f>IF(D23&lt;&gt;0,K23/D23/365*1000000,"-")</f>
        <v>599.46989026233007</v>
      </c>
      <c r="M23" s="292">
        <f>IF(D23&lt;&gt;0,(ごみ搬入量内訳!BR23+ごみ処理概要!J23)/ごみ処理概要!D23/365*1000000,"-")</f>
        <v>599.46989026233007</v>
      </c>
      <c r="N23" s="292">
        <f>IF(D23&lt;&gt;0,ごみ搬入量内訳!CM23/ごみ処理概要!D23/365*1000000,"-")</f>
        <v>0</v>
      </c>
      <c r="O23" s="292">
        <f>ごみ搬入量内訳!DH23</f>
        <v>0</v>
      </c>
      <c r="P23" s="292">
        <f>ごみ処理量内訳!E23</f>
        <v>184</v>
      </c>
      <c r="Q23" s="292">
        <f>ごみ処理量内訳!N23</f>
        <v>0</v>
      </c>
      <c r="R23" s="292">
        <f>SUM(S23:Y23)</f>
        <v>31</v>
      </c>
      <c r="S23" s="292">
        <f>ごみ処理量内訳!G23</f>
        <v>7</v>
      </c>
      <c r="T23" s="292">
        <f>ごみ処理量内訳!L23</f>
        <v>24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27</v>
      </c>
      <c r="AA23" s="292">
        <f>SUM(P23,Q23,R23,Z23)</f>
        <v>242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0</v>
      </c>
      <c r="AK23" s="297">
        <f>IF((AA23+J23)&lt;&gt;0,(Z23+AJ23+J23)/(AA23+J23)*100,"-")</f>
        <v>11.15702479338843</v>
      </c>
      <c r="AL23" s="297">
        <f>IF((AA23+J23)&lt;&gt;0,(資源化量内訳!D23-資源化量内訳!R23-資源化量内訳!T23-資源化量内訳!V23-資源化量内訳!U23)/(AA23+J23)*100,"-")</f>
        <v>11.15702479338843</v>
      </c>
      <c r="AM23" s="292">
        <f>ごみ処理量内訳!AA23</f>
        <v>0</v>
      </c>
      <c r="AN23" s="292">
        <f>ごみ処理量内訳!AB23</f>
        <v>25</v>
      </c>
      <c r="AO23" s="292">
        <f>ごみ処理量内訳!AC23</f>
        <v>8</v>
      </c>
      <c r="AP23" s="292">
        <f>SUM(AM23:AO23)</f>
        <v>33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5088</v>
      </c>
      <c r="E24" s="292">
        <v>5088</v>
      </c>
      <c r="F24" s="292">
        <v>0</v>
      </c>
      <c r="G24" s="292">
        <v>6</v>
      </c>
      <c r="H24" s="292">
        <f>SUM(ごみ搬入量内訳!E24,+ごみ搬入量内訳!AD24)</f>
        <v>1269</v>
      </c>
      <c r="I24" s="292">
        <f>ごみ搬入量内訳!BC24</f>
        <v>0</v>
      </c>
      <c r="J24" s="292">
        <f>資源化量内訳!BO24</f>
        <v>0</v>
      </c>
      <c r="K24" s="292">
        <f>SUM(H24:J24)</f>
        <v>1269</v>
      </c>
      <c r="L24" s="295">
        <f>IF(D24&lt;&gt;0,K24/D24/365*1000000,"-")</f>
        <v>683.31610235202902</v>
      </c>
      <c r="M24" s="292">
        <f>IF(D24&lt;&gt;0,(ごみ搬入量内訳!BR24+ごみ処理概要!J24)/ごみ処理概要!D24/365*1000000,"-")</f>
        <v>578.85327819419308</v>
      </c>
      <c r="N24" s="292">
        <f>IF(D24&lt;&gt;0,ごみ搬入量内訳!CM24/ごみ処理概要!D24/365*1000000,"-")</f>
        <v>104.46282415783578</v>
      </c>
      <c r="O24" s="292">
        <f>ごみ搬入量内訳!DH24</f>
        <v>0</v>
      </c>
      <c r="P24" s="292">
        <f>ごみ処理量内訳!E24</f>
        <v>1062</v>
      </c>
      <c r="Q24" s="292">
        <f>ごみ処理量内訳!N24</f>
        <v>0</v>
      </c>
      <c r="R24" s="292">
        <f>SUM(S24:Y24)</f>
        <v>137</v>
      </c>
      <c r="S24" s="292">
        <f>ごみ処理量内訳!G24</f>
        <v>0</v>
      </c>
      <c r="T24" s="292">
        <f>ごみ処理量内訳!L24</f>
        <v>117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20</v>
      </c>
      <c r="Z24" s="292">
        <f>資源化量内訳!Y24</f>
        <v>70</v>
      </c>
      <c r="AA24" s="292">
        <f>SUM(P24,Q24,R24,Z24)</f>
        <v>1269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97</v>
      </c>
      <c r="AJ24" s="292">
        <f>SUM(AC24:AI24)</f>
        <v>97</v>
      </c>
      <c r="AK24" s="297">
        <f>IF((AA24+J24)&lt;&gt;0,(Z24+AJ24+J24)/(AA24+J24)*100,"-")</f>
        <v>13.159968479117415</v>
      </c>
      <c r="AL24" s="297">
        <f>IF((AA24+J24)&lt;&gt;0,(資源化量内訳!D24-資源化量内訳!R24-資源化量内訳!T24-資源化量内訳!V24-資源化量内訳!U24)/(AA24+J24)*100,"-")</f>
        <v>13.159968479117415</v>
      </c>
      <c r="AM24" s="292">
        <f>ごみ処理量内訳!AA24</f>
        <v>0</v>
      </c>
      <c r="AN24" s="292">
        <f>ごみ処理量内訳!AB24</f>
        <v>142</v>
      </c>
      <c r="AO24" s="292">
        <f>ごみ処理量内訳!AC24</f>
        <v>22</v>
      </c>
      <c r="AP24" s="292">
        <f>SUM(AM24:AO24)</f>
        <v>164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15529</v>
      </c>
      <c r="E25" s="292">
        <v>15529</v>
      </c>
      <c r="F25" s="292">
        <v>0</v>
      </c>
      <c r="G25" s="292">
        <v>238</v>
      </c>
      <c r="H25" s="292">
        <f>SUM(ごみ搬入量内訳!E25,+ごみ搬入量内訳!AD25)</f>
        <v>3755</v>
      </c>
      <c r="I25" s="292">
        <f>ごみ搬入量内訳!BC25</f>
        <v>0</v>
      </c>
      <c r="J25" s="292">
        <f>資源化量内訳!BO25</f>
        <v>0</v>
      </c>
      <c r="K25" s="292">
        <f>SUM(H25:J25)</f>
        <v>3755</v>
      </c>
      <c r="L25" s="295">
        <f>IF(D25&lt;&gt;0,K25/D25/365*1000000,"-")</f>
        <v>662.48124366518857</v>
      </c>
      <c r="M25" s="292">
        <f>IF(D25&lt;&gt;0,(ごみ搬入量内訳!BR25+ごみ処理概要!J25)/ごみ処理概要!D25/365*1000000,"-")</f>
        <v>460.29655518574612</v>
      </c>
      <c r="N25" s="292">
        <f>IF(D25&lt;&gt;0,ごみ搬入量内訳!CM25/ごみ処理概要!D25/365*1000000,"-")</f>
        <v>202.18468847944237</v>
      </c>
      <c r="O25" s="292">
        <f>ごみ搬入量内訳!DH25</f>
        <v>0</v>
      </c>
      <c r="P25" s="292">
        <f>ごみ処理量内訳!E25</f>
        <v>3043</v>
      </c>
      <c r="Q25" s="292">
        <f>ごみ処理量内訳!N25</f>
        <v>0</v>
      </c>
      <c r="R25" s="292">
        <f>SUM(S25:Y25)</f>
        <v>435</v>
      </c>
      <c r="S25" s="292">
        <f>ごみ処理量内訳!G25</f>
        <v>0</v>
      </c>
      <c r="T25" s="292">
        <f>ごみ処理量内訳!L25</f>
        <v>354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81</v>
      </c>
      <c r="Z25" s="292">
        <f>資源化量内訳!Y25</f>
        <v>277</v>
      </c>
      <c r="AA25" s="292">
        <f>SUM(P25,Q25,R25,Z25)</f>
        <v>3755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287</v>
      </c>
      <c r="AJ25" s="292">
        <f>SUM(AC25:AI25)</f>
        <v>287</v>
      </c>
      <c r="AK25" s="297">
        <f>IF((AA25+J25)&lt;&gt;0,(Z25+AJ25+J25)/(AA25+J25)*100,"-")</f>
        <v>15.019973368841544</v>
      </c>
      <c r="AL25" s="297">
        <f>IF((AA25+J25)&lt;&gt;0,(資源化量内訳!D25-資源化量内訳!R25-資源化量内訳!T25-資源化量内訳!V25-資源化量内訳!U25)/(AA25+J25)*100,"-")</f>
        <v>15.019973368841544</v>
      </c>
      <c r="AM25" s="292">
        <f>ごみ処理量内訳!AA25</f>
        <v>0</v>
      </c>
      <c r="AN25" s="292">
        <f>ごみ処理量内訳!AB25</f>
        <v>412</v>
      </c>
      <c r="AO25" s="292">
        <f>ごみ処理量内訳!AC25</f>
        <v>36</v>
      </c>
      <c r="AP25" s="292">
        <f>SUM(AM25:AO25)</f>
        <v>448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10480</v>
      </c>
      <c r="E26" s="292">
        <v>10480</v>
      </c>
      <c r="F26" s="292">
        <v>0</v>
      </c>
      <c r="G26" s="292">
        <v>70</v>
      </c>
      <c r="H26" s="292">
        <f>SUM(ごみ搬入量内訳!E26,+ごみ搬入量内訳!AD26)</f>
        <v>2399</v>
      </c>
      <c r="I26" s="292">
        <f>ごみ搬入量内訳!BC26</f>
        <v>0</v>
      </c>
      <c r="J26" s="292">
        <f>資源化量内訳!BO26</f>
        <v>0</v>
      </c>
      <c r="K26" s="292">
        <f>SUM(H26:J26)</f>
        <v>2399</v>
      </c>
      <c r="L26" s="295">
        <f>IF(D26&lt;&gt;0,K26/D26/365*1000000,"-")</f>
        <v>627.15674997385759</v>
      </c>
      <c r="M26" s="292">
        <f>IF(D26&lt;&gt;0,(ごみ搬入量内訳!BR26+ごみ処理概要!J26)/ごみ処理概要!D26/365*1000000,"-")</f>
        <v>534.87399351667887</v>
      </c>
      <c r="N26" s="292">
        <f>IF(D26&lt;&gt;0,ごみ搬入量内訳!CM26/ごみ処理概要!D26/365*1000000,"-")</f>
        <v>92.282756457178706</v>
      </c>
      <c r="O26" s="292">
        <f>ごみ搬入量内訳!DH26</f>
        <v>0</v>
      </c>
      <c r="P26" s="292">
        <f>ごみ処理量内訳!E26</f>
        <v>1846</v>
      </c>
      <c r="Q26" s="292">
        <f>ごみ処理量内訳!N26</f>
        <v>0</v>
      </c>
      <c r="R26" s="292">
        <f>SUM(S26:Y26)</f>
        <v>386</v>
      </c>
      <c r="S26" s="292">
        <f>ごみ処理量内訳!G26</f>
        <v>0</v>
      </c>
      <c r="T26" s="292">
        <f>ごみ処理量内訳!L26</f>
        <v>386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166</v>
      </c>
      <c r="AA26" s="292">
        <f>SUM(P26,Q26,R26,Z26)</f>
        <v>2398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219</v>
      </c>
      <c r="AJ26" s="292">
        <f>SUM(AC26:AI26)</f>
        <v>219</v>
      </c>
      <c r="AK26" s="297">
        <f>IF((AA26+J26)&lt;&gt;0,(Z26+AJ26+J26)/(AA26+J26)*100,"-")</f>
        <v>16.055045871559635</v>
      </c>
      <c r="AL26" s="297">
        <f>IF((AA26+J26)&lt;&gt;0,(資源化量内訳!D26-資源化量内訳!R26-資源化量内訳!T26-資源化量内訳!V26-資源化量内訳!U26)/(AA26+J26)*100,"-")</f>
        <v>16.055045871559635</v>
      </c>
      <c r="AM26" s="292">
        <f>ごみ処理量内訳!AA26</f>
        <v>0</v>
      </c>
      <c r="AN26" s="292">
        <f>ごみ処理量内訳!AB26</f>
        <v>259</v>
      </c>
      <c r="AO26" s="292">
        <f>ごみ処理量内訳!AC26</f>
        <v>37</v>
      </c>
      <c r="AP26" s="292">
        <f>SUM(AM26:AO26)</f>
        <v>296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17854</v>
      </c>
      <c r="E27" s="292">
        <v>17854</v>
      </c>
      <c r="F27" s="292">
        <v>0</v>
      </c>
      <c r="G27" s="292">
        <v>97</v>
      </c>
      <c r="H27" s="292">
        <f>SUM(ごみ搬入量内訳!E27,+ごみ搬入量内訳!AD27)</f>
        <v>3785</v>
      </c>
      <c r="I27" s="292">
        <f>ごみ搬入量内訳!BC27</f>
        <v>2549</v>
      </c>
      <c r="J27" s="292">
        <f>資源化量内訳!BO27</f>
        <v>21</v>
      </c>
      <c r="K27" s="292">
        <f>SUM(H27:J27)</f>
        <v>6355</v>
      </c>
      <c r="L27" s="295">
        <f>IF(D27&lt;&gt;0,K27/D27/365*1000000,"-")</f>
        <v>975.1853312484368</v>
      </c>
      <c r="M27" s="292">
        <f>IF(D27&lt;&gt;0,(ごみ搬入量内訳!BR27+ごみ処理概要!J27)/ごみ処理概要!D27/365*1000000,"-")</f>
        <v>754.0614819441098</v>
      </c>
      <c r="N27" s="292">
        <f>IF(D27&lt;&gt;0,ごみ搬入量内訳!CM27/ごみ処理概要!D27/365*1000000,"-")</f>
        <v>221.12384930432688</v>
      </c>
      <c r="O27" s="292">
        <f>ごみ搬入量内訳!DH27</f>
        <v>0</v>
      </c>
      <c r="P27" s="292">
        <f>ごみ処理量内訳!E27</f>
        <v>5139</v>
      </c>
      <c r="Q27" s="292">
        <f>ごみ処理量内訳!N27</f>
        <v>0</v>
      </c>
      <c r="R27" s="292">
        <f>SUM(S27:Y27)</f>
        <v>1195</v>
      </c>
      <c r="S27" s="292">
        <f>ごみ処理量内訳!G27</f>
        <v>0</v>
      </c>
      <c r="T27" s="292">
        <f>ごみ処理量内訳!L27</f>
        <v>990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205</v>
      </c>
      <c r="Y27" s="292">
        <f>ごみ処理量内訳!M27</f>
        <v>0</v>
      </c>
      <c r="Z27" s="292">
        <f>資源化量内訳!Y27</f>
        <v>0</v>
      </c>
      <c r="AA27" s="292">
        <f>SUM(P27,Q27,R27,Z27)</f>
        <v>6334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205</v>
      </c>
      <c r="AI27" s="292">
        <f>施設資源化量内訳!EU27</f>
        <v>857</v>
      </c>
      <c r="AJ27" s="292">
        <f>SUM(AC27:AI27)</f>
        <v>1062</v>
      </c>
      <c r="AK27" s="297">
        <f>IF((AA27+J27)&lt;&gt;0,(Z27+AJ27+J27)/(AA27+J27)*100,"-")</f>
        <v>17.041699449252555</v>
      </c>
      <c r="AL27" s="297">
        <f>IF((AA27+J27)&lt;&gt;0,(資源化量内訳!D27-資源化量内訳!R27-資源化量内訳!T27-資源化量内訳!V27-資源化量内訳!U27)/(AA27+J27)*100,"-")</f>
        <v>13.815892997639653</v>
      </c>
      <c r="AM27" s="292">
        <f>ごみ処理量内訳!AA27</f>
        <v>0</v>
      </c>
      <c r="AN27" s="292">
        <f>ごみ処理量内訳!AB27</f>
        <v>561</v>
      </c>
      <c r="AO27" s="292">
        <f>ごみ処理量内訳!AC27</f>
        <v>132</v>
      </c>
      <c r="AP27" s="292">
        <f>SUM(AM27:AO27)</f>
        <v>693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1590</v>
      </c>
      <c r="E28" s="292">
        <v>1590</v>
      </c>
      <c r="F28" s="292">
        <v>0</v>
      </c>
      <c r="G28" s="292">
        <v>2</v>
      </c>
      <c r="H28" s="292">
        <f>SUM(ごみ搬入量内訳!E28,+ごみ搬入量内訳!AD28)</f>
        <v>336</v>
      </c>
      <c r="I28" s="292">
        <f>ごみ搬入量内訳!BC28</f>
        <v>0</v>
      </c>
      <c r="J28" s="292">
        <f>資源化量内訳!BO28</f>
        <v>0</v>
      </c>
      <c r="K28" s="292">
        <f>SUM(H28:J28)</f>
        <v>336</v>
      </c>
      <c r="L28" s="295">
        <f>IF(D28&lt;&gt;0,K28/D28/365*1000000,"-")</f>
        <v>578.96097182734559</v>
      </c>
      <c r="M28" s="292">
        <f>IF(D28&lt;&gt;0,(ごみ搬入量内訳!BR28+ごみ処理概要!J28)/ごみ処理概要!D28/365*1000000,"-")</f>
        <v>578.96097182734559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194</v>
      </c>
      <c r="Q28" s="292">
        <f>ごみ処理量内訳!N28</f>
        <v>0</v>
      </c>
      <c r="R28" s="292">
        <f>SUM(S28:Y28)</f>
        <v>142</v>
      </c>
      <c r="S28" s="292">
        <f>ごみ処理量内訳!G28</f>
        <v>32</v>
      </c>
      <c r="T28" s="292">
        <f>ごみ処理量内訳!L28</f>
        <v>110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336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110</v>
      </c>
      <c r="AJ28" s="292">
        <f>SUM(AC28:AI28)</f>
        <v>110</v>
      </c>
      <c r="AK28" s="297">
        <f>IF((AA28+J28)&lt;&gt;0,(Z28+AJ28+J28)/(AA28+J28)*100,"-")</f>
        <v>32.738095238095241</v>
      </c>
      <c r="AL28" s="297">
        <f>IF((AA28+J28)&lt;&gt;0,(資源化量内訳!D28-資源化量内訳!R28-資源化量内訳!T28-資源化量内訳!V28-資源化量内訳!U28)/(AA28+J28)*100,"-")</f>
        <v>32.738095238095241</v>
      </c>
      <c r="AM28" s="292">
        <f>ごみ処理量内訳!AA28</f>
        <v>0</v>
      </c>
      <c r="AN28" s="292">
        <f>ごみ処理量内訳!AB28</f>
        <v>21</v>
      </c>
      <c r="AO28" s="292">
        <f>ごみ処理量内訳!AC28</f>
        <v>11</v>
      </c>
      <c r="AP28" s="292">
        <f>SUM(AM28:AO28)</f>
        <v>32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2713</v>
      </c>
      <c r="E29" s="292">
        <v>2713</v>
      </c>
      <c r="F29" s="292">
        <v>0</v>
      </c>
      <c r="G29" s="292">
        <v>7</v>
      </c>
      <c r="H29" s="292">
        <f>SUM(ごみ搬入量内訳!E29,+ごみ搬入量内訳!AD29)</f>
        <v>438</v>
      </c>
      <c r="I29" s="292">
        <f>ごみ搬入量内訳!BC29</f>
        <v>83</v>
      </c>
      <c r="J29" s="292">
        <f>資源化量内訳!BO29</f>
        <v>0</v>
      </c>
      <c r="K29" s="292">
        <f>SUM(H29:J29)</f>
        <v>521</v>
      </c>
      <c r="L29" s="295">
        <f>IF(D29&lt;&gt;0,K29/D29/365*1000000,"-")</f>
        <v>526.13242177440941</v>
      </c>
      <c r="M29" s="292">
        <f>IF(D29&lt;&gt;0,(ごみ搬入量内訳!BR29+ごみ処理概要!J29)/ごみ処理概要!D29/365*1000000,"-")</f>
        <v>526.13242177440941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367</v>
      </c>
      <c r="Q29" s="292">
        <f>ごみ処理量内訳!N29</f>
        <v>0</v>
      </c>
      <c r="R29" s="292">
        <f>SUM(S29:Y29)</f>
        <v>154</v>
      </c>
      <c r="S29" s="292">
        <f>ごみ処理量内訳!G29</f>
        <v>0</v>
      </c>
      <c r="T29" s="292">
        <f>ごみ処理量内訳!L29</f>
        <v>154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521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145</v>
      </c>
      <c r="AJ29" s="292">
        <f>SUM(AC29:AI29)</f>
        <v>145</v>
      </c>
      <c r="AK29" s="297">
        <f>IF((AA29+J29)&lt;&gt;0,(Z29+AJ29+J29)/(AA29+J29)*100,"-")</f>
        <v>27.831094049904031</v>
      </c>
      <c r="AL29" s="297">
        <f>IF((AA29+J29)&lt;&gt;0,(資源化量内訳!D29-資源化量内訳!R29-資源化量内訳!T29-資源化量内訳!V29-資源化量内訳!U29)/(AA29+J29)*100,"-")</f>
        <v>27.831094049904031</v>
      </c>
      <c r="AM29" s="292">
        <f>ごみ処理量内訳!AA29</f>
        <v>0</v>
      </c>
      <c r="AN29" s="292">
        <f>ごみ処理量内訳!AB29</f>
        <v>21</v>
      </c>
      <c r="AO29" s="292">
        <f>ごみ処理量内訳!AC29</f>
        <v>9</v>
      </c>
      <c r="AP29" s="292">
        <f>SUM(AM29:AO29)</f>
        <v>30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5162</v>
      </c>
      <c r="E30" s="292">
        <v>5162</v>
      </c>
      <c r="F30" s="292">
        <v>0</v>
      </c>
      <c r="G30" s="292">
        <v>12</v>
      </c>
      <c r="H30" s="292">
        <f>SUM(ごみ搬入量内訳!E30,+ごみ搬入量内訳!AD30)</f>
        <v>1231</v>
      </c>
      <c r="I30" s="292">
        <f>ごみ搬入量内訳!BC30</f>
        <v>172</v>
      </c>
      <c r="J30" s="292">
        <f>資源化量内訳!BO30</f>
        <v>0</v>
      </c>
      <c r="K30" s="292">
        <f>SUM(H30:J30)</f>
        <v>1403</v>
      </c>
      <c r="L30" s="295">
        <f>IF(D30&lt;&gt;0,K30/D30/365*1000000,"-")</f>
        <v>744.64076258007674</v>
      </c>
      <c r="M30" s="292">
        <f>IF(D30&lt;&gt;0,(ごみ搬入量内訳!BR30+ごみ処理概要!J30)/ごみ処理概要!D30/365*1000000,"-")</f>
        <v>744.64076258007674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881</v>
      </c>
      <c r="Q30" s="292">
        <f>ごみ処理量内訳!N30</f>
        <v>0</v>
      </c>
      <c r="R30" s="292">
        <f>SUM(S30:Y30)</f>
        <v>522</v>
      </c>
      <c r="S30" s="292">
        <f>ごみ処理量内訳!G30</f>
        <v>215</v>
      </c>
      <c r="T30" s="292">
        <f>ごみ処理量内訳!L30</f>
        <v>307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1403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307</v>
      </c>
      <c r="AJ30" s="292">
        <f>SUM(AC30:AI30)</f>
        <v>307</v>
      </c>
      <c r="AK30" s="297">
        <f>IF((AA30+J30)&lt;&gt;0,(Z30+AJ30+J30)/(AA30+J30)*100,"-")</f>
        <v>21.881682109764789</v>
      </c>
      <c r="AL30" s="297">
        <f>IF((AA30+J30)&lt;&gt;0,(資源化量内訳!D30-資源化量内訳!R30-資源化量内訳!T30-資源化量内訳!V30-資源化量内訳!U30)/(AA30+J30)*100,"-")</f>
        <v>21.881682109764789</v>
      </c>
      <c r="AM30" s="292">
        <f>ごみ処理量内訳!AA30</f>
        <v>0</v>
      </c>
      <c r="AN30" s="292">
        <f>ごみ処理量内訳!AB30</f>
        <v>96</v>
      </c>
      <c r="AO30" s="292">
        <f>ごみ処理量内訳!AC30</f>
        <v>49</v>
      </c>
      <c r="AP30" s="292">
        <f>SUM(AM30:AO30)</f>
        <v>145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11898</v>
      </c>
      <c r="E31" s="292">
        <v>11898</v>
      </c>
      <c r="F31" s="292">
        <v>0</v>
      </c>
      <c r="G31" s="292">
        <v>33</v>
      </c>
      <c r="H31" s="292">
        <f>SUM(ごみ搬入量内訳!E31,+ごみ搬入量内訳!AD31)</f>
        <v>2333</v>
      </c>
      <c r="I31" s="292">
        <f>ごみ搬入量内訳!BC31</f>
        <v>1402</v>
      </c>
      <c r="J31" s="292">
        <f>資源化量内訳!BO31</f>
        <v>0</v>
      </c>
      <c r="K31" s="292">
        <f>SUM(H31:J31)</f>
        <v>3735</v>
      </c>
      <c r="L31" s="295">
        <f>IF(D31&lt;&gt;0,K31/D31/365*1000000,"-")</f>
        <v>860.05015232213555</v>
      </c>
      <c r="M31" s="292">
        <f>IF(D31&lt;&gt;0,(ごみ搬入量内訳!BR31+ごみ処理概要!J31)/ごみ処理概要!D31/365*1000000,"-")</f>
        <v>688.27038963610778</v>
      </c>
      <c r="N31" s="292">
        <f>IF(D31&lt;&gt;0,ごみ搬入量内訳!CM31/ごみ処理概要!D31/365*1000000,"-")</f>
        <v>171.77976268602762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3735</v>
      </c>
      <c r="S31" s="292">
        <f>ごみ処理量内訳!G31</f>
        <v>0</v>
      </c>
      <c r="T31" s="292">
        <f>ごみ処理量内訳!L31</f>
        <v>690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3045</v>
      </c>
      <c r="Z31" s="292">
        <f>資源化量内訳!Y31</f>
        <v>0</v>
      </c>
      <c r="AA31" s="292">
        <f>SUM(P31,Q31,R31,Z31)</f>
        <v>3735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665</v>
      </c>
      <c r="AJ31" s="292">
        <f>SUM(AC31:AI31)</f>
        <v>665</v>
      </c>
      <c r="AK31" s="297">
        <f>IF((AA31+J31)&lt;&gt;0,(Z31+AJ31+J31)/(AA31+J31)*100,"-")</f>
        <v>17.8045515394913</v>
      </c>
      <c r="AL31" s="297">
        <f>IF((AA31+J31)&lt;&gt;0,(資源化量内訳!D31-資源化量内訳!R31-資源化量内訳!T31-資源化量内訳!V31-資源化量内訳!U31)/(AA31+J31)*100,"-")</f>
        <v>17.8045515394913</v>
      </c>
      <c r="AM31" s="292">
        <f>ごみ処理量内訳!AA31</f>
        <v>0</v>
      </c>
      <c r="AN31" s="292">
        <f>ごみ処理量内訳!AB31</f>
        <v>280</v>
      </c>
      <c r="AO31" s="292">
        <f>ごみ処理量内訳!AC31</f>
        <v>81</v>
      </c>
      <c r="AP31" s="292">
        <f>SUM(AM31:AO31)</f>
        <v>361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3874</v>
      </c>
      <c r="E32" s="292">
        <v>3874</v>
      </c>
      <c r="F32" s="292">
        <v>0</v>
      </c>
      <c r="G32" s="292">
        <v>5</v>
      </c>
      <c r="H32" s="292">
        <f>SUM(ごみ搬入量内訳!E32,+ごみ搬入量内訳!AD32)</f>
        <v>731</v>
      </c>
      <c r="I32" s="292">
        <f>ごみ搬入量内訳!BC32</f>
        <v>172</v>
      </c>
      <c r="J32" s="292">
        <f>資源化量内訳!BO32</f>
        <v>0</v>
      </c>
      <c r="K32" s="292">
        <f>SUM(H32:J32)</f>
        <v>903</v>
      </c>
      <c r="L32" s="295">
        <f>IF(D32&lt;&gt;0,K32/D32/365*1000000,"-")</f>
        <v>638.60934505413684</v>
      </c>
      <c r="M32" s="292">
        <f>IF(D32&lt;&gt;0,(ごみ搬入量内訳!BR32+ごみ処理概要!J32)/ごみ処理概要!D32/365*1000000,"-")</f>
        <v>511.31180118952483</v>
      </c>
      <c r="N32" s="292">
        <f>IF(D32&lt;&gt;0,ごみ搬入量内訳!CM32/ごみ処理概要!D32/365*1000000,"-")</f>
        <v>127.297543864612</v>
      </c>
      <c r="O32" s="292">
        <f>ごみ搬入量内訳!DH32</f>
        <v>0</v>
      </c>
      <c r="P32" s="292">
        <f>ごみ処理量内訳!E32</f>
        <v>0</v>
      </c>
      <c r="Q32" s="292">
        <f>ごみ処理量内訳!N32</f>
        <v>0</v>
      </c>
      <c r="R32" s="292">
        <f>SUM(S32:Y32)</f>
        <v>903</v>
      </c>
      <c r="S32" s="292">
        <f>ごみ処理量内訳!G32</f>
        <v>0</v>
      </c>
      <c r="T32" s="292">
        <f>ごみ処理量内訳!L32</f>
        <v>183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720</v>
      </c>
      <c r="Z32" s="292">
        <f>資源化量内訳!Y32</f>
        <v>0</v>
      </c>
      <c r="AA32" s="292">
        <f>SUM(P32,Q32,R32,Z32)</f>
        <v>903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176</v>
      </c>
      <c r="AJ32" s="292">
        <f>SUM(AC32:AI32)</f>
        <v>176</v>
      </c>
      <c r="AK32" s="297">
        <f>IF((AA32+J32)&lt;&gt;0,(Z32+AJ32+J32)/(AA32+J32)*100,"-")</f>
        <v>19.4905869324474</v>
      </c>
      <c r="AL32" s="297">
        <f>IF((AA32+J32)&lt;&gt;0,(資源化量内訳!D32-資源化量内訳!R32-資源化量内訳!T32-資源化量内訳!V32-資源化量内訳!U32)/(AA32+J32)*100,"-")</f>
        <v>19.4905869324474</v>
      </c>
      <c r="AM32" s="292">
        <f>ごみ処理量内訳!AA32</f>
        <v>0</v>
      </c>
      <c r="AN32" s="292">
        <f>ごみ処理量内訳!AB32</f>
        <v>66</v>
      </c>
      <c r="AO32" s="292">
        <f>ごみ処理量内訳!AC32</f>
        <v>22</v>
      </c>
      <c r="AP32" s="292">
        <f>SUM(AM32:AO32)</f>
        <v>88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3620</v>
      </c>
      <c r="E33" s="292">
        <v>3620</v>
      </c>
      <c r="F33" s="292">
        <v>0</v>
      </c>
      <c r="G33" s="292">
        <v>8</v>
      </c>
      <c r="H33" s="292">
        <f>SUM(ごみ搬入量内訳!E33,+ごみ搬入量内訳!AD33)</f>
        <v>656</v>
      </c>
      <c r="I33" s="292">
        <f>ごみ搬入量内訳!BC33</f>
        <v>80</v>
      </c>
      <c r="J33" s="292">
        <f>資源化量内訳!BO33</f>
        <v>0</v>
      </c>
      <c r="K33" s="292">
        <f>SUM(H33:J33)</f>
        <v>736</v>
      </c>
      <c r="L33" s="295">
        <f>IF(D33&lt;&gt;0,K33/D33/365*1000000,"-")</f>
        <v>557.02717021115575</v>
      </c>
      <c r="M33" s="292">
        <f>IF(D33&lt;&gt;0,(ごみ搬入量内訳!BR33+ごみ処理概要!J33)/ごみ処理概要!D33/365*1000000,"-")</f>
        <v>445.77310224778626</v>
      </c>
      <c r="N33" s="292">
        <f>IF(D33&lt;&gt;0,ごみ搬入量内訳!CM33/ごみ処理概要!D33/365*1000000,"-")</f>
        <v>111.25406796336941</v>
      </c>
      <c r="O33" s="292">
        <f>ごみ搬入量内訳!DH33</f>
        <v>0</v>
      </c>
      <c r="P33" s="292">
        <f>ごみ処理量内訳!E33</f>
        <v>0</v>
      </c>
      <c r="Q33" s="292">
        <f>ごみ処理量内訳!N33</f>
        <v>0</v>
      </c>
      <c r="R33" s="292">
        <f>SUM(S33:Y33)</f>
        <v>736</v>
      </c>
      <c r="S33" s="292">
        <f>ごみ処理量内訳!G33</f>
        <v>0</v>
      </c>
      <c r="T33" s="292">
        <f>ごみ処理量内訳!L33</f>
        <v>150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586</v>
      </c>
      <c r="Z33" s="292">
        <f>資源化量内訳!Y33</f>
        <v>0</v>
      </c>
      <c r="AA33" s="292">
        <f>SUM(P33,Q33,R33,Z33)</f>
        <v>736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144</v>
      </c>
      <c r="AJ33" s="292">
        <f>SUM(AC33:AI33)</f>
        <v>144</v>
      </c>
      <c r="AK33" s="297">
        <f>IF((AA33+J33)&lt;&gt;0,(Z33+AJ33+J33)/(AA33+J33)*100,"-")</f>
        <v>19.565217391304348</v>
      </c>
      <c r="AL33" s="297">
        <f>IF((AA33+J33)&lt;&gt;0,(資源化量内訳!D33-資源化量内訳!R33-資源化量内訳!T33-資源化量内訳!V33-資源化量内訳!U33)/(AA33+J33)*100,"-")</f>
        <v>19.565217391304348</v>
      </c>
      <c r="AM33" s="292">
        <f>ごみ処理量内訳!AA33</f>
        <v>0</v>
      </c>
      <c r="AN33" s="292">
        <f>ごみ処理量内訳!AB33</f>
        <v>54</v>
      </c>
      <c r="AO33" s="292">
        <f>ごみ処理量内訳!AC33</f>
        <v>19</v>
      </c>
      <c r="AP33" s="292">
        <f>SUM(AM33:AO33)</f>
        <v>73</v>
      </c>
      <c r="AQ33" s="412" t="s">
        <v>761</v>
      </c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3">
    <sortCondition ref="A8:A33"/>
    <sortCondition ref="B8:B33"/>
    <sortCondition ref="C8:C33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2" man="1"/>
    <brk id="28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8">
        <f>SUM(E7,AD7,BC7)</f>
        <v>382903</v>
      </c>
      <c r="E7" s="308">
        <f>SUM(F7,J7,N7,R7,V7,Z7)</f>
        <v>235630</v>
      </c>
      <c r="F7" s="308">
        <f>SUM(G7:I7)</f>
        <v>18</v>
      </c>
      <c r="G7" s="308">
        <f>SUM(G$8:G$207)</f>
        <v>15</v>
      </c>
      <c r="H7" s="308">
        <f>SUM(H$8:H$207)</f>
        <v>3</v>
      </c>
      <c r="I7" s="308">
        <f>SUM(I$8:I$207)</f>
        <v>0</v>
      </c>
      <c r="J7" s="308">
        <f>SUM(K7:M7)</f>
        <v>181059</v>
      </c>
      <c r="K7" s="308">
        <f>SUM(K$8:K$207)</f>
        <v>1921</v>
      </c>
      <c r="L7" s="308">
        <f>SUM(L$8:L$207)</f>
        <v>179138</v>
      </c>
      <c r="M7" s="308">
        <f>SUM(M$8:M$207)</f>
        <v>0</v>
      </c>
      <c r="N7" s="308">
        <f>SUM(O7:Q7)</f>
        <v>10093</v>
      </c>
      <c r="O7" s="308">
        <f>SUM(O$8:O$207)</f>
        <v>137</v>
      </c>
      <c r="P7" s="308">
        <f>SUM(P$8:P$207)</f>
        <v>9948</v>
      </c>
      <c r="Q7" s="308">
        <f>SUM(Q$8:Q$207)</f>
        <v>8</v>
      </c>
      <c r="R7" s="308">
        <f>SUM(S7:U7)</f>
        <v>43064</v>
      </c>
      <c r="S7" s="308">
        <f>SUM(S$8:S$207)</f>
        <v>821</v>
      </c>
      <c r="T7" s="308">
        <f>SUM(T$8:T$207)</f>
        <v>42243</v>
      </c>
      <c r="U7" s="308">
        <f>SUM(U$8:U$207)</f>
        <v>0</v>
      </c>
      <c r="V7" s="308">
        <f>SUM(W7:Y7)</f>
        <v>167</v>
      </c>
      <c r="W7" s="308">
        <f>SUM(W$8:W$207)</f>
        <v>5</v>
      </c>
      <c r="X7" s="308">
        <f>SUM(X$8:X$207)</f>
        <v>162</v>
      </c>
      <c r="Y7" s="308">
        <f>SUM(Y$8:Y$207)</f>
        <v>0</v>
      </c>
      <c r="Z7" s="308">
        <f>SUM(AA7:AC7)</f>
        <v>1229</v>
      </c>
      <c r="AA7" s="308">
        <f>SUM(AA$8:AA$207)</f>
        <v>53</v>
      </c>
      <c r="AB7" s="308">
        <f>SUM(AB$8:AB$207)</f>
        <v>1176</v>
      </c>
      <c r="AC7" s="308">
        <f>SUM(AC$8:AC$207)</f>
        <v>0</v>
      </c>
      <c r="AD7" s="308">
        <f>SUM(AE7,AI7,AM7,AQ7,AU7,AY7)</f>
        <v>88879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72273</v>
      </c>
      <c r="AJ7" s="308">
        <f>SUM(AJ$8:AJ$207)</f>
        <v>0</v>
      </c>
      <c r="AK7" s="308">
        <f>SUM(AK$8:AK$207)</f>
        <v>3</v>
      </c>
      <c r="AL7" s="308">
        <f>SUM(AL$8:AL$207)</f>
        <v>72270</v>
      </c>
      <c r="AM7" s="308">
        <f>SUM(AN7:AP7)</f>
        <v>254</v>
      </c>
      <c r="AN7" s="308">
        <f>SUM(AN$8:AN$207)</f>
        <v>0</v>
      </c>
      <c r="AO7" s="308">
        <f>SUM(AO$8:AO$207)</f>
        <v>0</v>
      </c>
      <c r="AP7" s="308">
        <f>SUM(AP$8:AP$207)</f>
        <v>254</v>
      </c>
      <c r="AQ7" s="308">
        <f>SUM(AR7:AT7)</f>
        <v>16149</v>
      </c>
      <c r="AR7" s="308">
        <f>SUM(AR$8:AR$207)</f>
        <v>769</v>
      </c>
      <c r="AS7" s="308">
        <f>SUM(AS$8:AS$207)</f>
        <v>203</v>
      </c>
      <c r="AT7" s="308">
        <f>SUM(AT$8:AT$207)</f>
        <v>15177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203</v>
      </c>
      <c r="AZ7" s="308">
        <f>SUM(AZ$8:AZ$207)</f>
        <v>0</v>
      </c>
      <c r="BA7" s="308">
        <f>SUM(BA$8:BA$207)</f>
        <v>0</v>
      </c>
      <c r="BB7" s="308">
        <f>SUM(BB$8:BB$207)</f>
        <v>203</v>
      </c>
      <c r="BC7" s="308">
        <f>SUM(BD7,BK7)</f>
        <v>58394</v>
      </c>
      <c r="BD7" s="308">
        <f>SUM(BE7:BJ7)</f>
        <v>32330</v>
      </c>
      <c r="BE7" s="308">
        <f t="shared" ref="BE7:BJ7" si="0">SUM(BE$8:BE$207)</f>
        <v>0</v>
      </c>
      <c r="BF7" s="308">
        <f t="shared" si="0"/>
        <v>14142</v>
      </c>
      <c r="BG7" s="308">
        <f t="shared" si="0"/>
        <v>5737</v>
      </c>
      <c r="BH7" s="308">
        <f t="shared" si="0"/>
        <v>3799</v>
      </c>
      <c r="BI7" s="308">
        <f t="shared" si="0"/>
        <v>1134</v>
      </c>
      <c r="BJ7" s="308">
        <f t="shared" si="0"/>
        <v>7518</v>
      </c>
      <c r="BK7" s="308">
        <f>SUM(BL7:BQ7)</f>
        <v>26064</v>
      </c>
      <c r="BL7" s="308">
        <f t="shared" ref="BL7:BQ7" si="1">SUM(BL$8:BL$207)</f>
        <v>0</v>
      </c>
      <c r="BM7" s="308">
        <f t="shared" si="1"/>
        <v>23472</v>
      </c>
      <c r="BN7" s="308">
        <f t="shared" si="1"/>
        <v>1429</v>
      </c>
      <c r="BO7" s="308">
        <f t="shared" si="1"/>
        <v>652</v>
      </c>
      <c r="BP7" s="308">
        <f t="shared" si="1"/>
        <v>36</v>
      </c>
      <c r="BQ7" s="308">
        <f t="shared" si="1"/>
        <v>475</v>
      </c>
      <c r="BR7" s="308">
        <f t="shared" ref="BR7:BX7" si="2">SUM(BY7,CF7)</f>
        <v>267960</v>
      </c>
      <c r="BS7" s="308">
        <f t="shared" si="2"/>
        <v>18</v>
      </c>
      <c r="BT7" s="308">
        <f t="shared" si="2"/>
        <v>195201</v>
      </c>
      <c r="BU7" s="308">
        <f t="shared" si="2"/>
        <v>15830</v>
      </c>
      <c r="BV7" s="308">
        <f t="shared" si="2"/>
        <v>46863</v>
      </c>
      <c r="BW7" s="308">
        <f t="shared" si="2"/>
        <v>1301</v>
      </c>
      <c r="BX7" s="308">
        <f t="shared" si="2"/>
        <v>8747</v>
      </c>
      <c r="BY7" s="308">
        <f>SUM(BZ7:CE7)</f>
        <v>235630</v>
      </c>
      <c r="BZ7" s="308">
        <f>F7</f>
        <v>18</v>
      </c>
      <c r="CA7" s="308">
        <f>J7</f>
        <v>181059</v>
      </c>
      <c r="CB7" s="308">
        <f>N7</f>
        <v>10093</v>
      </c>
      <c r="CC7" s="308">
        <f>R7</f>
        <v>43064</v>
      </c>
      <c r="CD7" s="308">
        <f>V7</f>
        <v>167</v>
      </c>
      <c r="CE7" s="308">
        <f>Z7</f>
        <v>1229</v>
      </c>
      <c r="CF7" s="308">
        <f>SUM(CG7:CL7)</f>
        <v>32330</v>
      </c>
      <c r="CG7" s="308">
        <f t="shared" ref="CG7:CL7" si="3">BE7</f>
        <v>0</v>
      </c>
      <c r="CH7" s="308">
        <f t="shared" si="3"/>
        <v>14142</v>
      </c>
      <c r="CI7" s="308">
        <f t="shared" si="3"/>
        <v>5737</v>
      </c>
      <c r="CJ7" s="308">
        <f t="shared" si="3"/>
        <v>3799</v>
      </c>
      <c r="CK7" s="308">
        <f t="shared" si="3"/>
        <v>1134</v>
      </c>
      <c r="CL7" s="308">
        <f t="shared" si="3"/>
        <v>7518</v>
      </c>
      <c r="CM7" s="308">
        <f t="shared" ref="CM7:CS7" si="4">SUM(CT7,DA7)</f>
        <v>114943</v>
      </c>
      <c r="CN7" s="308">
        <f t="shared" si="4"/>
        <v>0</v>
      </c>
      <c r="CO7" s="308">
        <f t="shared" si="4"/>
        <v>95745</v>
      </c>
      <c r="CP7" s="308">
        <f t="shared" si="4"/>
        <v>1683</v>
      </c>
      <c r="CQ7" s="308">
        <f t="shared" si="4"/>
        <v>16801</v>
      </c>
      <c r="CR7" s="308">
        <f t="shared" si="4"/>
        <v>36</v>
      </c>
      <c r="CS7" s="308">
        <f t="shared" si="4"/>
        <v>678</v>
      </c>
      <c r="CT7" s="308">
        <f>SUM(CU7:CZ7)</f>
        <v>88879</v>
      </c>
      <c r="CU7" s="308">
        <f>AE7</f>
        <v>0</v>
      </c>
      <c r="CV7" s="308">
        <f>AI7</f>
        <v>72273</v>
      </c>
      <c r="CW7" s="308">
        <f>AM7</f>
        <v>254</v>
      </c>
      <c r="CX7" s="308">
        <f>AQ7</f>
        <v>16149</v>
      </c>
      <c r="CY7" s="308">
        <f>AU7</f>
        <v>0</v>
      </c>
      <c r="CZ7" s="308">
        <f>AY7</f>
        <v>203</v>
      </c>
      <c r="DA7" s="308">
        <f>SUM(DB7:DG7)</f>
        <v>26064</v>
      </c>
      <c r="DB7" s="308">
        <f t="shared" ref="DB7:DG7" si="5">BL7</f>
        <v>0</v>
      </c>
      <c r="DC7" s="308">
        <f t="shared" si="5"/>
        <v>23472</v>
      </c>
      <c r="DD7" s="308">
        <f t="shared" si="5"/>
        <v>1429</v>
      </c>
      <c r="DE7" s="308">
        <f t="shared" si="5"/>
        <v>652</v>
      </c>
      <c r="DF7" s="308">
        <f t="shared" si="5"/>
        <v>36</v>
      </c>
      <c r="DG7" s="308">
        <f t="shared" si="5"/>
        <v>475</v>
      </c>
      <c r="DH7" s="308">
        <f>SUM(DH$8:DH$207)</f>
        <v>0</v>
      </c>
      <c r="DI7" s="308">
        <f>SUM(DJ7:DM7)</f>
        <v>632</v>
      </c>
      <c r="DJ7" s="308">
        <f>SUM(DJ$8:DJ$207)</f>
        <v>7</v>
      </c>
      <c r="DK7" s="308">
        <f>SUM(DK$8:DK$207)</f>
        <v>208</v>
      </c>
      <c r="DL7" s="308">
        <f>SUM(DL$8:DL$207)</f>
        <v>409</v>
      </c>
      <c r="DM7" s="308">
        <f>SUM(DM$8:DM$207)</f>
        <v>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137637</v>
      </c>
      <c r="E8" s="292">
        <f>SUM(F8,J8,N8,R8,V8,Z8)</f>
        <v>92391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68309</v>
      </c>
      <c r="K8" s="292">
        <v>330</v>
      </c>
      <c r="L8" s="292">
        <v>67979</v>
      </c>
      <c r="M8" s="292">
        <v>0</v>
      </c>
      <c r="N8" s="292">
        <f>SUM(O8:Q8)</f>
        <v>3336</v>
      </c>
      <c r="O8" s="292">
        <v>17</v>
      </c>
      <c r="P8" s="292">
        <v>3319</v>
      </c>
      <c r="Q8" s="292">
        <v>0</v>
      </c>
      <c r="R8" s="292">
        <f>SUM(S8:U8)</f>
        <v>20427</v>
      </c>
      <c r="S8" s="292">
        <v>38</v>
      </c>
      <c r="T8" s="292">
        <v>20389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319</v>
      </c>
      <c r="AA8" s="292">
        <v>0</v>
      </c>
      <c r="AB8" s="292">
        <v>319</v>
      </c>
      <c r="AC8" s="292">
        <v>0</v>
      </c>
      <c r="AD8" s="292">
        <f>SUM(AE8,AI8,AM8,AQ8,AU8,AY8)</f>
        <v>26843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26542</v>
      </c>
      <c r="AJ8" s="292">
        <v>0</v>
      </c>
      <c r="AK8" s="292">
        <v>0</v>
      </c>
      <c r="AL8" s="292">
        <v>26542</v>
      </c>
      <c r="AM8" s="292">
        <f>SUM(AN8:AP8)</f>
        <v>22</v>
      </c>
      <c r="AN8" s="292">
        <v>0</v>
      </c>
      <c r="AO8" s="292">
        <v>0</v>
      </c>
      <c r="AP8" s="292">
        <v>22</v>
      </c>
      <c r="AQ8" s="292">
        <f>SUM(AR8:AT8)</f>
        <v>253</v>
      </c>
      <c r="AR8" s="292">
        <v>0</v>
      </c>
      <c r="AS8" s="292">
        <v>0</v>
      </c>
      <c r="AT8" s="292">
        <v>253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26</v>
      </c>
      <c r="AZ8" s="292">
        <v>0</v>
      </c>
      <c r="BA8" s="292">
        <v>0</v>
      </c>
      <c r="BB8" s="292">
        <v>26</v>
      </c>
      <c r="BC8" s="292">
        <f>SUM(BD8,BK8)</f>
        <v>18403</v>
      </c>
      <c r="BD8" s="292">
        <f>SUM(BE8:BJ8)</f>
        <v>8393</v>
      </c>
      <c r="BE8" s="292">
        <v>0</v>
      </c>
      <c r="BF8" s="292">
        <v>3122</v>
      </c>
      <c r="BG8" s="292">
        <v>2622</v>
      </c>
      <c r="BH8" s="292">
        <v>97</v>
      </c>
      <c r="BI8" s="292">
        <v>0</v>
      </c>
      <c r="BJ8" s="292">
        <v>2552</v>
      </c>
      <c r="BK8" s="292">
        <f>SUM(BL8:BQ8)</f>
        <v>10010</v>
      </c>
      <c r="BL8" s="292">
        <v>0</v>
      </c>
      <c r="BM8" s="292">
        <v>9941</v>
      </c>
      <c r="BN8" s="292">
        <v>31</v>
      </c>
      <c r="BO8" s="292">
        <v>2</v>
      </c>
      <c r="BP8" s="292">
        <v>0</v>
      </c>
      <c r="BQ8" s="292">
        <v>36</v>
      </c>
      <c r="BR8" s="292">
        <f>SUM(BY8,CF8)</f>
        <v>100784</v>
      </c>
      <c r="BS8" s="292">
        <f>SUM(BZ8,CG8)</f>
        <v>0</v>
      </c>
      <c r="BT8" s="292">
        <f>SUM(CA8,CH8)</f>
        <v>71431</v>
      </c>
      <c r="BU8" s="292">
        <f>SUM(CB8,CI8)</f>
        <v>5958</v>
      </c>
      <c r="BV8" s="292">
        <f>SUM(CC8,CJ8)</f>
        <v>20524</v>
      </c>
      <c r="BW8" s="292">
        <f>SUM(CD8,CK8)</f>
        <v>0</v>
      </c>
      <c r="BX8" s="292">
        <f>SUM(CE8,CL8)</f>
        <v>2871</v>
      </c>
      <c r="BY8" s="292">
        <f>SUM(BZ8:CE8)</f>
        <v>92391</v>
      </c>
      <c r="BZ8" s="292">
        <f>F8</f>
        <v>0</v>
      </c>
      <c r="CA8" s="292">
        <f>J8</f>
        <v>68309</v>
      </c>
      <c r="CB8" s="292">
        <f>N8</f>
        <v>3336</v>
      </c>
      <c r="CC8" s="292">
        <f>R8</f>
        <v>20427</v>
      </c>
      <c r="CD8" s="292">
        <f>V8</f>
        <v>0</v>
      </c>
      <c r="CE8" s="292">
        <f>Z8</f>
        <v>319</v>
      </c>
      <c r="CF8" s="292">
        <f>SUM(CG8:CL8)</f>
        <v>8393</v>
      </c>
      <c r="CG8" s="292">
        <f>BE8</f>
        <v>0</v>
      </c>
      <c r="CH8" s="292">
        <f>BF8</f>
        <v>3122</v>
      </c>
      <c r="CI8" s="292">
        <f>BG8</f>
        <v>2622</v>
      </c>
      <c r="CJ8" s="292">
        <f>BH8</f>
        <v>97</v>
      </c>
      <c r="CK8" s="292">
        <f>BI8</f>
        <v>0</v>
      </c>
      <c r="CL8" s="292">
        <f>BJ8</f>
        <v>2552</v>
      </c>
      <c r="CM8" s="292">
        <f>SUM(CT8,DA8)</f>
        <v>36853</v>
      </c>
      <c r="CN8" s="292">
        <f>SUM(CU8,DB8)</f>
        <v>0</v>
      </c>
      <c r="CO8" s="292">
        <f>SUM(CV8,DC8)</f>
        <v>36483</v>
      </c>
      <c r="CP8" s="292">
        <f>SUM(CW8,DD8)</f>
        <v>53</v>
      </c>
      <c r="CQ8" s="292">
        <f>SUM(CX8,DE8)</f>
        <v>255</v>
      </c>
      <c r="CR8" s="292">
        <f>SUM(CY8,DF8)</f>
        <v>0</v>
      </c>
      <c r="CS8" s="292">
        <f>SUM(CZ8,DG8)</f>
        <v>62</v>
      </c>
      <c r="CT8" s="292">
        <f>SUM(CU8:CZ8)</f>
        <v>26843</v>
      </c>
      <c r="CU8" s="292">
        <f>AE8</f>
        <v>0</v>
      </c>
      <c r="CV8" s="292">
        <f>AI8</f>
        <v>26542</v>
      </c>
      <c r="CW8" s="292">
        <f>AM8</f>
        <v>22</v>
      </c>
      <c r="CX8" s="292">
        <f>AQ8</f>
        <v>253</v>
      </c>
      <c r="CY8" s="292">
        <f>AU8</f>
        <v>0</v>
      </c>
      <c r="CZ8" s="292">
        <f>AY8</f>
        <v>26</v>
      </c>
      <c r="DA8" s="292">
        <f>SUM(DB8:DG8)</f>
        <v>10010</v>
      </c>
      <c r="DB8" s="292">
        <f>BL8</f>
        <v>0</v>
      </c>
      <c r="DC8" s="292">
        <f>BM8</f>
        <v>9941</v>
      </c>
      <c r="DD8" s="292">
        <f>BN8</f>
        <v>31</v>
      </c>
      <c r="DE8" s="292">
        <f>BO8</f>
        <v>2</v>
      </c>
      <c r="DF8" s="292">
        <f>BP8</f>
        <v>0</v>
      </c>
      <c r="DG8" s="292">
        <f>BQ8</f>
        <v>36</v>
      </c>
      <c r="DH8" s="292">
        <v>0</v>
      </c>
      <c r="DI8" s="292">
        <f>SUM(DJ8:DM8)</f>
        <v>34</v>
      </c>
      <c r="DJ8" s="292">
        <v>0</v>
      </c>
      <c r="DK8" s="292">
        <v>34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73597</v>
      </c>
      <c r="E9" s="292">
        <f>SUM(F9,J9,N9,R9,V9,Z9)</f>
        <v>39933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34191</v>
      </c>
      <c r="K9" s="292">
        <v>560</v>
      </c>
      <c r="L9" s="292">
        <v>33631</v>
      </c>
      <c r="M9" s="292">
        <v>0</v>
      </c>
      <c r="N9" s="292">
        <f>SUM(O9:Q9)</f>
        <v>1926</v>
      </c>
      <c r="O9" s="292">
        <v>50</v>
      </c>
      <c r="P9" s="292">
        <v>1876</v>
      </c>
      <c r="Q9" s="292">
        <v>0</v>
      </c>
      <c r="R9" s="292">
        <f>SUM(S9:U9)</f>
        <v>3679</v>
      </c>
      <c r="S9" s="292">
        <v>2</v>
      </c>
      <c r="T9" s="292">
        <v>3677</v>
      </c>
      <c r="U9" s="292">
        <v>0</v>
      </c>
      <c r="V9" s="292">
        <f>SUM(W9:Y9)</f>
        <v>87</v>
      </c>
      <c r="W9" s="292">
        <v>0</v>
      </c>
      <c r="X9" s="292">
        <v>87</v>
      </c>
      <c r="Y9" s="292">
        <v>0</v>
      </c>
      <c r="Z9" s="292">
        <f>SUM(AA9:AC9)</f>
        <v>50</v>
      </c>
      <c r="AA9" s="292">
        <v>50</v>
      </c>
      <c r="AB9" s="292">
        <v>0</v>
      </c>
      <c r="AC9" s="292">
        <v>0</v>
      </c>
      <c r="AD9" s="292">
        <f>SUM(AE9,AI9,AM9,AQ9,AU9,AY9)</f>
        <v>25599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14584</v>
      </c>
      <c r="AJ9" s="292">
        <v>0</v>
      </c>
      <c r="AK9" s="292">
        <v>0</v>
      </c>
      <c r="AL9" s="292">
        <v>14584</v>
      </c>
      <c r="AM9" s="292">
        <f>SUM(AN9:AP9)</f>
        <v>44</v>
      </c>
      <c r="AN9" s="292">
        <v>0</v>
      </c>
      <c r="AO9" s="292">
        <v>0</v>
      </c>
      <c r="AP9" s="292">
        <v>44</v>
      </c>
      <c r="AQ9" s="292">
        <f>SUM(AR9:AT9)</f>
        <v>10874</v>
      </c>
      <c r="AR9" s="292">
        <v>0</v>
      </c>
      <c r="AS9" s="292">
        <v>0</v>
      </c>
      <c r="AT9" s="292">
        <v>10874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97</v>
      </c>
      <c r="AZ9" s="292">
        <v>0</v>
      </c>
      <c r="BA9" s="292">
        <v>0</v>
      </c>
      <c r="BB9" s="292">
        <v>97</v>
      </c>
      <c r="BC9" s="292">
        <f>SUM(BD9,BK9)</f>
        <v>8065</v>
      </c>
      <c r="BD9" s="292">
        <f>SUM(BE9:BJ9)</f>
        <v>5851</v>
      </c>
      <c r="BE9" s="292">
        <v>0</v>
      </c>
      <c r="BF9" s="292">
        <v>2438</v>
      </c>
      <c r="BG9" s="292">
        <v>181</v>
      </c>
      <c r="BH9" s="292">
        <v>0</v>
      </c>
      <c r="BI9" s="292">
        <v>751</v>
      </c>
      <c r="BJ9" s="292">
        <v>2481</v>
      </c>
      <c r="BK9" s="292">
        <f>SUM(BL9:BQ9)</f>
        <v>2214</v>
      </c>
      <c r="BL9" s="292">
        <v>0</v>
      </c>
      <c r="BM9" s="292">
        <v>1888</v>
      </c>
      <c r="BN9" s="292">
        <v>6</v>
      </c>
      <c r="BO9" s="292">
        <v>5</v>
      </c>
      <c r="BP9" s="292">
        <v>36</v>
      </c>
      <c r="BQ9" s="292">
        <v>279</v>
      </c>
      <c r="BR9" s="292">
        <f>SUM(BY9,CF9)</f>
        <v>45784</v>
      </c>
      <c r="BS9" s="292">
        <f>SUM(BZ9,CG9)</f>
        <v>0</v>
      </c>
      <c r="BT9" s="292">
        <f>SUM(CA9,CH9)</f>
        <v>36629</v>
      </c>
      <c r="BU9" s="292">
        <f>SUM(CB9,CI9)</f>
        <v>2107</v>
      </c>
      <c r="BV9" s="292">
        <f>SUM(CC9,CJ9)</f>
        <v>3679</v>
      </c>
      <c r="BW9" s="292">
        <f>SUM(CD9,CK9)</f>
        <v>838</v>
      </c>
      <c r="BX9" s="292">
        <f>SUM(CE9,CL9)</f>
        <v>2531</v>
      </c>
      <c r="BY9" s="292">
        <f>SUM(BZ9:CE9)</f>
        <v>39933</v>
      </c>
      <c r="BZ9" s="292">
        <f>F9</f>
        <v>0</v>
      </c>
      <c r="CA9" s="292">
        <f>J9</f>
        <v>34191</v>
      </c>
      <c r="CB9" s="292">
        <f>N9</f>
        <v>1926</v>
      </c>
      <c r="CC9" s="292">
        <f>R9</f>
        <v>3679</v>
      </c>
      <c r="CD9" s="292">
        <f>V9</f>
        <v>87</v>
      </c>
      <c r="CE9" s="292">
        <f>Z9</f>
        <v>50</v>
      </c>
      <c r="CF9" s="292">
        <f>SUM(CG9:CL9)</f>
        <v>5851</v>
      </c>
      <c r="CG9" s="292">
        <f>BE9</f>
        <v>0</v>
      </c>
      <c r="CH9" s="292">
        <f>BF9</f>
        <v>2438</v>
      </c>
      <c r="CI9" s="292">
        <f>BG9</f>
        <v>181</v>
      </c>
      <c r="CJ9" s="292">
        <f>BH9</f>
        <v>0</v>
      </c>
      <c r="CK9" s="292">
        <f>BI9</f>
        <v>751</v>
      </c>
      <c r="CL9" s="292">
        <f>BJ9</f>
        <v>2481</v>
      </c>
      <c r="CM9" s="292">
        <f>SUM(CT9,DA9)</f>
        <v>27813</v>
      </c>
      <c r="CN9" s="292">
        <f>SUM(CU9,DB9)</f>
        <v>0</v>
      </c>
      <c r="CO9" s="292">
        <f>SUM(CV9,DC9)</f>
        <v>16472</v>
      </c>
      <c r="CP9" s="292">
        <f>SUM(CW9,DD9)</f>
        <v>50</v>
      </c>
      <c r="CQ9" s="292">
        <f>SUM(CX9,DE9)</f>
        <v>10879</v>
      </c>
      <c r="CR9" s="292">
        <f>SUM(CY9,DF9)</f>
        <v>36</v>
      </c>
      <c r="CS9" s="292">
        <f>SUM(CZ9,DG9)</f>
        <v>376</v>
      </c>
      <c r="CT9" s="292">
        <f>SUM(CU9:CZ9)</f>
        <v>25599</v>
      </c>
      <c r="CU9" s="292">
        <f>AE9</f>
        <v>0</v>
      </c>
      <c r="CV9" s="292">
        <f>AI9</f>
        <v>14584</v>
      </c>
      <c r="CW9" s="292">
        <f>AM9</f>
        <v>44</v>
      </c>
      <c r="CX9" s="292">
        <f>AQ9</f>
        <v>10874</v>
      </c>
      <c r="CY9" s="292">
        <f>AU9</f>
        <v>0</v>
      </c>
      <c r="CZ9" s="292">
        <f>AY9</f>
        <v>97</v>
      </c>
      <c r="DA9" s="292">
        <f>SUM(DB9:DG9)</f>
        <v>2214</v>
      </c>
      <c r="DB9" s="292">
        <f>BL9</f>
        <v>0</v>
      </c>
      <c r="DC9" s="292">
        <f>BM9</f>
        <v>1888</v>
      </c>
      <c r="DD9" s="292">
        <f>BN9</f>
        <v>6</v>
      </c>
      <c r="DE9" s="292">
        <f>BO9</f>
        <v>5</v>
      </c>
      <c r="DF9" s="292">
        <f>BP9</f>
        <v>36</v>
      </c>
      <c r="DG9" s="292">
        <f>BQ9</f>
        <v>279</v>
      </c>
      <c r="DH9" s="292">
        <v>0</v>
      </c>
      <c r="DI9" s="292">
        <f>SUM(DJ9:DM9)</f>
        <v>378</v>
      </c>
      <c r="DJ9" s="292">
        <v>5</v>
      </c>
      <c r="DK9" s="292">
        <v>0</v>
      </c>
      <c r="DL9" s="292">
        <v>373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45273</v>
      </c>
      <c r="E10" s="292">
        <f>SUM(F10,J10,N10,R10,V10,Z10)</f>
        <v>26952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22442</v>
      </c>
      <c r="K10" s="292">
        <v>0</v>
      </c>
      <c r="L10" s="292">
        <v>22442</v>
      </c>
      <c r="M10" s="292">
        <v>0</v>
      </c>
      <c r="N10" s="292">
        <f>SUM(O10:Q10)</f>
        <v>1710</v>
      </c>
      <c r="O10" s="292">
        <v>0</v>
      </c>
      <c r="P10" s="292">
        <v>1710</v>
      </c>
      <c r="Q10" s="292">
        <v>0</v>
      </c>
      <c r="R10" s="292">
        <f>SUM(S10:U10)</f>
        <v>2800</v>
      </c>
      <c r="S10" s="292">
        <v>2</v>
      </c>
      <c r="T10" s="292">
        <v>2798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8866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8019</v>
      </c>
      <c r="AJ10" s="292">
        <v>0</v>
      </c>
      <c r="AK10" s="292">
        <v>0</v>
      </c>
      <c r="AL10" s="292">
        <v>8019</v>
      </c>
      <c r="AM10" s="292">
        <f>SUM(AN10:AP10)</f>
        <v>2</v>
      </c>
      <c r="AN10" s="292">
        <v>0</v>
      </c>
      <c r="AO10" s="292">
        <v>0</v>
      </c>
      <c r="AP10" s="292">
        <v>2</v>
      </c>
      <c r="AQ10" s="292">
        <f>SUM(AR10:AT10)</f>
        <v>845</v>
      </c>
      <c r="AR10" s="292">
        <v>0</v>
      </c>
      <c r="AS10" s="292">
        <v>0</v>
      </c>
      <c r="AT10" s="292">
        <v>845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9455</v>
      </c>
      <c r="BD10" s="292">
        <f>SUM(BE10:BJ10)</f>
        <v>880</v>
      </c>
      <c r="BE10" s="292">
        <v>0</v>
      </c>
      <c r="BF10" s="292">
        <v>713</v>
      </c>
      <c r="BG10" s="292">
        <v>119</v>
      </c>
      <c r="BH10" s="292">
        <v>48</v>
      </c>
      <c r="BI10" s="292">
        <v>0</v>
      </c>
      <c r="BJ10" s="292">
        <v>0</v>
      </c>
      <c r="BK10" s="292">
        <f>SUM(BL10:BQ10)</f>
        <v>8575</v>
      </c>
      <c r="BL10" s="292">
        <v>0</v>
      </c>
      <c r="BM10" s="292">
        <v>6820</v>
      </c>
      <c r="BN10" s="292">
        <v>1323</v>
      </c>
      <c r="BO10" s="292">
        <v>432</v>
      </c>
      <c r="BP10" s="292">
        <v>0</v>
      </c>
      <c r="BQ10" s="292">
        <v>0</v>
      </c>
      <c r="BR10" s="292">
        <f>SUM(BY10,CF10)</f>
        <v>27832</v>
      </c>
      <c r="BS10" s="292">
        <f>SUM(BZ10,CG10)</f>
        <v>0</v>
      </c>
      <c r="BT10" s="292">
        <f>SUM(CA10,CH10)</f>
        <v>23155</v>
      </c>
      <c r="BU10" s="292">
        <f>SUM(CB10,CI10)</f>
        <v>1829</v>
      </c>
      <c r="BV10" s="292">
        <f>SUM(CC10,CJ10)</f>
        <v>2848</v>
      </c>
      <c r="BW10" s="292">
        <f>SUM(CD10,CK10)</f>
        <v>0</v>
      </c>
      <c r="BX10" s="292">
        <f>SUM(CE10,CL10)</f>
        <v>0</v>
      </c>
      <c r="BY10" s="292">
        <f>SUM(BZ10:CE10)</f>
        <v>26952</v>
      </c>
      <c r="BZ10" s="292">
        <f>F10</f>
        <v>0</v>
      </c>
      <c r="CA10" s="292">
        <f>J10</f>
        <v>22442</v>
      </c>
      <c r="CB10" s="292">
        <f>N10</f>
        <v>1710</v>
      </c>
      <c r="CC10" s="292">
        <f>R10</f>
        <v>2800</v>
      </c>
      <c r="CD10" s="292">
        <f>V10</f>
        <v>0</v>
      </c>
      <c r="CE10" s="292">
        <f>Z10</f>
        <v>0</v>
      </c>
      <c r="CF10" s="292">
        <f>SUM(CG10:CL10)</f>
        <v>880</v>
      </c>
      <c r="CG10" s="292">
        <f>BE10</f>
        <v>0</v>
      </c>
      <c r="CH10" s="292">
        <f>BF10</f>
        <v>713</v>
      </c>
      <c r="CI10" s="292">
        <f>BG10</f>
        <v>119</v>
      </c>
      <c r="CJ10" s="292">
        <f>BH10</f>
        <v>48</v>
      </c>
      <c r="CK10" s="292">
        <f>BI10</f>
        <v>0</v>
      </c>
      <c r="CL10" s="292">
        <f>BJ10</f>
        <v>0</v>
      </c>
      <c r="CM10" s="292">
        <f>SUM(CT10,DA10)</f>
        <v>17441</v>
      </c>
      <c r="CN10" s="292">
        <f>SUM(CU10,DB10)</f>
        <v>0</v>
      </c>
      <c r="CO10" s="292">
        <f>SUM(CV10,DC10)</f>
        <v>14839</v>
      </c>
      <c r="CP10" s="292">
        <f>SUM(CW10,DD10)</f>
        <v>1325</v>
      </c>
      <c r="CQ10" s="292">
        <f>SUM(CX10,DE10)</f>
        <v>1277</v>
      </c>
      <c r="CR10" s="292">
        <f>SUM(CY10,DF10)</f>
        <v>0</v>
      </c>
      <c r="CS10" s="292">
        <f>SUM(CZ10,DG10)</f>
        <v>0</v>
      </c>
      <c r="CT10" s="292">
        <f>SUM(CU10:CZ10)</f>
        <v>8866</v>
      </c>
      <c r="CU10" s="292">
        <f>AE10</f>
        <v>0</v>
      </c>
      <c r="CV10" s="292">
        <f>AI10</f>
        <v>8019</v>
      </c>
      <c r="CW10" s="292">
        <f>AM10</f>
        <v>2</v>
      </c>
      <c r="CX10" s="292">
        <f>AQ10</f>
        <v>845</v>
      </c>
      <c r="CY10" s="292">
        <f>AU10</f>
        <v>0</v>
      </c>
      <c r="CZ10" s="292">
        <f>AY10</f>
        <v>0</v>
      </c>
      <c r="DA10" s="292">
        <f>SUM(DB10:DG10)</f>
        <v>8575</v>
      </c>
      <c r="DB10" s="292">
        <f>BL10</f>
        <v>0</v>
      </c>
      <c r="DC10" s="292">
        <f>BM10</f>
        <v>6820</v>
      </c>
      <c r="DD10" s="292">
        <f>BN10</f>
        <v>1323</v>
      </c>
      <c r="DE10" s="292">
        <f>BO10</f>
        <v>432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5</v>
      </c>
      <c r="DJ10" s="292">
        <v>1</v>
      </c>
      <c r="DK10" s="292">
        <v>4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23780</v>
      </c>
      <c r="E11" s="292">
        <f>SUM(F11,J11,N11,R11,V11,Z11)</f>
        <v>10751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7535</v>
      </c>
      <c r="K11" s="292">
        <v>9</v>
      </c>
      <c r="L11" s="292">
        <v>7526</v>
      </c>
      <c r="M11" s="292">
        <v>0</v>
      </c>
      <c r="N11" s="292">
        <f>SUM(O11:Q11)</f>
        <v>886</v>
      </c>
      <c r="O11" s="292">
        <v>5</v>
      </c>
      <c r="P11" s="292">
        <v>881</v>
      </c>
      <c r="Q11" s="292">
        <v>0</v>
      </c>
      <c r="R11" s="292">
        <f>SUM(S11:U11)</f>
        <v>2266</v>
      </c>
      <c r="S11" s="292">
        <v>9</v>
      </c>
      <c r="T11" s="292">
        <v>2257</v>
      </c>
      <c r="U11" s="292">
        <v>0</v>
      </c>
      <c r="V11" s="292">
        <f>SUM(W11:Y11)</f>
        <v>20</v>
      </c>
      <c r="W11" s="292">
        <v>0</v>
      </c>
      <c r="X11" s="292">
        <v>20</v>
      </c>
      <c r="Y11" s="292">
        <v>0</v>
      </c>
      <c r="Z11" s="292">
        <f>SUM(AA11:AC11)</f>
        <v>44</v>
      </c>
      <c r="AA11" s="292">
        <v>2</v>
      </c>
      <c r="AB11" s="292">
        <v>42</v>
      </c>
      <c r="AC11" s="292">
        <v>0</v>
      </c>
      <c r="AD11" s="292">
        <f>SUM(AE11,AI11,AM11,AQ11,AU11,AY11)</f>
        <v>7750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5414</v>
      </c>
      <c r="AJ11" s="292">
        <v>0</v>
      </c>
      <c r="AK11" s="292">
        <v>0</v>
      </c>
      <c r="AL11" s="292">
        <v>5414</v>
      </c>
      <c r="AM11" s="292">
        <f>SUM(AN11:AP11)</f>
        <v>96</v>
      </c>
      <c r="AN11" s="292">
        <v>0</v>
      </c>
      <c r="AO11" s="292">
        <v>0</v>
      </c>
      <c r="AP11" s="292">
        <v>96</v>
      </c>
      <c r="AQ11" s="292">
        <f>SUM(AR11:AT11)</f>
        <v>2228</v>
      </c>
      <c r="AR11" s="292">
        <v>769</v>
      </c>
      <c r="AS11" s="292">
        <v>0</v>
      </c>
      <c r="AT11" s="292">
        <v>1459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12</v>
      </c>
      <c r="AZ11" s="292">
        <v>0</v>
      </c>
      <c r="BA11" s="292">
        <v>0</v>
      </c>
      <c r="BB11" s="292">
        <v>12</v>
      </c>
      <c r="BC11" s="292">
        <f>SUM(BD11,BK11)</f>
        <v>5279</v>
      </c>
      <c r="BD11" s="292">
        <f>SUM(BE11:BJ11)</f>
        <v>3677</v>
      </c>
      <c r="BE11" s="292">
        <v>0</v>
      </c>
      <c r="BF11" s="292">
        <v>2044</v>
      </c>
      <c r="BG11" s="292">
        <v>589</v>
      </c>
      <c r="BH11" s="292">
        <v>582</v>
      </c>
      <c r="BI11" s="292">
        <v>27</v>
      </c>
      <c r="BJ11" s="292">
        <v>435</v>
      </c>
      <c r="BK11" s="292">
        <f>SUM(BL11:BQ11)</f>
        <v>1602</v>
      </c>
      <c r="BL11" s="292">
        <v>0</v>
      </c>
      <c r="BM11" s="292">
        <v>1477</v>
      </c>
      <c r="BN11" s="292">
        <v>43</v>
      </c>
      <c r="BO11" s="292">
        <v>39</v>
      </c>
      <c r="BP11" s="292">
        <v>0</v>
      </c>
      <c r="BQ11" s="292">
        <v>43</v>
      </c>
      <c r="BR11" s="292">
        <f>SUM(BY11,CF11)</f>
        <v>14428</v>
      </c>
      <c r="BS11" s="292">
        <f>SUM(BZ11,CG11)</f>
        <v>0</v>
      </c>
      <c r="BT11" s="292">
        <f>SUM(CA11,CH11)</f>
        <v>9579</v>
      </c>
      <c r="BU11" s="292">
        <f>SUM(CB11,CI11)</f>
        <v>1475</v>
      </c>
      <c r="BV11" s="292">
        <f>SUM(CC11,CJ11)</f>
        <v>2848</v>
      </c>
      <c r="BW11" s="292">
        <f>SUM(CD11,CK11)</f>
        <v>47</v>
      </c>
      <c r="BX11" s="292">
        <f>SUM(CE11,CL11)</f>
        <v>479</v>
      </c>
      <c r="BY11" s="292">
        <f>SUM(BZ11:CE11)</f>
        <v>10751</v>
      </c>
      <c r="BZ11" s="292">
        <f>F11</f>
        <v>0</v>
      </c>
      <c r="CA11" s="292">
        <f>J11</f>
        <v>7535</v>
      </c>
      <c r="CB11" s="292">
        <f>N11</f>
        <v>886</v>
      </c>
      <c r="CC11" s="292">
        <f>R11</f>
        <v>2266</v>
      </c>
      <c r="CD11" s="292">
        <f>V11</f>
        <v>20</v>
      </c>
      <c r="CE11" s="292">
        <f>Z11</f>
        <v>44</v>
      </c>
      <c r="CF11" s="292">
        <f>SUM(CG11:CL11)</f>
        <v>3677</v>
      </c>
      <c r="CG11" s="292">
        <f>BE11</f>
        <v>0</v>
      </c>
      <c r="CH11" s="292">
        <f>BF11</f>
        <v>2044</v>
      </c>
      <c r="CI11" s="292">
        <f>BG11</f>
        <v>589</v>
      </c>
      <c r="CJ11" s="292">
        <f>BH11</f>
        <v>582</v>
      </c>
      <c r="CK11" s="292">
        <f>BI11</f>
        <v>27</v>
      </c>
      <c r="CL11" s="292">
        <f>BJ11</f>
        <v>435</v>
      </c>
      <c r="CM11" s="292">
        <f>SUM(CT11,DA11)</f>
        <v>9352</v>
      </c>
      <c r="CN11" s="292">
        <f>SUM(CU11,DB11)</f>
        <v>0</v>
      </c>
      <c r="CO11" s="292">
        <f>SUM(CV11,DC11)</f>
        <v>6891</v>
      </c>
      <c r="CP11" s="292">
        <f>SUM(CW11,DD11)</f>
        <v>139</v>
      </c>
      <c r="CQ11" s="292">
        <f>SUM(CX11,DE11)</f>
        <v>2267</v>
      </c>
      <c r="CR11" s="292">
        <f>SUM(CY11,DF11)</f>
        <v>0</v>
      </c>
      <c r="CS11" s="292">
        <f>SUM(CZ11,DG11)</f>
        <v>55</v>
      </c>
      <c r="CT11" s="292">
        <f>SUM(CU11:CZ11)</f>
        <v>7750</v>
      </c>
      <c r="CU11" s="292">
        <f>AE11</f>
        <v>0</v>
      </c>
      <c r="CV11" s="292">
        <f>AI11</f>
        <v>5414</v>
      </c>
      <c r="CW11" s="292">
        <f>AM11</f>
        <v>96</v>
      </c>
      <c r="CX11" s="292">
        <f>AQ11</f>
        <v>2228</v>
      </c>
      <c r="CY11" s="292">
        <f>AU11</f>
        <v>0</v>
      </c>
      <c r="CZ11" s="292">
        <f>AY11</f>
        <v>12</v>
      </c>
      <c r="DA11" s="292">
        <f>SUM(DB11:DG11)</f>
        <v>1602</v>
      </c>
      <c r="DB11" s="292">
        <f>BL11</f>
        <v>0</v>
      </c>
      <c r="DC11" s="292">
        <f>BM11</f>
        <v>1477</v>
      </c>
      <c r="DD11" s="292">
        <f>BN11</f>
        <v>43</v>
      </c>
      <c r="DE11" s="292">
        <f>BO11</f>
        <v>39</v>
      </c>
      <c r="DF11" s="292">
        <f>BP11</f>
        <v>0</v>
      </c>
      <c r="DG11" s="292">
        <f>BQ11</f>
        <v>43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6847</v>
      </c>
      <c r="E12" s="292">
        <f>SUM(F12,J12,N12,R12,V12,Z12)</f>
        <v>5171</v>
      </c>
      <c r="F12" s="292">
        <f>SUM(G12:I12)</f>
        <v>18</v>
      </c>
      <c r="G12" s="292">
        <v>15</v>
      </c>
      <c r="H12" s="292">
        <v>3</v>
      </c>
      <c r="I12" s="292">
        <v>0</v>
      </c>
      <c r="J12" s="292">
        <f>SUM(K12:M12)</f>
        <v>1661</v>
      </c>
      <c r="K12" s="292">
        <v>0</v>
      </c>
      <c r="L12" s="292">
        <v>1661</v>
      </c>
      <c r="M12" s="292">
        <v>0</v>
      </c>
      <c r="N12" s="292">
        <f>SUM(O12:Q12)</f>
        <v>598</v>
      </c>
      <c r="O12" s="292">
        <v>0</v>
      </c>
      <c r="P12" s="292">
        <v>598</v>
      </c>
      <c r="Q12" s="292">
        <v>0</v>
      </c>
      <c r="R12" s="292">
        <f>SUM(S12:U12)</f>
        <v>2849</v>
      </c>
      <c r="S12" s="292">
        <v>0</v>
      </c>
      <c r="T12" s="292">
        <v>2849</v>
      </c>
      <c r="U12" s="292">
        <v>0</v>
      </c>
      <c r="V12" s="292">
        <f>SUM(W12:Y12)</f>
        <v>42</v>
      </c>
      <c r="W12" s="292">
        <v>5</v>
      </c>
      <c r="X12" s="292">
        <v>37</v>
      </c>
      <c r="Y12" s="292">
        <v>0</v>
      </c>
      <c r="Z12" s="292">
        <f>SUM(AA12:AC12)</f>
        <v>3</v>
      </c>
      <c r="AA12" s="292">
        <v>0</v>
      </c>
      <c r="AB12" s="292">
        <v>3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1676</v>
      </c>
      <c r="BD12" s="292">
        <f>SUM(BE12:BJ12)</f>
        <v>1676</v>
      </c>
      <c r="BE12" s="292">
        <v>0</v>
      </c>
      <c r="BF12" s="292">
        <v>191</v>
      </c>
      <c r="BG12" s="292">
        <v>299</v>
      </c>
      <c r="BH12" s="292">
        <v>680</v>
      </c>
      <c r="BI12" s="292">
        <v>329</v>
      </c>
      <c r="BJ12" s="292">
        <v>177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6847</v>
      </c>
      <c r="BS12" s="292">
        <f>SUM(BZ12,CG12)</f>
        <v>18</v>
      </c>
      <c r="BT12" s="292">
        <f>SUM(CA12,CH12)</f>
        <v>1852</v>
      </c>
      <c r="BU12" s="292">
        <f>SUM(CB12,CI12)</f>
        <v>897</v>
      </c>
      <c r="BV12" s="292">
        <f>SUM(CC12,CJ12)</f>
        <v>3529</v>
      </c>
      <c r="BW12" s="292">
        <f>SUM(CD12,CK12)</f>
        <v>371</v>
      </c>
      <c r="BX12" s="292">
        <f>SUM(CE12,CL12)</f>
        <v>180</v>
      </c>
      <c r="BY12" s="292">
        <f>SUM(BZ12:CE12)</f>
        <v>5171</v>
      </c>
      <c r="BZ12" s="292">
        <f>F12</f>
        <v>18</v>
      </c>
      <c r="CA12" s="292">
        <f>J12</f>
        <v>1661</v>
      </c>
      <c r="CB12" s="292">
        <f>N12</f>
        <v>598</v>
      </c>
      <c r="CC12" s="292">
        <f>R12</f>
        <v>2849</v>
      </c>
      <c r="CD12" s="292">
        <f>V12</f>
        <v>42</v>
      </c>
      <c r="CE12" s="292">
        <f>Z12</f>
        <v>3</v>
      </c>
      <c r="CF12" s="292">
        <f>SUM(CG12:CL12)</f>
        <v>1676</v>
      </c>
      <c r="CG12" s="292">
        <f>BE12</f>
        <v>0</v>
      </c>
      <c r="CH12" s="292">
        <f>BF12</f>
        <v>191</v>
      </c>
      <c r="CI12" s="292">
        <f>BG12</f>
        <v>299</v>
      </c>
      <c r="CJ12" s="292">
        <f>BH12</f>
        <v>680</v>
      </c>
      <c r="CK12" s="292">
        <f>BI12</f>
        <v>329</v>
      </c>
      <c r="CL12" s="292">
        <f>BJ12</f>
        <v>177</v>
      </c>
      <c r="CM12" s="292">
        <f>SUM(CT12,DA12)</f>
        <v>0</v>
      </c>
      <c r="CN12" s="292">
        <f>SUM(CU12,DB12)</f>
        <v>0</v>
      </c>
      <c r="CO12" s="292">
        <f>SUM(CV12,DC12)</f>
        <v>0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170</v>
      </c>
      <c r="DJ12" s="292">
        <v>0</v>
      </c>
      <c r="DK12" s="292">
        <v>170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21336</v>
      </c>
      <c r="E13" s="292">
        <f>SUM(F13,J13,N13,R13,V13,Z13)</f>
        <v>12368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9372</v>
      </c>
      <c r="K13" s="292">
        <v>100</v>
      </c>
      <c r="L13" s="292">
        <v>9272</v>
      </c>
      <c r="M13" s="292">
        <v>0</v>
      </c>
      <c r="N13" s="292">
        <f>SUM(O13:Q13)</f>
        <v>374</v>
      </c>
      <c r="O13" s="292">
        <v>12</v>
      </c>
      <c r="P13" s="292">
        <v>354</v>
      </c>
      <c r="Q13" s="292">
        <v>8</v>
      </c>
      <c r="R13" s="292">
        <f>SUM(S13:U13)</f>
        <v>2622</v>
      </c>
      <c r="S13" s="292">
        <v>0</v>
      </c>
      <c r="T13" s="292">
        <v>2622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4021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4006</v>
      </c>
      <c r="AJ13" s="292">
        <v>0</v>
      </c>
      <c r="AK13" s="292">
        <v>0</v>
      </c>
      <c r="AL13" s="292">
        <v>4006</v>
      </c>
      <c r="AM13" s="292">
        <f>SUM(AN13:AP13)</f>
        <v>2</v>
      </c>
      <c r="AN13" s="292">
        <v>0</v>
      </c>
      <c r="AO13" s="292">
        <v>0</v>
      </c>
      <c r="AP13" s="292">
        <v>2</v>
      </c>
      <c r="AQ13" s="292">
        <f>SUM(AR13:AT13)</f>
        <v>13</v>
      </c>
      <c r="AR13" s="292">
        <v>0</v>
      </c>
      <c r="AS13" s="292">
        <v>0</v>
      </c>
      <c r="AT13" s="292">
        <v>13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4947</v>
      </c>
      <c r="BD13" s="292">
        <f>SUM(BE13:BJ13)</f>
        <v>3427</v>
      </c>
      <c r="BE13" s="292">
        <v>0</v>
      </c>
      <c r="BF13" s="292">
        <v>1647</v>
      </c>
      <c r="BG13" s="292">
        <v>1003</v>
      </c>
      <c r="BH13" s="292">
        <v>777</v>
      </c>
      <c r="BI13" s="292">
        <v>0</v>
      </c>
      <c r="BJ13" s="292">
        <v>0</v>
      </c>
      <c r="BK13" s="292">
        <f>SUM(BL13:BQ13)</f>
        <v>1520</v>
      </c>
      <c r="BL13" s="292">
        <v>0</v>
      </c>
      <c r="BM13" s="292">
        <v>1515</v>
      </c>
      <c r="BN13" s="292">
        <v>1</v>
      </c>
      <c r="BO13" s="292">
        <v>4</v>
      </c>
      <c r="BP13" s="292">
        <v>0</v>
      </c>
      <c r="BQ13" s="292">
        <v>0</v>
      </c>
      <c r="BR13" s="292">
        <f>SUM(BY13,CF13)</f>
        <v>15795</v>
      </c>
      <c r="BS13" s="292">
        <f>SUM(BZ13,CG13)</f>
        <v>0</v>
      </c>
      <c r="BT13" s="292">
        <f>SUM(CA13,CH13)</f>
        <v>11019</v>
      </c>
      <c r="BU13" s="292">
        <f>SUM(CB13,CI13)</f>
        <v>1377</v>
      </c>
      <c r="BV13" s="292">
        <f>SUM(CC13,CJ13)</f>
        <v>3399</v>
      </c>
      <c r="BW13" s="292">
        <f>SUM(CD13,CK13)</f>
        <v>0</v>
      </c>
      <c r="BX13" s="292">
        <f>SUM(CE13,CL13)</f>
        <v>0</v>
      </c>
      <c r="BY13" s="292">
        <f>SUM(BZ13:CE13)</f>
        <v>12368</v>
      </c>
      <c r="BZ13" s="292">
        <f>F13</f>
        <v>0</v>
      </c>
      <c r="CA13" s="292">
        <f>J13</f>
        <v>9372</v>
      </c>
      <c r="CB13" s="292">
        <f>N13</f>
        <v>374</v>
      </c>
      <c r="CC13" s="292">
        <f>R13</f>
        <v>2622</v>
      </c>
      <c r="CD13" s="292">
        <f>V13</f>
        <v>0</v>
      </c>
      <c r="CE13" s="292">
        <f>Z13</f>
        <v>0</v>
      </c>
      <c r="CF13" s="292">
        <f>SUM(CG13:CL13)</f>
        <v>3427</v>
      </c>
      <c r="CG13" s="292">
        <f>BE13</f>
        <v>0</v>
      </c>
      <c r="CH13" s="292">
        <f>BF13</f>
        <v>1647</v>
      </c>
      <c r="CI13" s="292">
        <f>BG13</f>
        <v>1003</v>
      </c>
      <c r="CJ13" s="292">
        <f>BH13</f>
        <v>777</v>
      </c>
      <c r="CK13" s="292">
        <f>BI13</f>
        <v>0</v>
      </c>
      <c r="CL13" s="292">
        <f>BJ13</f>
        <v>0</v>
      </c>
      <c r="CM13" s="292">
        <f>SUM(CT13,DA13)</f>
        <v>5541</v>
      </c>
      <c r="CN13" s="292">
        <f>SUM(CU13,DB13)</f>
        <v>0</v>
      </c>
      <c r="CO13" s="292">
        <f>SUM(CV13,DC13)</f>
        <v>5521</v>
      </c>
      <c r="CP13" s="292">
        <f>SUM(CW13,DD13)</f>
        <v>3</v>
      </c>
      <c r="CQ13" s="292">
        <f>SUM(CX13,DE13)</f>
        <v>17</v>
      </c>
      <c r="CR13" s="292">
        <f>SUM(CY13,DF13)</f>
        <v>0</v>
      </c>
      <c r="CS13" s="292">
        <f>SUM(CZ13,DG13)</f>
        <v>0</v>
      </c>
      <c r="CT13" s="292">
        <f>SUM(CU13:CZ13)</f>
        <v>4021</v>
      </c>
      <c r="CU13" s="292">
        <f>AE13</f>
        <v>0</v>
      </c>
      <c r="CV13" s="292">
        <f>AI13</f>
        <v>4006</v>
      </c>
      <c r="CW13" s="292">
        <f>AM13</f>
        <v>2</v>
      </c>
      <c r="CX13" s="292">
        <f>AQ13</f>
        <v>13</v>
      </c>
      <c r="CY13" s="292">
        <f>AU13</f>
        <v>0</v>
      </c>
      <c r="CZ13" s="292">
        <f>AY13</f>
        <v>0</v>
      </c>
      <c r="DA13" s="292">
        <f>SUM(DB13:DG13)</f>
        <v>1520</v>
      </c>
      <c r="DB13" s="292">
        <f>BL13</f>
        <v>0</v>
      </c>
      <c r="DC13" s="292">
        <f>BM13</f>
        <v>1515</v>
      </c>
      <c r="DD13" s="292">
        <f>BN13</f>
        <v>1</v>
      </c>
      <c r="DE13" s="292">
        <f>BO13</f>
        <v>4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8773</v>
      </c>
      <c r="E14" s="292">
        <f>SUM(F14,J14,N14,R14,V14,Z14)</f>
        <v>3645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2851</v>
      </c>
      <c r="K14" s="292">
        <v>0</v>
      </c>
      <c r="L14" s="292">
        <v>2851</v>
      </c>
      <c r="M14" s="292">
        <v>0</v>
      </c>
      <c r="N14" s="292">
        <f>SUM(O14:Q14)</f>
        <v>150</v>
      </c>
      <c r="O14" s="292">
        <v>0</v>
      </c>
      <c r="P14" s="292">
        <v>150</v>
      </c>
      <c r="Q14" s="292">
        <v>0</v>
      </c>
      <c r="R14" s="292">
        <f>SUM(S14:U14)</f>
        <v>491</v>
      </c>
      <c r="S14" s="292">
        <v>0</v>
      </c>
      <c r="T14" s="292">
        <v>491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153</v>
      </c>
      <c r="AA14" s="292">
        <v>0</v>
      </c>
      <c r="AB14" s="292">
        <v>153</v>
      </c>
      <c r="AC14" s="292">
        <v>0</v>
      </c>
      <c r="AD14" s="292">
        <f>SUM(AE14,AI14,AM14,AQ14,AU14,AY14)</f>
        <v>4463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3498</v>
      </c>
      <c r="AJ14" s="292">
        <v>0</v>
      </c>
      <c r="AK14" s="292">
        <v>3</v>
      </c>
      <c r="AL14" s="292">
        <v>3495</v>
      </c>
      <c r="AM14" s="292">
        <f>SUM(AN14:AP14)</f>
        <v>37</v>
      </c>
      <c r="AN14" s="292">
        <v>0</v>
      </c>
      <c r="AO14" s="292">
        <v>0</v>
      </c>
      <c r="AP14" s="292">
        <v>37</v>
      </c>
      <c r="AQ14" s="292">
        <f>SUM(AR14:AT14)</f>
        <v>908</v>
      </c>
      <c r="AR14" s="292">
        <v>0</v>
      </c>
      <c r="AS14" s="292">
        <v>203</v>
      </c>
      <c r="AT14" s="292">
        <v>705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20</v>
      </c>
      <c r="AZ14" s="292">
        <v>0</v>
      </c>
      <c r="BA14" s="292">
        <v>0</v>
      </c>
      <c r="BB14" s="292">
        <v>20</v>
      </c>
      <c r="BC14" s="292">
        <f>SUM(BD14,BK14)</f>
        <v>665</v>
      </c>
      <c r="BD14" s="292">
        <f>SUM(BE14:BJ14)</f>
        <v>579</v>
      </c>
      <c r="BE14" s="292">
        <v>0</v>
      </c>
      <c r="BF14" s="292">
        <v>276</v>
      </c>
      <c r="BG14" s="292">
        <v>100</v>
      </c>
      <c r="BH14" s="292">
        <v>74</v>
      </c>
      <c r="BI14" s="292">
        <v>0</v>
      </c>
      <c r="BJ14" s="292">
        <v>129</v>
      </c>
      <c r="BK14" s="292">
        <f>SUM(BL14:BQ14)</f>
        <v>86</v>
      </c>
      <c r="BL14" s="292">
        <v>0</v>
      </c>
      <c r="BM14" s="292">
        <v>65</v>
      </c>
      <c r="BN14" s="292">
        <v>3</v>
      </c>
      <c r="BO14" s="292">
        <v>0</v>
      </c>
      <c r="BP14" s="292">
        <v>0</v>
      </c>
      <c r="BQ14" s="292">
        <v>18</v>
      </c>
      <c r="BR14" s="292">
        <f>SUM(BY14,CF14)</f>
        <v>4224</v>
      </c>
      <c r="BS14" s="292">
        <f>SUM(BZ14,CG14)</f>
        <v>0</v>
      </c>
      <c r="BT14" s="292">
        <f>SUM(CA14,CH14)</f>
        <v>3127</v>
      </c>
      <c r="BU14" s="292">
        <f>SUM(CB14,CI14)</f>
        <v>250</v>
      </c>
      <c r="BV14" s="292">
        <f>SUM(CC14,CJ14)</f>
        <v>565</v>
      </c>
      <c r="BW14" s="292">
        <f>SUM(CD14,CK14)</f>
        <v>0</v>
      </c>
      <c r="BX14" s="292">
        <f>SUM(CE14,CL14)</f>
        <v>282</v>
      </c>
      <c r="BY14" s="292">
        <f>SUM(BZ14:CE14)</f>
        <v>3645</v>
      </c>
      <c r="BZ14" s="292">
        <f>F14</f>
        <v>0</v>
      </c>
      <c r="CA14" s="292">
        <f>J14</f>
        <v>2851</v>
      </c>
      <c r="CB14" s="292">
        <f>N14</f>
        <v>150</v>
      </c>
      <c r="CC14" s="292">
        <f>R14</f>
        <v>491</v>
      </c>
      <c r="CD14" s="292">
        <f>V14</f>
        <v>0</v>
      </c>
      <c r="CE14" s="292">
        <f>Z14</f>
        <v>153</v>
      </c>
      <c r="CF14" s="292">
        <f>SUM(CG14:CL14)</f>
        <v>579</v>
      </c>
      <c r="CG14" s="292">
        <f>BE14</f>
        <v>0</v>
      </c>
      <c r="CH14" s="292">
        <f>BF14</f>
        <v>276</v>
      </c>
      <c r="CI14" s="292">
        <f>BG14</f>
        <v>100</v>
      </c>
      <c r="CJ14" s="292">
        <f>BH14</f>
        <v>74</v>
      </c>
      <c r="CK14" s="292">
        <f>BI14</f>
        <v>0</v>
      </c>
      <c r="CL14" s="292">
        <f>BJ14</f>
        <v>129</v>
      </c>
      <c r="CM14" s="292">
        <f>SUM(CT14,DA14)</f>
        <v>4549</v>
      </c>
      <c r="CN14" s="292">
        <f>SUM(CU14,DB14)</f>
        <v>0</v>
      </c>
      <c r="CO14" s="292">
        <f>SUM(CV14,DC14)</f>
        <v>3563</v>
      </c>
      <c r="CP14" s="292">
        <f>SUM(CW14,DD14)</f>
        <v>40</v>
      </c>
      <c r="CQ14" s="292">
        <f>SUM(CX14,DE14)</f>
        <v>908</v>
      </c>
      <c r="CR14" s="292">
        <f>SUM(CY14,DF14)</f>
        <v>0</v>
      </c>
      <c r="CS14" s="292">
        <f>SUM(CZ14,DG14)</f>
        <v>38</v>
      </c>
      <c r="CT14" s="292">
        <f>SUM(CU14:CZ14)</f>
        <v>4463</v>
      </c>
      <c r="CU14" s="292">
        <f>AE14</f>
        <v>0</v>
      </c>
      <c r="CV14" s="292">
        <f>AI14</f>
        <v>3498</v>
      </c>
      <c r="CW14" s="292">
        <f>AM14</f>
        <v>37</v>
      </c>
      <c r="CX14" s="292">
        <f>AQ14</f>
        <v>908</v>
      </c>
      <c r="CY14" s="292">
        <f>AU14</f>
        <v>0</v>
      </c>
      <c r="CZ14" s="292">
        <f>AY14</f>
        <v>20</v>
      </c>
      <c r="DA14" s="292">
        <f>SUM(DB14:DG14)</f>
        <v>86</v>
      </c>
      <c r="DB14" s="292">
        <f>BL14</f>
        <v>0</v>
      </c>
      <c r="DC14" s="292">
        <f>BM14</f>
        <v>65</v>
      </c>
      <c r="DD14" s="292">
        <f>BN14</f>
        <v>3</v>
      </c>
      <c r="DE14" s="292">
        <f>BO14</f>
        <v>0</v>
      </c>
      <c r="DF14" s="292">
        <f>BP14</f>
        <v>0</v>
      </c>
      <c r="DG14" s="292">
        <f>BQ14</f>
        <v>18</v>
      </c>
      <c r="DH14" s="292">
        <v>0</v>
      </c>
      <c r="DI14" s="292">
        <f>SUM(DJ14:DM14)</f>
        <v>35</v>
      </c>
      <c r="DJ14" s="292">
        <v>0</v>
      </c>
      <c r="DK14" s="292">
        <v>0</v>
      </c>
      <c r="DL14" s="292">
        <v>35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7233</v>
      </c>
      <c r="E15" s="292">
        <f>SUM(F15,J15,N15,R15,V15,Z15)</f>
        <v>4936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3830</v>
      </c>
      <c r="K15" s="292">
        <v>0</v>
      </c>
      <c r="L15" s="292">
        <v>3830</v>
      </c>
      <c r="M15" s="292">
        <v>0</v>
      </c>
      <c r="N15" s="292">
        <f>SUM(O15:Q15)</f>
        <v>84</v>
      </c>
      <c r="O15" s="292">
        <v>0</v>
      </c>
      <c r="P15" s="292">
        <v>84</v>
      </c>
      <c r="Q15" s="292">
        <v>0</v>
      </c>
      <c r="R15" s="292">
        <f>SUM(S15:U15)</f>
        <v>1022</v>
      </c>
      <c r="S15" s="292">
        <v>0</v>
      </c>
      <c r="T15" s="292">
        <v>1022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1775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1746</v>
      </c>
      <c r="AJ15" s="292">
        <v>0</v>
      </c>
      <c r="AK15" s="292">
        <v>0</v>
      </c>
      <c r="AL15" s="292">
        <v>1746</v>
      </c>
      <c r="AM15" s="292">
        <f>SUM(AN15:AP15)</f>
        <v>11</v>
      </c>
      <c r="AN15" s="292">
        <v>0</v>
      </c>
      <c r="AO15" s="292">
        <v>0</v>
      </c>
      <c r="AP15" s="292">
        <v>11</v>
      </c>
      <c r="AQ15" s="292">
        <f>SUM(AR15:AT15)</f>
        <v>6</v>
      </c>
      <c r="AR15" s="292">
        <v>0</v>
      </c>
      <c r="AS15" s="292">
        <v>0</v>
      </c>
      <c r="AT15" s="292">
        <v>6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12</v>
      </c>
      <c r="AZ15" s="292">
        <v>0</v>
      </c>
      <c r="BA15" s="292">
        <v>0</v>
      </c>
      <c r="BB15" s="292">
        <v>12</v>
      </c>
      <c r="BC15" s="292">
        <f>SUM(BD15,BK15)</f>
        <v>522</v>
      </c>
      <c r="BD15" s="292">
        <f>SUM(BE15:BJ15)</f>
        <v>522</v>
      </c>
      <c r="BE15" s="292">
        <v>0</v>
      </c>
      <c r="BF15" s="292">
        <v>0</v>
      </c>
      <c r="BG15" s="292">
        <v>0</v>
      </c>
      <c r="BH15" s="292">
        <v>107</v>
      </c>
      <c r="BI15" s="292">
        <v>0</v>
      </c>
      <c r="BJ15" s="292">
        <v>415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5458</v>
      </c>
      <c r="BS15" s="292">
        <f>SUM(BZ15,CG15)</f>
        <v>0</v>
      </c>
      <c r="BT15" s="292">
        <f>SUM(CA15,CH15)</f>
        <v>3830</v>
      </c>
      <c r="BU15" s="292">
        <f>SUM(CB15,CI15)</f>
        <v>84</v>
      </c>
      <c r="BV15" s="292">
        <f>SUM(CC15,CJ15)</f>
        <v>1129</v>
      </c>
      <c r="BW15" s="292">
        <f>SUM(CD15,CK15)</f>
        <v>0</v>
      </c>
      <c r="BX15" s="292">
        <f>SUM(CE15,CL15)</f>
        <v>415</v>
      </c>
      <c r="BY15" s="292">
        <f>SUM(BZ15:CE15)</f>
        <v>4936</v>
      </c>
      <c r="BZ15" s="292">
        <f>F15</f>
        <v>0</v>
      </c>
      <c r="CA15" s="292">
        <f>J15</f>
        <v>3830</v>
      </c>
      <c r="CB15" s="292">
        <f>N15</f>
        <v>84</v>
      </c>
      <c r="CC15" s="292">
        <f>R15</f>
        <v>1022</v>
      </c>
      <c r="CD15" s="292">
        <f>V15</f>
        <v>0</v>
      </c>
      <c r="CE15" s="292">
        <f>Z15</f>
        <v>0</v>
      </c>
      <c r="CF15" s="292">
        <f>SUM(CG15:CL15)</f>
        <v>522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107</v>
      </c>
      <c r="CK15" s="292">
        <f>BI15</f>
        <v>0</v>
      </c>
      <c r="CL15" s="292">
        <f>BJ15</f>
        <v>415</v>
      </c>
      <c r="CM15" s="292">
        <f>SUM(CT15,DA15)</f>
        <v>1775</v>
      </c>
      <c r="CN15" s="292">
        <f>SUM(CU15,DB15)</f>
        <v>0</v>
      </c>
      <c r="CO15" s="292">
        <f>SUM(CV15,DC15)</f>
        <v>1746</v>
      </c>
      <c r="CP15" s="292">
        <f>SUM(CW15,DD15)</f>
        <v>11</v>
      </c>
      <c r="CQ15" s="292">
        <f>SUM(CX15,DE15)</f>
        <v>6</v>
      </c>
      <c r="CR15" s="292">
        <f>SUM(CY15,DF15)</f>
        <v>0</v>
      </c>
      <c r="CS15" s="292">
        <f>SUM(CZ15,DG15)</f>
        <v>12</v>
      </c>
      <c r="CT15" s="292">
        <f>SUM(CU15:CZ15)</f>
        <v>1775</v>
      </c>
      <c r="CU15" s="292">
        <f>AE15</f>
        <v>0</v>
      </c>
      <c r="CV15" s="292">
        <f>AI15</f>
        <v>1746</v>
      </c>
      <c r="CW15" s="292">
        <f>AM15</f>
        <v>11</v>
      </c>
      <c r="CX15" s="292">
        <f>AQ15</f>
        <v>6</v>
      </c>
      <c r="CY15" s="292">
        <f>AU15</f>
        <v>0</v>
      </c>
      <c r="CZ15" s="292">
        <f>AY15</f>
        <v>12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8</v>
      </c>
      <c r="DJ15" s="292">
        <v>0</v>
      </c>
      <c r="DK15" s="292">
        <v>0</v>
      </c>
      <c r="DL15" s="292">
        <v>0</v>
      </c>
      <c r="DM15" s="292">
        <v>8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6084</v>
      </c>
      <c r="E16" s="292">
        <f>SUM(F16,J16,N16,R16,V16,Z16)</f>
        <v>3434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2858</v>
      </c>
      <c r="K16" s="292">
        <v>9</v>
      </c>
      <c r="L16" s="292">
        <v>2849</v>
      </c>
      <c r="M16" s="292">
        <v>0</v>
      </c>
      <c r="N16" s="292">
        <f>SUM(O16:Q16)</f>
        <v>82</v>
      </c>
      <c r="O16" s="292">
        <v>2</v>
      </c>
      <c r="P16" s="292">
        <v>80</v>
      </c>
      <c r="Q16" s="292">
        <v>0</v>
      </c>
      <c r="R16" s="292">
        <f>SUM(S16:U16)</f>
        <v>493</v>
      </c>
      <c r="S16" s="292">
        <v>284</v>
      </c>
      <c r="T16" s="292">
        <v>209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</v>
      </c>
      <c r="AA16" s="292">
        <v>1</v>
      </c>
      <c r="AB16" s="292">
        <v>0</v>
      </c>
      <c r="AC16" s="292">
        <v>0</v>
      </c>
      <c r="AD16" s="292">
        <f>SUM(AE16,AI16,AM16,AQ16,AU16,AY16)</f>
        <v>832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822</v>
      </c>
      <c r="AJ16" s="292">
        <v>0</v>
      </c>
      <c r="AK16" s="292">
        <v>0</v>
      </c>
      <c r="AL16" s="292">
        <v>822</v>
      </c>
      <c r="AM16" s="292">
        <f>SUM(AN16:AP16)</f>
        <v>2</v>
      </c>
      <c r="AN16" s="292">
        <v>0</v>
      </c>
      <c r="AO16" s="292">
        <v>0</v>
      </c>
      <c r="AP16" s="292">
        <v>2</v>
      </c>
      <c r="AQ16" s="292">
        <f>SUM(AR16:AT16)</f>
        <v>2</v>
      </c>
      <c r="AR16" s="292">
        <v>0</v>
      </c>
      <c r="AS16" s="292">
        <v>0</v>
      </c>
      <c r="AT16" s="292">
        <v>2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6</v>
      </c>
      <c r="AZ16" s="292">
        <v>0</v>
      </c>
      <c r="BA16" s="292">
        <v>0</v>
      </c>
      <c r="BB16" s="292">
        <v>6</v>
      </c>
      <c r="BC16" s="292">
        <f>SUM(BD16,BK16)</f>
        <v>1818</v>
      </c>
      <c r="BD16" s="292">
        <f>SUM(BE16:BJ16)</f>
        <v>1303</v>
      </c>
      <c r="BE16" s="292">
        <v>0</v>
      </c>
      <c r="BF16" s="292">
        <v>725</v>
      </c>
      <c r="BG16" s="292">
        <v>110</v>
      </c>
      <c r="BH16" s="292">
        <v>179</v>
      </c>
      <c r="BI16" s="292">
        <v>15</v>
      </c>
      <c r="BJ16" s="292">
        <v>274</v>
      </c>
      <c r="BK16" s="292">
        <f>SUM(BL16:BQ16)</f>
        <v>515</v>
      </c>
      <c r="BL16" s="292">
        <v>0</v>
      </c>
      <c r="BM16" s="292">
        <v>404</v>
      </c>
      <c r="BN16" s="292">
        <v>10</v>
      </c>
      <c r="BO16" s="292">
        <v>45</v>
      </c>
      <c r="BP16" s="292">
        <v>0</v>
      </c>
      <c r="BQ16" s="292">
        <v>56</v>
      </c>
      <c r="BR16" s="292">
        <f>SUM(BY16,CF16)</f>
        <v>4737</v>
      </c>
      <c r="BS16" s="292">
        <f>SUM(BZ16,CG16)</f>
        <v>0</v>
      </c>
      <c r="BT16" s="292">
        <f>SUM(CA16,CH16)</f>
        <v>3583</v>
      </c>
      <c r="BU16" s="292">
        <f>SUM(CB16,CI16)</f>
        <v>192</v>
      </c>
      <c r="BV16" s="292">
        <f>SUM(CC16,CJ16)</f>
        <v>672</v>
      </c>
      <c r="BW16" s="292">
        <f>SUM(CD16,CK16)</f>
        <v>15</v>
      </c>
      <c r="BX16" s="292">
        <f>SUM(CE16,CL16)</f>
        <v>275</v>
      </c>
      <c r="BY16" s="292">
        <f>SUM(BZ16:CE16)</f>
        <v>3434</v>
      </c>
      <c r="BZ16" s="292">
        <f>F16</f>
        <v>0</v>
      </c>
      <c r="CA16" s="292">
        <f>J16</f>
        <v>2858</v>
      </c>
      <c r="CB16" s="292">
        <f>N16</f>
        <v>82</v>
      </c>
      <c r="CC16" s="292">
        <f>R16</f>
        <v>493</v>
      </c>
      <c r="CD16" s="292">
        <f>V16</f>
        <v>0</v>
      </c>
      <c r="CE16" s="292">
        <f>Z16</f>
        <v>1</v>
      </c>
      <c r="CF16" s="292">
        <f>SUM(CG16:CL16)</f>
        <v>1303</v>
      </c>
      <c r="CG16" s="292">
        <f>BE16</f>
        <v>0</v>
      </c>
      <c r="CH16" s="292">
        <f>BF16</f>
        <v>725</v>
      </c>
      <c r="CI16" s="292">
        <f>BG16</f>
        <v>110</v>
      </c>
      <c r="CJ16" s="292">
        <f>BH16</f>
        <v>179</v>
      </c>
      <c r="CK16" s="292">
        <f>BI16</f>
        <v>15</v>
      </c>
      <c r="CL16" s="292">
        <f>BJ16</f>
        <v>274</v>
      </c>
      <c r="CM16" s="292">
        <f>SUM(CT16,DA16)</f>
        <v>1347</v>
      </c>
      <c r="CN16" s="292">
        <f>SUM(CU16,DB16)</f>
        <v>0</v>
      </c>
      <c r="CO16" s="292">
        <f>SUM(CV16,DC16)</f>
        <v>1226</v>
      </c>
      <c r="CP16" s="292">
        <f>SUM(CW16,DD16)</f>
        <v>12</v>
      </c>
      <c r="CQ16" s="292">
        <f>SUM(CX16,DE16)</f>
        <v>47</v>
      </c>
      <c r="CR16" s="292">
        <f>SUM(CY16,DF16)</f>
        <v>0</v>
      </c>
      <c r="CS16" s="292">
        <f>SUM(CZ16,DG16)</f>
        <v>62</v>
      </c>
      <c r="CT16" s="292">
        <f>SUM(CU16:CZ16)</f>
        <v>832</v>
      </c>
      <c r="CU16" s="292">
        <f>AE16</f>
        <v>0</v>
      </c>
      <c r="CV16" s="292">
        <f>AI16</f>
        <v>822</v>
      </c>
      <c r="CW16" s="292">
        <f>AM16</f>
        <v>2</v>
      </c>
      <c r="CX16" s="292">
        <f>AQ16</f>
        <v>2</v>
      </c>
      <c r="CY16" s="292">
        <f>AU16</f>
        <v>0</v>
      </c>
      <c r="CZ16" s="292">
        <f>AY16</f>
        <v>6</v>
      </c>
      <c r="DA16" s="292">
        <f>SUM(DB16:DG16)</f>
        <v>515</v>
      </c>
      <c r="DB16" s="292">
        <f>BL16</f>
        <v>0</v>
      </c>
      <c r="DC16" s="292">
        <f>BM16</f>
        <v>404</v>
      </c>
      <c r="DD16" s="292">
        <f>BN16</f>
        <v>10</v>
      </c>
      <c r="DE16" s="292">
        <f>BO16</f>
        <v>45</v>
      </c>
      <c r="DF16" s="292">
        <f>BP16</f>
        <v>0</v>
      </c>
      <c r="DG16" s="292">
        <f>BQ16</f>
        <v>56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8822</v>
      </c>
      <c r="E17" s="292">
        <f>SUM(F17,J17,N17,R17,V17,Z17)</f>
        <v>6382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5569</v>
      </c>
      <c r="K17" s="292">
        <v>0</v>
      </c>
      <c r="L17" s="292">
        <v>5569</v>
      </c>
      <c r="M17" s="292">
        <v>0</v>
      </c>
      <c r="N17" s="292">
        <f>SUM(O17:Q17)</f>
        <v>161</v>
      </c>
      <c r="O17" s="292">
        <v>0</v>
      </c>
      <c r="P17" s="292">
        <v>161</v>
      </c>
      <c r="Q17" s="292">
        <v>0</v>
      </c>
      <c r="R17" s="292">
        <f>SUM(S17:U17)</f>
        <v>646</v>
      </c>
      <c r="S17" s="292">
        <v>0</v>
      </c>
      <c r="T17" s="292">
        <v>646</v>
      </c>
      <c r="U17" s="292">
        <v>0</v>
      </c>
      <c r="V17" s="292">
        <f>SUM(W17:Y17)</f>
        <v>6</v>
      </c>
      <c r="W17" s="292">
        <v>0</v>
      </c>
      <c r="X17" s="292">
        <v>6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1185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1167</v>
      </c>
      <c r="AJ17" s="292">
        <v>0</v>
      </c>
      <c r="AK17" s="292">
        <v>0</v>
      </c>
      <c r="AL17" s="292">
        <v>1167</v>
      </c>
      <c r="AM17" s="292">
        <f>SUM(AN17:AP17)</f>
        <v>3</v>
      </c>
      <c r="AN17" s="292">
        <v>0</v>
      </c>
      <c r="AO17" s="292">
        <v>0</v>
      </c>
      <c r="AP17" s="292">
        <v>3</v>
      </c>
      <c r="AQ17" s="292">
        <f>SUM(AR17:AT17)</f>
        <v>8</v>
      </c>
      <c r="AR17" s="292">
        <v>0</v>
      </c>
      <c r="AS17" s="292">
        <v>0</v>
      </c>
      <c r="AT17" s="292">
        <v>8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7</v>
      </c>
      <c r="AZ17" s="292">
        <v>0</v>
      </c>
      <c r="BA17" s="292">
        <v>0</v>
      </c>
      <c r="BB17" s="292">
        <v>7</v>
      </c>
      <c r="BC17" s="292">
        <f>SUM(BD17,BK17)</f>
        <v>1255</v>
      </c>
      <c r="BD17" s="292">
        <f>SUM(BE17:BJ17)</f>
        <v>932</v>
      </c>
      <c r="BE17" s="292">
        <v>0</v>
      </c>
      <c r="BF17" s="292">
        <v>247</v>
      </c>
      <c r="BG17" s="292">
        <v>82</v>
      </c>
      <c r="BH17" s="292">
        <v>161</v>
      </c>
      <c r="BI17" s="292">
        <v>11</v>
      </c>
      <c r="BJ17" s="292">
        <v>431</v>
      </c>
      <c r="BK17" s="292">
        <f>SUM(BL17:BQ17)</f>
        <v>323</v>
      </c>
      <c r="BL17" s="292">
        <v>0</v>
      </c>
      <c r="BM17" s="292">
        <v>296</v>
      </c>
      <c r="BN17" s="292">
        <v>0</v>
      </c>
      <c r="BO17" s="292">
        <v>0</v>
      </c>
      <c r="BP17" s="292">
        <v>0</v>
      </c>
      <c r="BQ17" s="292">
        <v>27</v>
      </c>
      <c r="BR17" s="292">
        <f>SUM(BY17,CF17)</f>
        <v>7314</v>
      </c>
      <c r="BS17" s="292">
        <f>SUM(BZ17,CG17)</f>
        <v>0</v>
      </c>
      <c r="BT17" s="292">
        <f>SUM(CA17,CH17)</f>
        <v>5816</v>
      </c>
      <c r="BU17" s="292">
        <f>SUM(CB17,CI17)</f>
        <v>243</v>
      </c>
      <c r="BV17" s="292">
        <f>SUM(CC17,CJ17)</f>
        <v>807</v>
      </c>
      <c r="BW17" s="292">
        <f>SUM(CD17,CK17)</f>
        <v>17</v>
      </c>
      <c r="BX17" s="292">
        <f>SUM(CE17,CL17)</f>
        <v>431</v>
      </c>
      <c r="BY17" s="292">
        <f>SUM(BZ17:CE17)</f>
        <v>6382</v>
      </c>
      <c r="BZ17" s="292">
        <f>F17</f>
        <v>0</v>
      </c>
      <c r="CA17" s="292">
        <f>J17</f>
        <v>5569</v>
      </c>
      <c r="CB17" s="292">
        <f>N17</f>
        <v>161</v>
      </c>
      <c r="CC17" s="292">
        <f>R17</f>
        <v>646</v>
      </c>
      <c r="CD17" s="292">
        <f>V17</f>
        <v>6</v>
      </c>
      <c r="CE17" s="292">
        <f>Z17</f>
        <v>0</v>
      </c>
      <c r="CF17" s="292">
        <f>SUM(CG17:CL17)</f>
        <v>932</v>
      </c>
      <c r="CG17" s="292">
        <f>BE17</f>
        <v>0</v>
      </c>
      <c r="CH17" s="292">
        <f>BF17</f>
        <v>247</v>
      </c>
      <c r="CI17" s="292">
        <f>BG17</f>
        <v>82</v>
      </c>
      <c r="CJ17" s="292">
        <f>BH17</f>
        <v>161</v>
      </c>
      <c r="CK17" s="292">
        <f>BI17</f>
        <v>11</v>
      </c>
      <c r="CL17" s="292">
        <f>BJ17</f>
        <v>431</v>
      </c>
      <c r="CM17" s="292">
        <f>SUM(CT17,DA17)</f>
        <v>1508</v>
      </c>
      <c r="CN17" s="292">
        <f>SUM(CU17,DB17)</f>
        <v>0</v>
      </c>
      <c r="CO17" s="292">
        <f>SUM(CV17,DC17)</f>
        <v>1463</v>
      </c>
      <c r="CP17" s="292">
        <f>SUM(CW17,DD17)</f>
        <v>3</v>
      </c>
      <c r="CQ17" s="292">
        <f>SUM(CX17,DE17)</f>
        <v>8</v>
      </c>
      <c r="CR17" s="292">
        <f>SUM(CY17,DF17)</f>
        <v>0</v>
      </c>
      <c r="CS17" s="292">
        <f>SUM(CZ17,DG17)</f>
        <v>34</v>
      </c>
      <c r="CT17" s="292">
        <f>SUM(CU17:CZ17)</f>
        <v>1185</v>
      </c>
      <c r="CU17" s="292">
        <f>AE17</f>
        <v>0</v>
      </c>
      <c r="CV17" s="292">
        <f>AI17</f>
        <v>1167</v>
      </c>
      <c r="CW17" s="292">
        <f>AM17</f>
        <v>3</v>
      </c>
      <c r="CX17" s="292">
        <f>AQ17</f>
        <v>8</v>
      </c>
      <c r="CY17" s="292">
        <f>AU17</f>
        <v>0</v>
      </c>
      <c r="CZ17" s="292">
        <f>AY17</f>
        <v>7</v>
      </c>
      <c r="DA17" s="292">
        <f>SUM(DB17:DG17)</f>
        <v>323</v>
      </c>
      <c r="DB17" s="292">
        <f>BL17</f>
        <v>0</v>
      </c>
      <c r="DC17" s="292">
        <f>BM17</f>
        <v>296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27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1393</v>
      </c>
      <c r="E18" s="292">
        <f>SUM(F18,J18,N18,R18,V18,Z18)</f>
        <v>1367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1023</v>
      </c>
      <c r="K18" s="292">
        <v>0</v>
      </c>
      <c r="L18" s="292">
        <v>1023</v>
      </c>
      <c r="M18" s="292">
        <v>0</v>
      </c>
      <c r="N18" s="292">
        <f>SUM(O18:Q18)</f>
        <v>51</v>
      </c>
      <c r="O18" s="292">
        <v>0</v>
      </c>
      <c r="P18" s="292">
        <v>51</v>
      </c>
      <c r="Q18" s="292">
        <v>0</v>
      </c>
      <c r="R18" s="292">
        <f>SUM(S18:U18)</f>
        <v>290</v>
      </c>
      <c r="S18" s="292">
        <v>0</v>
      </c>
      <c r="T18" s="292">
        <v>290</v>
      </c>
      <c r="U18" s="292">
        <v>0</v>
      </c>
      <c r="V18" s="292">
        <f>SUM(W18:Y18)</f>
        <v>3</v>
      </c>
      <c r="W18" s="292">
        <v>0</v>
      </c>
      <c r="X18" s="292">
        <v>3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26</v>
      </c>
      <c r="BD18" s="292">
        <f>SUM(BE18:BJ18)</f>
        <v>26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26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1393</v>
      </c>
      <c r="BS18" s="292">
        <f>SUM(BZ18,CG18)</f>
        <v>0</v>
      </c>
      <c r="BT18" s="292">
        <f>SUM(CA18,CH18)</f>
        <v>1023</v>
      </c>
      <c r="BU18" s="292">
        <f>SUM(CB18,CI18)</f>
        <v>51</v>
      </c>
      <c r="BV18" s="292">
        <f>SUM(CC18,CJ18)</f>
        <v>290</v>
      </c>
      <c r="BW18" s="292">
        <f>SUM(CD18,CK18)</f>
        <v>3</v>
      </c>
      <c r="BX18" s="292">
        <f>SUM(CE18,CL18)</f>
        <v>26</v>
      </c>
      <c r="BY18" s="292">
        <f>SUM(BZ18:CE18)</f>
        <v>1367</v>
      </c>
      <c r="BZ18" s="292">
        <f>F18</f>
        <v>0</v>
      </c>
      <c r="CA18" s="292">
        <f>J18</f>
        <v>1023</v>
      </c>
      <c r="CB18" s="292">
        <f>N18</f>
        <v>51</v>
      </c>
      <c r="CC18" s="292">
        <f>R18</f>
        <v>290</v>
      </c>
      <c r="CD18" s="292">
        <f>V18</f>
        <v>3</v>
      </c>
      <c r="CE18" s="292">
        <f>Z18</f>
        <v>0</v>
      </c>
      <c r="CF18" s="292">
        <f>SUM(CG18:CL18)</f>
        <v>26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26</v>
      </c>
      <c r="CM18" s="292">
        <f>SUM(CT18,DA18)</f>
        <v>0</v>
      </c>
      <c r="CN18" s="292">
        <f>SUM(CU18,DB18)</f>
        <v>0</v>
      </c>
      <c r="CO18" s="292">
        <f>SUM(CV18,DC18)</f>
        <v>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7622</v>
      </c>
      <c r="E19" s="292">
        <f>SUM(F19,J19,N19,R19,V19,Z19)</f>
        <v>5265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3499</v>
      </c>
      <c r="K19" s="292">
        <v>0</v>
      </c>
      <c r="L19" s="292">
        <v>3499</v>
      </c>
      <c r="M19" s="292">
        <v>0</v>
      </c>
      <c r="N19" s="292">
        <f>SUM(O19:Q19)</f>
        <v>227</v>
      </c>
      <c r="O19" s="292">
        <v>0</v>
      </c>
      <c r="P19" s="292">
        <v>227</v>
      </c>
      <c r="Q19" s="292">
        <v>0</v>
      </c>
      <c r="R19" s="292">
        <f>SUM(S19:U19)</f>
        <v>1539</v>
      </c>
      <c r="S19" s="292">
        <v>0</v>
      </c>
      <c r="T19" s="292">
        <v>1539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1145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507</v>
      </c>
      <c r="AJ19" s="292">
        <v>0</v>
      </c>
      <c r="AK19" s="292">
        <v>0</v>
      </c>
      <c r="AL19" s="292">
        <v>507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637</v>
      </c>
      <c r="AR19" s="292">
        <v>0</v>
      </c>
      <c r="AS19" s="292">
        <v>0</v>
      </c>
      <c r="AT19" s="292">
        <v>637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</v>
      </c>
      <c r="AZ19" s="292">
        <v>0</v>
      </c>
      <c r="BA19" s="292">
        <v>0</v>
      </c>
      <c r="BB19" s="292">
        <v>1</v>
      </c>
      <c r="BC19" s="292">
        <f>SUM(BD19,BK19)</f>
        <v>1212</v>
      </c>
      <c r="BD19" s="292">
        <f>SUM(BE19:BJ19)</f>
        <v>611</v>
      </c>
      <c r="BE19" s="292">
        <v>0</v>
      </c>
      <c r="BF19" s="292">
        <v>188</v>
      </c>
      <c r="BG19" s="292">
        <v>210</v>
      </c>
      <c r="BH19" s="292">
        <v>3</v>
      </c>
      <c r="BI19" s="292">
        <v>1</v>
      </c>
      <c r="BJ19" s="292">
        <v>209</v>
      </c>
      <c r="BK19" s="292">
        <f>SUM(BL19:BQ19)</f>
        <v>601</v>
      </c>
      <c r="BL19" s="292">
        <v>0</v>
      </c>
      <c r="BM19" s="292">
        <v>537</v>
      </c>
      <c r="BN19" s="292">
        <v>1</v>
      </c>
      <c r="BO19" s="292">
        <v>47</v>
      </c>
      <c r="BP19" s="292">
        <v>0</v>
      </c>
      <c r="BQ19" s="292">
        <v>16</v>
      </c>
      <c r="BR19" s="292">
        <f>SUM(BY19,CF19)</f>
        <v>5876</v>
      </c>
      <c r="BS19" s="292">
        <f>SUM(BZ19,CG19)</f>
        <v>0</v>
      </c>
      <c r="BT19" s="292">
        <f>SUM(CA19,CH19)</f>
        <v>3687</v>
      </c>
      <c r="BU19" s="292">
        <f>SUM(CB19,CI19)</f>
        <v>437</v>
      </c>
      <c r="BV19" s="292">
        <f>SUM(CC19,CJ19)</f>
        <v>1542</v>
      </c>
      <c r="BW19" s="292">
        <f>SUM(CD19,CK19)</f>
        <v>1</v>
      </c>
      <c r="BX19" s="292">
        <f>SUM(CE19,CL19)</f>
        <v>209</v>
      </c>
      <c r="BY19" s="292">
        <f>SUM(BZ19:CE19)</f>
        <v>5265</v>
      </c>
      <c r="BZ19" s="292">
        <f>F19</f>
        <v>0</v>
      </c>
      <c r="CA19" s="292">
        <f>J19</f>
        <v>3499</v>
      </c>
      <c r="CB19" s="292">
        <f>N19</f>
        <v>227</v>
      </c>
      <c r="CC19" s="292">
        <f>R19</f>
        <v>1539</v>
      </c>
      <c r="CD19" s="292">
        <f>V19</f>
        <v>0</v>
      </c>
      <c r="CE19" s="292">
        <f>Z19</f>
        <v>0</v>
      </c>
      <c r="CF19" s="292">
        <f>SUM(CG19:CL19)</f>
        <v>611</v>
      </c>
      <c r="CG19" s="292">
        <f>BE19</f>
        <v>0</v>
      </c>
      <c r="CH19" s="292">
        <f>BF19</f>
        <v>188</v>
      </c>
      <c r="CI19" s="292">
        <f>BG19</f>
        <v>210</v>
      </c>
      <c r="CJ19" s="292">
        <f>BH19</f>
        <v>3</v>
      </c>
      <c r="CK19" s="292">
        <f>BI19</f>
        <v>1</v>
      </c>
      <c r="CL19" s="292">
        <f>BJ19</f>
        <v>209</v>
      </c>
      <c r="CM19" s="292">
        <f>SUM(CT19,DA19)</f>
        <v>1746</v>
      </c>
      <c r="CN19" s="292">
        <f>SUM(CU19,DB19)</f>
        <v>0</v>
      </c>
      <c r="CO19" s="292">
        <f>SUM(CV19,DC19)</f>
        <v>1044</v>
      </c>
      <c r="CP19" s="292">
        <f>SUM(CW19,DD19)</f>
        <v>1</v>
      </c>
      <c r="CQ19" s="292">
        <f>SUM(CX19,DE19)</f>
        <v>684</v>
      </c>
      <c r="CR19" s="292">
        <f>SUM(CY19,DF19)</f>
        <v>0</v>
      </c>
      <c r="CS19" s="292">
        <f>SUM(CZ19,DG19)</f>
        <v>17</v>
      </c>
      <c r="CT19" s="292">
        <f>SUM(CU19:CZ19)</f>
        <v>1145</v>
      </c>
      <c r="CU19" s="292">
        <f>AE19</f>
        <v>0</v>
      </c>
      <c r="CV19" s="292">
        <f>AI19</f>
        <v>507</v>
      </c>
      <c r="CW19" s="292">
        <f>AM19</f>
        <v>0</v>
      </c>
      <c r="CX19" s="292">
        <f>AQ19</f>
        <v>637</v>
      </c>
      <c r="CY19" s="292">
        <f>AU19</f>
        <v>0</v>
      </c>
      <c r="CZ19" s="292">
        <f>AY19</f>
        <v>1</v>
      </c>
      <c r="DA19" s="292">
        <f>SUM(DB19:DG19)</f>
        <v>601</v>
      </c>
      <c r="DB19" s="292">
        <f>BL19</f>
        <v>0</v>
      </c>
      <c r="DC19" s="292">
        <f>BM19</f>
        <v>537</v>
      </c>
      <c r="DD19" s="292">
        <f>BN19</f>
        <v>1</v>
      </c>
      <c r="DE19" s="292">
        <f>BO19</f>
        <v>47</v>
      </c>
      <c r="DF19" s="292">
        <f>BP19</f>
        <v>0</v>
      </c>
      <c r="DG19" s="292">
        <f>BQ19</f>
        <v>16</v>
      </c>
      <c r="DH19" s="292">
        <v>0</v>
      </c>
      <c r="DI19" s="292">
        <f>SUM(DJ19:DM19)</f>
        <v>1</v>
      </c>
      <c r="DJ19" s="292">
        <v>0</v>
      </c>
      <c r="DK19" s="292">
        <v>0</v>
      </c>
      <c r="DL19" s="292">
        <v>1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2173</v>
      </c>
      <c r="E20" s="292">
        <f>SUM(F20,J20,N20,R20,V20,Z20)</f>
        <v>1432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913</v>
      </c>
      <c r="K20" s="292">
        <v>913</v>
      </c>
      <c r="L20" s="292">
        <v>0</v>
      </c>
      <c r="M20" s="292">
        <v>0</v>
      </c>
      <c r="N20" s="292">
        <f>SUM(O20:Q20)</f>
        <v>51</v>
      </c>
      <c r="O20" s="292">
        <v>51</v>
      </c>
      <c r="P20" s="292">
        <v>0</v>
      </c>
      <c r="Q20" s="292">
        <v>0</v>
      </c>
      <c r="R20" s="292">
        <f>SUM(S20:U20)</f>
        <v>468</v>
      </c>
      <c r="S20" s="292">
        <v>468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344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157</v>
      </c>
      <c r="AJ20" s="292">
        <v>0</v>
      </c>
      <c r="AK20" s="292">
        <v>0</v>
      </c>
      <c r="AL20" s="292">
        <v>157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187</v>
      </c>
      <c r="AR20" s="292">
        <v>0</v>
      </c>
      <c r="AS20" s="292">
        <v>0</v>
      </c>
      <c r="AT20" s="292">
        <v>187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397</v>
      </c>
      <c r="BD20" s="292">
        <f>SUM(BE20:BJ20)</f>
        <v>351</v>
      </c>
      <c r="BE20" s="292">
        <v>0</v>
      </c>
      <c r="BF20" s="292">
        <v>147</v>
      </c>
      <c r="BG20" s="292">
        <v>109</v>
      </c>
      <c r="BH20" s="292">
        <v>1</v>
      </c>
      <c r="BI20" s="292">
        <v>0</v>
      </c>
      <c r="BJ20" s="292">
        <v>94</v>
      </c>
      <c r="BK20" s="292">
        <f>SUM(BL20:BQ20)</f>
        <v>46</v>
      </c>
      <c r="BL20" s="292">
        <v>0</v>
      </c>
      <c r="BM20" s="292">
        <v>44</v>
      </c>
      <c r="BN20" s="292">
        <v>0</v>
      </c>
      <c r="BO20" s="292">
        <v>2</v>
      </c>
      <c r="BP20" s="292">
        <v>0</v>
      </c>
      <c r="BQ20" s="292">
        <v>0</v>
      </c>
      <c r="BR20" s="292">
        <f>SUM(BY20,CF20)</f>
        <v>1783</v>
      </c>
      <c r="BS20" s="292">
        <f>SUM(BZ20,CG20)</f>
        <v>0</v>
      </c>
      <c r="BT20" s="292">
        <f>SUM(CA20,CH20)</f>
        <v>1060</v>
      </c>
      <c r="BU20" s="292">
        <f>SUM(CB20,CI20)</f>
        <v>160</v>
      </c>
      <c r="BV20" s="292">
        <f>SUM(CC20,CJ20)</f>
        <v>469</v>
      </c>
      <c r="BW20" s="292">
        <f>SUM(CD20,CK20)</f>
        <v>0</v>
      </c>
      <c r="BX20" s="292">
        <f>SUM(CE20,CL20)</f>
        <v>94</v>
      </c>
      <c r="BY20" s="292">
        <f>SUM(BZ20:CE20)</f>
        <v>1432</v>
      </c>
      <c r="BZ20" s="292">
        <f>F20</f>
        <v>0</v>
      </c>
      <c r="CA20" s="292">
        <f>J20</f>
        <v>913</v>
      </c>
      <c r="CB20" s="292">
        <f>N20</f>
        <v>51</v>
      </c>
      <c r="CC20" s="292">
        <f>R20</f>
        <v>468</v>
      </c>
      <c r="CD20" s="292">
        <f>V20</f>
        <v>0</v>
      </c>
      <c r="CE20" s="292">
        <f>Z20</f>
        <v>0</v>
      </c>
      <c r="CF20" s="292">
        <f>SUM(CG20:CL20)</f>
        <v>351</v>
      </c>
      <c r="CG20" s="292">
        <f>BE20</f>
        <v>0</v>
      </c>
      <c r="CH20" s="292">
        <f>BF20</f>
        <v>147</v>
      </c>
      <c r="CI20" s="292">
        <f>BG20</f>
        <v>109</v>
      </c>
      <c r="CJ20" s="292">
        <f>BH20</f>
        <v>1</v>
      </c>
      <c r="CK20" s="292">
        <f>BI20</f>
        <v>0</v>
      </c>
      <c r="CL20" s="292">
        <f>BJ20</f>
        <v>94</v>
      </c>
      <c r="CM20" s="292">
        <f>SUM(CT20,DA20)</f>
        <v>390</v>
      </c>
      <c r="CN20" s="292">
        <f>SUM(CU20,DB20)</f>
        <v>0</v>
      </c>
      <c r="CO20" s="292">
        <f>SUM(CV20,DC20)</f>
        <v>201</v>
      </c>
      <c r="CP20" s="292">
        <f>SUM(CW20,DD20)</f>
        <v>0</v>
      </c>
      <c r="CQ20" s="292">
        <f>SUM(CX20,DE20)</f>
        <v>189</v>
      </c>
      <c r="CR20" s="292">
        <f>SUM(CY20,DF20)</f>
        <v>0</v>
      </c>
      <c r="CS20" s="292">
        <f>SUM(CZ20,DG20)</f>
        <v>0</v>
      </c>
      <c r="CT20" s="292">
        <f>SUM(CU20:CZ20)</f>
        <v>344</v>
      </c>
      <c r="CU20" s="292">
        <f>AE20</f>
        <v>0</v>
      </c>
      <c r="CV20" s="292">
        <f>AI20</f>
        <v>157</v>
      </c>
      <c r="CW20" s="292">
        <f>AM20</f>
        <v>0</v>
      </c>
      <c r="CX20" s="292">
        <f>AQ20</f>
        <v>187</v>
      </c>
      <c r="CY20" s="292">
        <f>AU20</f>
        <v>0</v>
      </c>
      <c r="CZ20" s="292">
        <f>AY20</f>
        <v>0</v>
      </c>
      <c r="DA20" s="292">
        <f>SUM(DB20:DG20)</f>
        <v>46</v>
      </c>
      <c r="DB20" s="292">
        <f>BL20</f>
        <v>0</v>
      </c>
      <c r="DC20" s="292">
        <f>BM20</f>
        <v>44</v>
      </c>
      <c r="DD20" s="292">
        <f>BN20</f>
        <v>0</v>
      </c>
      <c r="DE20" s="292">
        <f>BO20</f>
        <v>2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5605</v>
      </c>
      <c r="E21" s="292">
        <f>SUM(F21,J21,N21,R21,V21,Z21)</f>
        <v>4325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3441</v>
      </c>
      <c r="K21" s="292">
        <v>0</v>
      </c>
      <c r="L21" s="292">
        <v>3441</v>
      </c>
      <c r="M21" s="292">
        <v>0</v>
      </c>
      <c r="N21" s="292">
        <f>SUM(O21:Q21)</f>
        <v>65</v>
      </c>
      <c r="O21" s="292">
        <v>0</v>
      </c>
      <c r="P21" s="292">
        <v>65</v>
      </c>
      <c r="Q21" s="292">
        <v>0</v>
      </c>
      <c r="R21" s="292">
        <f>SUM(S21:U21)</f>
        <v>665</v>
      </c>
      <c r="S21" s="292">
        <v>0</v>
      </c>
      <c r="T21" s="292">
        <v>665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154</v>
      </c>
      <c r="AA21" s="292">
        <v>0</v>
      </c>
      <c r="AB21" s="292">
        <v>154</v>
      </c>
      <c r="AC21" s="292">
        <v>0</v>
      </c>
      <c r="AD21" s="292">
        <f>SUM(AE21,AI21,AM21,AQ21,AU21,AY21)</f>
        <v>1280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1256</v>
      </c>
      <c r="AJ21" s="292">
        <v>0</v>
      </c>
      <c r="AK21" s="292">
        <v>0</v>
      </c>
      <c r="AL21" s="292">
        <v>1256</v>
      </c>
      <c r="AM21" s="292">
        <f>SUM(AN21:AP21)</f>
        <v>5</v>
      </c>
      <c r="AN21" s="292">
        <v>0</v>
      </c>
      <c r="AO21" s="292">
        <v>0</v>
      </c>
      <c r="AP21" s="292">
        <v>5</v>
      </c>
      <c r="AQ21" s="292">
        <f>SUM(AR21:AT21)</f>
        <v>11</v>
      </c>
      <c r="AR21" s="292">
        <v>0</v>
      </c>
      <c r="AS21" s="292">
        <v>0</v>
      </c>
      <c r="AT21" s="292">
        <v>11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8</v>
      </c>
      <c r="AZ21" s="292">
        <v>0</v>
      </c>
      <c r="BA21" s="292">
        <v>0</v>
      </c>
      <c r="BB21" s="292">
        <v>8</v>
      </c>
      <c r="BC21" s="292">
        <f>SUM(BD21,BK21)</f>
        <v>0</v>
      </c>
      <c r="BD21" s="292">
        <f>SUM(BE21:BJ21)</f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4325</v>
      </c>
      <c r="BS21" s="292">
        <f>SUM(BZ21,CG21)</f>
        <v>0</v>
      </c>
      <c r="BT21" s="292">
        <f>SUM(CA21,CH21)</f>
        <v>3441</v>
      </c>
      <c r="BU21" s="292">
        <f>SUM(CB21,CI21)</f>
        <v>65</v>
      </c>
      <c r="BV21" s="292">
        <f>SUM(CC21,CJ21)</f>
        <v>665</v>
      </c>
      <c r="BW21" s="292">
        <f>SUM(CD21,CK21)</f>
        <v>0</v>
      </c>
      <c r="BX21" s="292">
        <f>SUM(CE21,CL21)</f>
        <v>154</v>
      </c>
      <c r="BY21" s="292">
        <f>SUM(BZ21:CE21)</f>
        <v>4325</v>
      </c>
      <c r="BZ21" s="292">
        <f>F21</f>
        <v>0</v>
      </c>
      <c r="CA21" s="292">
        <f>J21</f>
        <v>3441</v>
      </c>
      <c r="CB21" s="292">
        <f>N21</f>
        <v>65</v>
      </c>
      <c r="CC21" s="292">
        <f>R21</f>
        <v>665</v>
      </c>
      <c r="CD21" s="292">
        <f>V21</f>
        <v>0</v>
      </c>
      <c r="CE21" s="292">
        <f>Z21</f>
        <v>154</v>
      </c>
      <c r="CF21" s="292">
        <f>SUM(CG21:CL21)</f>
        <v>0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1280</v>
      </c>
      <c r="CN21" s="292">
        <f>SUM(CU21,DB21)</f>
        <v>0</v>
      </c>
      <c r="CO21" s="292">
        <f>SUM(CV21,DC21)</f>
        <v>1256</v>
      </c>
      <c r="CP21" s="292">
        <f>SUM(CW21,DD21)</f>
        <v>5</v>
      </c>
      <c r="CQ21" s="292">
        <f>SUM(CX21,DE21)</f>
        <v>11</v>
      </c>
      <c r="CR21" s="292">
        <f>SUM(CY21,DF21)</f>
        <v>0</v>
      </c>
      <c r="CS21" s="292">
        <f>SUM(CZ21,DG21)</f>
        <v>8</v>
      </c>
      <c r="CT21" s="292">
        <f>SUM(CU21:CZ21)</f>
        <v>1280</v>
      </c>
      <c r="CU21" s="292">
        <f>AE21</f>
        <v>0</v>
      </c>
      <c r="CV21" s="292">
        <f>AI21</f>
        <v>1256</v>
      </c>
      <c r="CW21" s="292">
        <f>AM21</f>
        <v>5</v>
      </c>
      <c r="CX21" s="292">
        <f>AQ21</f>
        <v>11</v>
      </c>
      <c r="CY21" s="292">
        <f>AU21</f>
        <v>0</v>
      </c>
      <c r="CZ21" s="292">
        <f>AY21</f>
        <v>8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5095</v>
      </c>
      <c r="E22" s="292">
        <f>SUM(F22,J22,N22,R22,V22,Z22)</f>
        <v>3738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3020</v>
      </c>
      <c r="K22" s="292">
        <v>0</v>
      </c>
      <c r="L22" s="292">
        <v>3020</v>
      </c>
      <c r="M22" s="292">
        <v>0</v>
      </c>
      <c r="N22" s="292">
        <f>SUM(O22:Q22)</f>
        <v>63</v>
      </c>
      <c r="O22" s="292">
        <v>0</v>
      </c>
      <c r="P22" s="292">
        <v>63</v>
      </c>
      <c r="Q22" s="292">
        <v>0</v>
      </c>
      <c r="R22" s="292">
        <f>SUM(S22:U22)</f>
        <v>472</v>
      </c>
      <c r="S22" s="292">
        <v>0</v>
      </c>
      <c r="T22" s="292">
        <v>472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183</v>
      </c>
      <c r="AA22" s="292">
        <v>0</v>
      </c>
      <c r="AB22" s="292">
        <v>183</v>
      </c>
      <c r="AC22" s="292">
        <v>0</v>
      </c>
      <c r="AD22" s="292">
        <f>SUM(AE22,AI22,AM22,AQ22,AU22,AY22)</f>
        <v>1141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1087</v>
      </c>
      <c r="AJ22" s="292">
        <v>0</v>
      </c>
      <c r="AK22" s="292">
        <v>0</v>
      </c>
      <c r="AL22" s="292">
        <v>1087</v>
      </c>
      <c r="AM22" s="292">
        <f>SUM(AN22:AP22)</f>
        <v>11</v>
      </c>
      <c r="AN22" s="292">
        <v>0</v>
      </c>
      <c r="AO22" s="292">
        <v>0</v>
      </c>
      <c r="AP22" s="292">
        <v>11</v>
      </c>
      <c r="AQ22" s="292">
        <f>SUM(AR22:AT22)</f>
        <v>32</v>
      </c>
      <c r="AR22" s="292">
        <v>0</v>
      </c>
      <c r="AS22" s="292">
        <v>0</v>
      </c>
      <c r="AT22" s="292">
        <v>32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11</v>
      </c>
      <c r="AZ22" s="292">
        <v>0</v>
      </c>
      <c r="BA22" s="292">
        <v>0</v>
      </c>
      <c r="BB22" s="292">
        <v>11</v>
      </c>
      <c r="BC22" s="292">
        <f>SUM(BD22,BK22)</f>
        <v>216</v>
      </c>
      <c r="BD22" s="292">
        <f>SUM(BE22:BJ22)</f>
        <v>216</v>
      </c>
      <c r="BE22" s="292">
        <v>0</v>
      </c>
      <c r="BF22" s="292">
        <v>17</v>
      </c>
      <c r="BG22" s="292">
        <v>0</v>
      </c>
      <c r="BH22" s="292">
        <v>199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3954</v>
      </c>
      <c r="BS22" s="292">
        <f>SUM(BZ22,CG22)</f>
        <v>0</v>
      </c>
      <c r="BT22" s="292">
        <f>SUM(CA22,CH22)</f>
        <v>3037</v>
      </c>
      <c r="BU22" s="292">
        <f>SUM(CB22,CI22)</f>
        <v>63</v>
      </c>
      <c r="BV22" s="292">
        <f>SUM(CC22,CJ22)</f>
        <v>671</v>
      </c>
      <c r="BW22" s="292">
        <f>SUM(CD22,CK22)</f>
        <v>0</v>
      </c>
      <c r="BX22" s="292">
        <f>SUM(CE22,CL22)</f>
        <v>183</v>
      </c>
      <c r="BY22" s="292">
        <f>SUM(BZ22:CE22)</f>
        <v>3738</v>
      </c>
      <c r="BZ22" s="292">
        <f>F22</f>
        <v>0</v>
      </c>
      <c r="CA22" s="292">
        <f>J22</f>
        <v>3020</v>
      </c>
      <c r="CB22" s="292">
        <f>N22</f>
        <v>63</v>
      </c>
      <c r="CC22" s="292">
        <f>R22</f>
        <v>472</v>
      </c>
      <c r="CD22" s="292">
        <f>V22</f>
        <v>0</v>
      </c>
      <c r="CE22" s="292">
        <f>Z22</f>
        <v>183</v>
      </c>
      <c r="CF22" s="292">
        <f>SUM(CG22:CL22)</f>
        <v>216</v>
      </c>
      <c r="CG22" s="292">
        <f>BE22</f>
        <v>0</v>
      </c>
      <c r="CH22" s="292">
        <f>BF22</f>
        <v>17</v>
      </c>
      <c r="CI22" s="292">
        <f>BG22</f>
        <v>0</v>
      </c>
      <c r="CJ22" s="292">
        <f>BH22</f>
        <v>199</v>
      </c>
      <c r="CK22" s="292">
        <f>BI22</f>
        <v>0</v>
      </c>
      <c r="CL22" s="292">
        <f>BJ22</f>
        <v>0</v>
      </c>
      <c r="CM22" s="292">
        <f>SUM(CT22,DA22)</f>
        <v>1141</v>
      </c>
      <c r="CN22" s="292">
        <f>SUM(CU22,DB22)</f>
        <v>0</v>
      </c>
      <c r="CO22" s="292">
        <f>SUM(CV22,DC22)</f>
        <v>1087</v>
      </c>
      <c r="CP22" s="292">
        <f>SUM(CW22,DD22)</f>
        <v>11</v>
      </c>
      <c r="CQ22" s="292">
        <f>SUM(CX22,DE22)</f>
        <v>32</v>
      </c>
      <c r="CR22" s="292">
        <f>SUM(CY22,DF22)</f>
        <v>0</v>
      </c>
      <c r="CS22" s="292">
        <f>SUM(CZ22,DG22)</f>
        <v>11</v>
      </c>
      <c r="CT22" s="292">
        <f>SUM(CU22:CZ22)</f>
        <v>1141</v>
      </c>
      <c r="CU22" s="292">
        <f>AE22</f>
        <v>0</v>
      </c>
      <c r="CV22" s="292">
        <f>AI22</f>
        <v>1087</v>
      </c>
      <c r="CW22" s="292">
        <f>AM22</f>
        <v>11</v>
      </c>
      <c r="CX22" s="292">
        <f>AQ22</f>
        <v>32</v>
      </c>
      <c r="CY22" s="292">
        <f>AU22</f>
        <v>0</v>
      </c>
      <c r="CZ22" s="292">
        <f>AY22</f>
        <v>11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242</v>
      </c>
      <c r="E23" s="292">
        <f>SUM(F23,J23,N23,R23,V23,Z23)</f>
        <v>242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179</v>
      </c>
      <c r="K23" s="292">
        <v>0</v>
      </c>
      <c r="L23" s="292">
        <v>179</v>
      </c>
      <c r="M23" s="292">
        <v>0</v>
      </c>
      <c r="N23" s="292">
        <f>SUM(O23:Q23)</f>
        <v>5</v>
      </c>
      <c r="O23" s="292">
        <v>0</v>
      </c>
      <c r="P23" s="292">
        <v>5</v>
      </c>
      <c r="Q23" s="292">
        <v>0</v>
      </c>
      <c r="R23" s="292">
        <f>SUM(S23:U23)</f>
        <v>51</v>
      </c>
      <c r="S23" s="292">
        <v>18</v>
      </c>
      <c r="T23" s="292">
        <v>33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7</v>
      </c>
      <c r="AA23" s="292">
        <v>0</v>
      </c>
      <c r="AB23" s="292">
        <v>7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0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242</v>
      </c>
      <c r="BS23" s="292">
        <f>SUM(BZ23,CG23)</f>
        <v>0</v>
      </c>
      <c r="BT23" s="292">
        <f>SUM(CA23,CH23)</f>
        <v>179</v>
      </c>
      <c r="BU23" s="292">
        <f>SUM(CB23,CI23)</f>
        <v>5</v>
      </c>
      <c r="BV23" s="292">
        <f>SUM(CC23,CJ23)</f>
        <v>51</v>
      </c>
      <c r="BW23" s="292">
        <f>SUM(CD23,CK23)</f>
        <v>0</v>
      </c>
      <c r="BX23" s="292">
        <f>SUM(CE23,CL23)</f>
        <v>7</v>
      </c>
      <c r="BY23" s="292">
        <f>SUM(BZ23:CE23)</f>
        <v>242</v>
      </c>
      <c r="BZ23" s="292">
        <f>F23</f>
        <v>0</v>
      </c>
      <c r="CA23" s="292">
        <f>J23</f>
        <v>179</v>
      </c>
      <c r="CB23" s="292">
        <f>N23</f>
        <v>5</v>
      </c>
      <c r="CC23" s="292">
        <f>R23</f>
        <v>51</v>
      </c>
      <c r="CD23" s="292">
        <f>V23</f>
        <v>0</v>
      </c>
      <c r="CE23" s="292">
        <f>Z23</f>
        <v>7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0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1269</v>
      </c>
      <c r="E24" s="292">
        <f>SUM(F24,J24,N24,R24,V24,Z24)</f>
        <v>1075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798</v>
      </c>
      <c r="K24" s="292">
        <v>0</v>
      </c>
      <c r="L24" s="292">
        <v>798</v>
      </c>
      <c r="M24" s="292">
        <v>0</v>
      </c>
      <c r="N24" s="292">
        <f>SUM(O24:Q24)</f>
        <v>20</v>
      </c>
      <c r="O24" s="292">
        <v>0</v>
      </c>
      <c r="P24" s="292">
        <v>20</v>
      </c>
      <c r="Q24" s="292">
        <v>0</v>
      </c>
      <c r="R24" s="292">
        <f>SUM(S24:U24)</f>
        <v>169</v>
      </c>
      <c r="S24" s="292">
        <v>0</v>
      </c>
      <c r="T24" s="292">
        <v>169</v>
      </c>
      <c r="U24" s="292">
        <v>0</v>
      </c>
      <c r="V24" s="292">
        <f>SUM(W24:Y24)</f>
        <v>3</v>
      </c>
      <c r="W24" s="292">
        <v>0</v>
      </c>
      <c r="X24" s="292">
        <v>3</v>
      </c>
      <c r="Y24" s="292">
        <v>0</v>
      </c>
      <c r="Z24" s="292">
        <f>SUM(AA24:AC24)</f>
        <v>85</v>
      </c>
      <c r="AA24" s="292">
        <v>0</v>
      </c>
      <c r="AB24" s="292">
        <v>85</v>
      </c>
      <c r="AC24" s="292">
        <v>0</v>
      </c>
      <c r="AD24" s="292">
        <f>SUM(AE24,AI24,AM24,AQ24,AU24,AY24)</f>
        <v>194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191</v>
      </c>
      <c r="AJ24" s="292">
        <v>0</v>
      </c>
      <c r="AK24" s="292">
        <v>0</v>
      </c>
      <c r="AL24" s="292">
        <v>191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2</v>
      </c>
      <c r="AR24" s="292">
        <v>0</v>
      </c>
      <c r="AS24" s="292">
        <v>0</v>
      </c>
      <c r="AT24" s="292">
        <v>2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</v>
      </c>
      <c r="AZ24" s="292">
        <v>0</v>
      </c>
      <c r="BA24" s="292">
        <v>0</v>
      </c>
      <c r="BB24" s="292">
        <v>1</v>
      </c>
      <c r="BC24" s="292">
        <f>SUM(BD24,BK24)</f>
        <v>0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1075</v>
      </c>
      <c r="BS24" s="292">
        <f>SUM(BZ24,CG24)</f>
        <v>0</v>
      </c>
      <c r="BT24" s="292">
        <f>SUM(CA24,CH24)</f>
        <v>798</v>
      </c>
      <c r="BU24" s="292">
        <f>SUM(CB24,CI24)</f>
        <v>20</v>
      </c>
      <c r="BV24" s="292">
        <f>SUM(CC24,CJ24)</f>
        <v>169</v>
      </c>
      <c r="BW24" s="292">
        <f>SUM(CD24,CK24)</f>
        <v>3</v>
      </c>
      <c r="BX24" s="292">
        <f>SUM(CE24,CL24)</f>
        <v>85</v>
      </c>
      <c r="BY24" s="292">
        <f>SUM(BZ24:CE24)</f>
        <v>1075</v>
      </c>
      <c r="BZ24" s="292">
        <f>F24</f>
        <v>0</v>
      </c>
      <c r="CA24" s="292">
        <f>J24</f>
        <v>798</v>
      </c>
      <c r="CB24" s="292">
        <f>N24</f>
        <v>20</v>
      </c>
      <c r="CC24" s="292">
        <f>R24</f>
        <v>169</v>
      </c>
      <c r="CD24" s="292">
        <f>V24</f>
        <v>3</v>
      </c>
      <c r="CE24" s="292">
        <f>Z24</f>
        <v>85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194</v>
      </c>
      <c r="CN24" s="292">
        <f>SUM(CU24,DB24)</f>
        <v>0</v>
      </c>
      <c r="CO24" s="292">
        <f>SUM(CV24,DC24)</f>
        <v>191</v>
      </c>
      <c r="CP24" s="292">
        <f>SUM(CW24,DD24)</f>
        <v>0</v>
      </c>
      <c r="CQ24" s="292">
        <f>SUM(CX24,DE24)</f>
        <v>2</v>
      </c>
      <c r="CR24" s="292">
        <f>SUM(CY24,DF24)</f>
        <v>0</v>
      </c>
      <c r="CS24" s="292">
        <f>SUM(CZ24,DG24)</f>
        <v>1</v>
      </c>
      <c r="CT24" s="292">
        <f>SUM(CU24:CZ24)</f>
        <v>194</v>
      </c>
      <c r="CU24" s="292">
        <f>AE24</f>
        <v>0</v>
      </c>
      <c r="CV24" s="292">
        <f>AI24</f>
        <v>191</v>
      </c>
      <c r="CW24" s="292">
        <f>AM24</f>
        <v>0</v>
      </c>
      <c r="CX24" s="292">
        <f>AQ24</f>
        <v>2</v>
      </c>
      <c r="CY24" s="292">
        <f>AU24</f>
        <v>0</v>
      </c>
      <c r="CZ24" s="292">
        <f>AY24</f>
        <v>1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3755</v>
      </c>
      <c r="E25" s="292">
        <f>SUM(F25,J25,N25,R25,V25,Z25)</f>
        <v>2609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1924</v>
      </c>
      <c r="K25" s="292">
        <v>0</v>
      </c>
      <c r="L25" s="292">
        <v>1924</v>
      </c>
      <c r="M25" s="292">
        <v>0</v>
      </c>
      <c r="N25" s="292">
        <f>SUM(O25:Q25)</f>
        <v>59</v>
      </c>
      <c r="O25" s="292">
        <v>0</v>
      </c>
      <c r="P25" s="292">
        <v>59</v>
      </c>
      <c r="Q25" s="292">
        <v>0</v>
      </c>
      <c r="R25" s="292">
        <f>SUM(S25:U25)</f>
        <v>602</v>
      </c>
      <c r="S25" s="292">
        <v>0</v>
      </c>
      <c r="T25" s="292">
        <v>602</v>
      </c>
      <c r="U25" s="292">
        <v>0</v>
      </c>
      <c r="V25" s="292">
        <f>SUM(W25:Y25)</f>
        <v>6</v>
      </c>
      <c r="W25" s="292">
        <v>0</v>
      </c>
      <c r="X25" s="292">
        <v>6</v>
      </c>
      <c r="Y25" s="292">
        <v>0</v>
      </c>
      <c r="Z25" s="292">
        <f>SUM(AA25:AC25)</f>
        <v>18</v>
      </c>
      <c r="AA25" s="292">
        <v>0</v>
      </c>
      <c r="AB25" s="292">
        <v>18</v>
      </c>
      <c r="AC25" s="292">
        <v>0</v>
      </c>
      <c r="AD25" s="292">
        <f>SUM(AE25,AI25,AM25,AQ25,AU25,AY25)</f>
        <v>1146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1119</v>
      </c>
      <c r="AJ25" s="292">
        <v>0</v>
      </c>
      <c r="AK25" s="292">
        <v>0</v>
      </c>
      <c r="AL25" s="292">
        <v>1119</v>
      </c>
      <c r="AM25" s="292">
        <f>SUM(AN25:AP25)</f>
        <v>2</v>
      </c>
      <c r="AN25" s="292">
        <v>0</v>
      </c>
      <c r="AO25" s="292">
        <v>0</v>
      </c>
      <c r="AP25" s="292">
        <v>2</v>
      </c>
      <c r="AQ25" s="292">
        <f>SUM(AR25:AT25)</f>
        <v>23</v>
      </c>
      <c r="AR25" s="292">
        <v>0</v>
      </c>
      <c r="AS25" s="292">
        <v>0</v>
      </c>
      <c r="AT25" s="292">
        <v>23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2</v>
      </c>
      <c r="AZ25" s="292">
        <v>0</v>
      </c>
      <c r="BA25" s="292">
        <v>0</v>
      </c>
      <c r="BB25" s="292">
        <v>2</v>
      </c>
      <c r="BC25" s="292">
        <f>SUM(BD25,BK25)</f>
        <v>0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2609</v>
      </c>
      <c r="BS25" s="292">
        <f>SUM(BZ25,CG25)</f>
        <v>0</v>
      </c>
      <c r="BT25" s="292">
        <f>SUM(CA25,CH25)</f>
        <v>1924</v>
      </c>
      <c r="BU25" s="292">
        <f>SUM(CB25,CI25)</f>
        <v>59</v>
      </c>
      <c r="BV25" s="292">
        <f>SUM(CC25,CJ25)</f>
        <v>602</v>
      </c>
      <c r="BW25" s="292">
        <f>SUM(CD25,CK25)</f>
        <v>6</v>
      </c>
      <c r="BX25" s="292">
        <f>SUM(CE25,CL25)</f>
        <v>18</v>
      </c>
      <c r="BY25" s="292">
        <f>SUM(BZ25:CE25)</f>
        <v>2609</v>
      </c>
      <c r="BZ25" s="292">
        <f>F25</f>
        <v>0</v>
      </c>
      <c r="CA25" s="292">
        <f>J25</f>
        <v>1924</v>
      </c>
      <c r="CB25" s="292">
        <f>N25</f>
        <v>59</v>
      </c>
      <c r="CC25" s="292">
        <f>R25</f>
        <v>602</v>
      </c>
      <c r="CD25" s="292">
        <f>V25</f>
        <v>6</v>
      </c>
      <c r="CE25" s="292">
        <f>Z25</f>
        <v>18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1146</v>
      </c>
      <c r="CN25" s="292">
        <f>SUM(CU25,DB25)</f>
        <v>0</v>
      </c>
      <c r="CO25" s="292">
        <f>SUM(CV25,DC25)</f>
        <v>1119</v>
      </c>
      <c r="CP25" s="292">
        <f>SUM(CW25,DD25)</f>
        <v>2</v>
      </c>
      <c r="CQ25" s="292">
        <f>SUM(CX25,DE25)</f>
        <v>23</v>
      </c>
      <c r="CR25" s="292">
        <f>SUM(CY25,DF25)</f>
        <v>0</v>
      </c>
      <c r="CS25" s="292">
        <f>SUM(CZ25,DG25)</f>
        <v>2</v>
      </c>
      <c r="CT25" s="292">
        <f>SUM(CU25:CZ25)</f>
        <v>1146</v>
      </c>
      <c r="CU25" s="292">
        <f>AE25</f>
        <v>0</v>
      </c>
      <c r="CV25" s="292">
        <f>AI25</f>
        <v>1119</v>
      </c>
      <c r="CW25" s="292">
        <f>AM25</f>
        <v>2</v>
      </c>
      <c r="CX25" s="292">
        <f>AQ25</f>
        <v>23</v>
      </c>
      <c r="CY25" s="292">
        <f>AU25</f>
        <v>0</v>
      </c>
      <c r="CZ25" s="292">
        <f>AY25</f>
        <v>2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2399</v>
      </c>
      <c r="E26" s="292">
        <f>SUM(F26,J26,N26,R26,V26,Z26)</f>
        <v>2046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1493</v>
      </c>
      <c r="K26" s="292">
        <v>0</v>
      </c>
      <c r="L26" s="292">
        <v>1493</v>
      </c>
      <c r="M26" s="292">
        <v>0</v>
      </c>
      <c r="N26" s="292">
        <f>SUM(O26:Q26)</f>
        <v>50</v>
      </c>
      <c r="O26" s="292">
        <v>0</v>
      </c>
      <c r="P26" s="292">
        <v>50</v>
      </c>
      <c r="Q26" s="292">
        <v>0</v>
      </c>
      <c r="R26" s="292">
        <f>SUM(S26:U26)</f>
        <v>391</v>
      </c>
      <c r="S26" s="292">
        <v>0</v>
      </c>
      <c r="T26" s="292">
        <v>391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112</v>
      </c>
      <c r="AA26" s="292">
        <v>0</v>
      </c>
      <c r="AB26" s="292">
        <v>112</v>
      </c>
      <c r="AC26" s="292">
        <v>0</v>
      </c>
      <c r="AD26" s="292">
        <f>SUM(AE26,AI26,AM26,AQ26,AU26,AY26)</f>
        <v>353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353</v>
      </c>
      <c r="AJ26" s="292">
        <v>0</v>
      </c>
      <c r="AK26" s="292">
        <v>0</v>
      </c>
      <c r="AL26" s="292">
        <v>353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0</v>
      </c>
      <c r="BD26" s="292">
        <f>SUM(BE26:BJ26)</f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2046</v>
      </c>
      <c r="BS26" s="292">
        <f>SUM(BZ26,CG26)</f>
        <v>0</v>
      </c>
      <c r="BT26" s="292">
        <f>SUM(CA26,CH26)</f>
        <v>1493</v>
      </c>
      <c r="BU26" s="292">
        <f>SUM(CB26,CI26)</f>
        <v>50</v>
      </c>
      <c r="BV26" s="292">
        <f>SUM(CC26,CJ26)</f>
        <v>391</v>
      </c>
      <c r="BW26" s="292">
        <f>SUM(CD26,CK26)</f>
        <v>0</v>
      </c>
      <c r="BX26" s="292">
        <f>SUM(CE26,CL26)</f>
        <v>112</v>
      </c>
      <c r="BY26" s="292">
        <f>SUM(BZ26:CE26)</f>
        <v>2046</v>
      </c>
      <c r="BZ26" s="292">
        <f>F26</f>
        <v>0</v>
      </c>
      <c r="CA26" s="292">
        <f>J26</f>
        <v>1493</v>
      </c>
      <c r="CB26" s="292">
        <f>N26</f>
        <v>50</v>
      </c>
      <c r="CC26" s="292">
        <f>R26</f>
        <v>391</v>
      </c>
      <c r="CD26" s="292">
        <f>V26</f>
        <v>0</v>
      </c>
      <c r="CE26" s="292">
        <f>Z26</f>
        <v>112</v>
      </c>
      <c r="CF26" s="292">
        <f>SUM(CG26:CL26)</f>
        <v>0</v>
      </c>
      <c r="CG26" s="292">
        <f>BE26</f>
        <v>0</v>
      </c>
      <c r="CH26" s="292">
        <f>BF26</f>
        <v>0</v>
      </c>
      <c r="CI26" s="292">
        <f>BG26</f>
        <v>0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353</v>
      </c>
      <c r="CN26" s="292">
        <f>SUM(CU26,DB26)</f>
        <v>0</v>
      </c>
      <c r="CO26" s="292">
        <f>SUM(CV26,DC26)</f>
        <v>353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353</v>
      </c>
      <c r="CU26" s="292">
        <f>AE26</f>
        <v>0</v>
      </c>
      <c r="CV26" s="292">
        <f>AI26</f>
        <v>353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6334</v>
      </c>
      <c r="E27" s="292">
        <f>SUM(F27,J27,N27,R27,V27,Z27)</f>
        <v>2586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2289</v>
      </c>
      <c r="K27" s="292">
        <v>0</v>
      </c>
      <c r="L27" s="292">
        <v>2289</v>
      </c>
      <c r="M27" s="292">
        <v>0</v>
      </c>
      <c r="N27" s="292">
        <f>SUM(O27:Q27)</f>
        <v>31</v>
      </c>
      <c r="O27" s="292">
        <v>0</v>
      </c>
      <c r="P27" s="292">
        <v>31</v>
      </c>
      <c r="Q27" s="292">
        <v>0</v>
      </c>
      <c r="R27" s="292">
        <f>SUM(S27:U27)</f>
        <v>266</v>
      </c>
      <c r="S27" s="292">
        <v>0</v>
      </c>
      <c r="T27" s="292">
        <v>266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1199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1199</v>
      </c>
      <c r="AJ27" s="292">
        <v>0</v>
      </c>
      <c r="AK27" s="292">
        <v>0</v>
      </c>
      <c r="AL27" s="292">
        <v>1199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2549</v>
      </c>
      <c r="BD27" s="292">
        <f>SUM(BE27:BJ27)</f>
        <v>2307</v>
      </c>
      <c r="BE27" s="292">
        <v>0</v>
      </c>
      <c r="BF27" s="292">
        <v>1409</v>
      </c>
      <c r="BG27" s="292">
        <v>245</v>
      </c>
      <c r="BH27" s="292">
        <v>448</v>
      </c>
      <c r="BI27" s="292">
        <v>0</v>
      </c>
      <c r="BJ27" s="292">
        <v>205</v>
      </c>
      <c r="BK27" s="292">
        <f>SUM(BL27:BQ27)</f>
        <v>242</v>
      </c>
      <c r="BL27" s="292">
        <v>0</v>
      </c>
      <c r="BM27" s="292">
        <v>242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4893</v>
      </c>
      <c r="BS27" s="292">
        <f>SUM(BZ27,CG27)</f>
        <v>0</v>
      </c>
      <c r="BT27" s="292">
        <f>SUM(CA27,CH27)</f>
        <v>3698</v>
      </c>
      <c r="BU27" s="292">
        <f>SUM(CB27,CI27)</f>
        <v>276</v>
      </c>
      <c r="BV27" s="292">
        <f>SUM(CC27,CJ27)</f>
        <v>714</v>
      </c>
      <c r="BW27" s="292">
        <f>SUM(CD27,CK27)</f>
        <v>0</v>
      </c>
      <c r="BX27" s="292">
        <f>SUM(CE27,CL27)</f>
        <v>205</v>
      </c>
      <c r="BY27" s="292">
        <f>SUM(BZ27:CE27)</f>
        <v>2586</v>
      </c>
      <c r="BZ27" s="292">
        <f>F27</f>
        <v>0</v>
      </c>
      <c r="CA27" s="292">
        <f>J27</f>
        <v>2289</v>
      </c>
      <c r="CB27" s="292">
        <f>N27</f>
        <v>31</v>
      </c>
      <c r="CC27" s="292">
        <f>R27</f>
        <v>266</v>
      </c>
      <c r="CD27" s="292">
        <f>V27</f>
        <v>0</v>
      </c>
      <c r="CE27" s="292">
        <f>Z27</f>
        <v>0</v>
      </c>
      <c r="CF27" s="292">
        <f>SUM(CG27:CL27)</f>
        <v>2307</v>
      </c>
      <c r="CG27" s="292">
        <f>BE27</f>
        <v>0</v>
      </c>
      <c r="CH27" s="292">
        <f>BF27</f>
        <v>1409</v>
      </c>
      <c r="CI27" s="292">
        <f>BG27</f>
        <v>245</v>
      </c>
      <c r="CJ27" s="292">
        <f>BH27</f>
        <v>448</v>
      </c>
      <c r="CK27" s="292">
        <f>BI27</f>
        <v>0</v>
      </c>
      <c r="CL27" s="292">
        <f>BJ27</f>
        <v>205</v>
      </c>
      <c r="CM27" s="292">
        <f>SUM(CT27,DA27)</f>
        <v>1441</v>
      </c>
      <c r="CN27" s="292">
        <f>SUM(CU27,DB27)</f>
        <v>0</v>
      </c>
      <c r="CO27" s="292">
        <f>SUM(CV27,DC27)</f>
        <v>1441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1199</v>
      </c>
      <c r="CU27" s="292">
        <f>AE27</f>
        <v>0</v>
      </c>
      <c r="CV27" s="292">
        <f>AI27</f>
        <v>1199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242</v>
      </c>
      <c r="DB27" s="292">
        <f>BL27</f>
        <v>0</v>
      </c>
      <c r="DC27" s="292">
        <f>BM27</f>
        <v>242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336</v>
      </c>
      <c r="E28" s="292">
        <f>SUM(F28,J28,N28,R28,V28,Z28)</f>
        <v>336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194</v>
      </c>
      <c r="K28" s="292">
        <v>0</v>
      </c>
      <c r="L28" s="292">
        <v>194</v>
      </c>
      <c r="M28" s="292">
        <v>0</v>
      </c>
      <c r="N28" s="292">
        <f>SUM(O28:Q28)</f>
        <v>32</v>
      </c>
      <c r="O28" s="292">
        <v>0</v>
      </c>
      <c r="P28" s="292">
        <v>32</v>
      </c>
      <c r="Q28" s="292">
        <v>0</v>
      </c>
      <c r="R28" s="292">
        <f>SUM(S28:U28)</f>
        <v>110</v>
      </c>
      <c r="S28" s="292">
        <v>0</v>
      </c>
      <c r="T28" s="292">
        <v>110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336</v>
      </c>
      <c r="BS28" s="292">
        <f>SUM(BZ28,CG28)</f>
        <v>0</v>
      </c>
      <c r="BT28" s="292">
        <f>SUM(CA28,CH28)</f>
        <v>194</v>
      </c>
      <c r="BU28" s="292">
        <f>SUM(CB28,CI28)</f>
        <v>32</v>
      </c>
      <c r="BV28" s="292">
        <f>SUM(CC28,CJ28)</f>
        <v>110</v>
      </c>
      <c r="BW28" s="292">
        <f>SUM(CD28,CK28)</f>
        <v>0</v>
      </c>
      <c r="BX28" s="292">
        <f>SUM(CE28,CL28)</f>
        <v>0</v>
      </c>
      <c r="BY28" s="292">
        <f>SUM(BZ28:CE28)</f>
        <v>336</v>
      </c>
      <c r="BZ28" s="292">
        <f>F28</f>
        <v>0</v>
      </c>
      <c r="CA28" s="292">
        <f>J28</f>
        <v>194</v>
      </c>
      <c r="CB28" s="292">
        <f>N28</f>
        <v>32</v>
      </c>
      <c r="CC28" s="292">
        <f>R28</f>
        <v>110</v>
      </c>
      <c r="CD28" s="292">
        <f>V28</f>
        <v>0</v>
      </c>
      <c r="CE28" s="292">
        <f>Z28</f>
        <v>0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521</v>
      </c>
      <c r="E29" s="292">
        <f>SUM(F29,J29,N29,R29,V29,Z29)</f>
        <v>438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362</v>
      </c>
      <c r="K29" s="292">
        <v>0</v>
      </c>
      <c r="L29" s="292">
        <v>362</v>
      </c>
      <c r="M29" s="292">
        <v>0</v>
      </c>
      <c r="N29" s="292">
        <f>SUM(O29:Q29)</f>
        <v>15</v>
      </c>
      <c r="O29" s="292">
        <v>0</v>
      </c>
      <c r="P29" s="292">
        <v>15</v>
      </c>
      <c r="Q29" s="292">
        <v>0</v>
      </c>
      <c r="R29" s="292">
        <f>SUM(S29:U29)</f>
        <v>61</v>
      </c>
      <c r="S29" s="292">
        <v>0</v>
      </c>
      <c r="T29" s="292">
        <v>61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83</v>
      </c>
      <c r="BD29" s="292">
        <f>SUM(BE29:BJ29)</f>
        <v>83</v>
      </c>
      <c r="BE29" s="292">
        <v>0</v>
      </c>
      <c r="BF29" s="292">
        <v>5</v>
      </c>
      <c r="BG29" s="292">
        <v>0</v>
      </c>
      <c r="BH29" s="292">
        <v>32</v>
      </c>
      <c r="BI29" s="292">
        <v>0</v>
      </c>
      <c r="BJ29" s="292">
        <v>46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521</v>
      </c>
      <c r="BS29" s="292">
        <f>SUM(BZ29,CG29)</f>
        <v>0</v>
      </c>
      <c r="BT29" s="292">
        <f>SUM(CA29,CH29)</f>
        <v>367</v>
      </c>
      <c r="BU29" s="292">
        <f>SUM(CB29,CI29)</f>
        <v>15</v>
      </c>
      <c r="BV29" s="292">
        <f>SUM(CC29,CJ29)</f>
        <v>93</v>
      </c>
      <c r="BW29" s="292">
        <f>SUM(CD29,CK29)</f>
        <v>0</v>
      </c>
      <c r="BX29" s="292">
        <f>SUM(CE29,CL29)</f>
        <v>46</v>
      </c>
      <c r="BY29" s="292">
        <f>SUM(BZ29:CE29)</f>
        <v>438</v>
      </c>
      <c r="BZ29" s="292">
        <f>F29</f>
        <v>0</v>
      </c>
      <c r="CA29" s="292">
        <f>J29</f>
        <v>362</v>
      </c>
      <c r="CB29" s="292">
        <f>N29</f>
        <v>15</v>
      </c>
      <c r="CC29" s="292">
        <f>R29</f>
        <v>61</v>
      </c>
      <c r="CD29" s="292">
        <f>V29</f>
        <v>0</v>
      </c>
      <c r="CE29" s="292">
        <f>Z29</f>
        <v>0</v>
      </c>
      <c r="CF29" s="292">
        <f>SUM(CG29:CL29)</f>
        <v>83</v>
      </c>
      <c r="CG29" s="292">
        <f>BE29</f>
        <v>0</v>
      </c>
      <c r="CH29" s="292">
        <f>BF29</f>
        <v>5</v>
      </c>
      <c r="CI29" s="292">
        <f>BG29</f>
        <v>0</v>
      </c>
      <c r="CJ29" s="292">
        <f>BH29</f>
        <v>32</v>
      </c>
      <c r="CK29" s="292">
        <f>BI29</f>
        <v>0</v>
      </c>
      <c r="CL29" s="292">
        <f>BJ29</f>
        <v>46</v>
      </c>
      <c r="CM29" s="292">
        <f>SUM(CT29,DA29)</f>
        <v>0</v>
      </c>
      <c r="CN29" s="292">
        <f>SUM(CU29,DB29)</f>
        <v>0</v>
      </c>
      <c r="CO29" s="292">
        <f>SUM(CV29,DC29)</f>
        <v>0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1403</v>
      </c>
      <c r="E30" s="292">
        <f>SUM(F30,J30,N30,R30,V30,Z30)</f>
        <v>1231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881</v>
      </c>
      <c r="K30" s="292">
        <v>0</v>
      </c>
      <c r="L30" s="292">
        <v>881</v>
      </c>
      <c r="M30" s="292">
        <v>0</v>
      </c>
      <c r="N30" s="292">
        <f>SUM(O30:Q30)</f>
        <v>50</v>
      </c>
      <c r="O30" s="292">
        <v>0</v>
      </c>
      <c r="P30" s="292">
        <v>50</v>
      </c>
      <c r="Q30" s="292">
        <v>0</v>
      </c>
      <c r="R30" s="292">
        <f>SUM(S30:U30)</f>
        <v>200</v>
      </c>
      <c r="S30" s="292">
        <v>0</v>
      </c>
      <c r="T30" s="292">
        <v>200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100</v>
      </c>
      <c r="AA30" s="292">
        <v>0</v>
      </c>
      <c r="AB30" s="292">
        <v>100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172</v>
      </c>
      <c r="BD30" s="292">
        <f>SUM(BE30:BJ30)</f>
        <v>172</v>
      </c>
      <c r="BE30" s="292">
        <v>0</v>
      </c>
      <c r="BF30" s="292">
        <v>0</v>
      </c>
      <c r="BG30" s="292">
        <v>21</v>
      </c>
      <c r="BH30" s="292">
        <v>107</v>
      </c>
      <c r="BI30" s="292">
        <v>0</v>
      </c>
      <c r="BJ30" s="292">
        <v>44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1403</v>
      </c>
      <c r="BS30" s="292">
        <f>SUM(BZ30,CG30)</f>
        <v>0</v>
      </c>
      <c r="BT30" s="292">
        <f>SUM(CA30,CH30)</f>
        <v>881</v>
      </c>
      <c r="BU30" s="292">
        <f>SUM(CB30,CI30)</f>
        <v>71</v>
      </c>
      <c r="BV30" s="292">
        <f>SUM(CC30,CJ30)</f>
        <v>307</v>
      </c>
      <c r="BW30" s="292">
        <f>SUM(CD30,CK30)</f>
        <v>0</v>
      </c>
      <c r="BX30" s="292">
        <f>SUM(CE30,CL30)</f>
        <v>144</v>
      </c>
      <c r="BY30" s="292">
        <f>SUM(BZ30:CE30)</f>
        <v>1231</v>
      </c>
      <c r="BZ30" s="292">
        <f>F30</f>
        <v>0</v>
      </c>
      <c r="CA30" s="292">
        <f>J30</f>
        <v>881</v>
      </c>
      <c r="CB30" s="292">
        <f>N30</f>
        <v>50</v>
      </c>
      <c r="CC30" s="292">
        <f>R30</f>
        <v>200</v>
      </c>
      <c r="CD30" s="292">
        <f>V30</f>
        <v>0</v>
      </c>
      <c r="CE30" s="292">
        <f>Z30</f>
        <v>100</v>
      </c>
      <c r="CF30" s="292">
        <f>SUM(CG30:CL30)</f>
        <v>172</v>
      </c>
      <c r="CG30" s="292">
        <f>BE30</f>
        <v>0</v>
      </c>
      <c r="CH30" s="292">
        <f>BF30</f>
        <v>0</v>
      </c>
      <c r="CI30" s="292">
        <f>BG30</f>
        <v>21</v>
      </c>
      <c r="CJ30" s="292">
        <f>BH30</f>
        <v>107</v>
      </c>
      <c r="CK30" s="292">
        <f>BI30</f>
        <v>0</v>
      </c>
      <c r="CL30" s="292">
        <f>BJ30</f>
        <v>44</v>
      </c>
      <c r="CM30" s="292">
        <f>SUM(CT30,DA30)</f>
        <v>0</v>
      </c>
      <c r="CN30" s="292">
        <f>SUM(CU30,DB30)</f>
        <v>0</v>
      </c>
      <c r="CO30" s="292">
        <f>SUM(CV30,DC30)</f>
        <v>0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3735</v>
      </c>
      <c r="E31" s="292">
        <f>SUM(F31,J31,N31,R31,V31,Z31)</f>
        <v>1867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1547</v>
      </c>
      <c r="K31" s="292">
        <v>0</v>
      </c>
      <c r="L31" s="292">
        <v>1547</v>
      </c>
      <c r="M31" s="292">
        <v>0</v>
      </c>
      <c r="N31" s="292">
        <f>SUM(O31:Q31)</f>
        <v>38</v>
      </c>
      <c r="O31" s="292">
        <v>0</v>
      </c>
      <c r="P31" s="292">
        <v>38</v>
      </c>
      <c r="Q31" s="292">
        <v>0</v>
      </c>
      <c r="R31" s="292">
        <f>SUM(S31:U31)</f>
        <v>282</v>
      </c>
      <c r="S31" s="292">
        <v>0</v>
      </c>
      <c r="T31" s="292">
        <v>282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466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387</v>
      </c>
      <c r="AJ31" s="292">
        <v>0</v>
      </c>
      <c r="AK31" s="292">
        <v>0</v>
      </c>
      <c r="AL31" s="292">
        <v>387</v>
      </c>
      <c r="AM31" s="292">
        <f>SUM(AN31:AP31)</f>
        <v>9</v>
      </c>
      <c r="AN31" s="292">
        <v>0</v>
      </c>
      <c r="AO31" s="292">
        <v>0</v>
      </c>
      <c r="AP31" s="292">
        <v>9</v>
      </c>
      <c r="AQ31" s="292">
        <f>SUM(AR31:AT31)</f>
        <v>70</v>
      </c>
      <c r="AR31" s="292">
        <v>0</v>
      </c>
      <c r="AS31" s="292">
        <v>0</v>
      </c>
      <c r="AT31" s="292">
        <v>70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1402</v>
      </c>
      <c r="BD31" s="292">
        <f>SUM(BE31:BJ31)</f>
        <v>1122</v>
      </c>
      <c r="BE31" s="292">
        <v>0</v>
      </c>
      <c r="BF31" s="292">
        <v>834</v>
      </c>
      <c r="BG31" s="292">
        <v>38</v>
      </c>
      <c r="BH31" s="292">
        <v>250</v>
      </c>
      <c r="BI31" s="292">
        <v>0</v>
      </c>
      <c r="BJ31" s="292">
        <v>0</v>
      </c>
      <c r="BK31" s="292">
        <f>SUM(BL31:BQ31)</f>
        <v>280</v>
      </c>
      <c r="BL31" s="292">
        <v>0</v>
      </c>
      <c r="BM31" s="292">
        <v>208</v>
      </c>
      <c r="BN31" s="292">
        <v>9</v>
      </c>
      <c r="BO31" s="292">
        <v>63</v>
      </c>
      <c r="BP31" s="292">
        <v>0</v>
      </c>
      <c r="BQ31" s="292">
        <v>0</v>
      </c>
      <c r="BR31" s="292">
        <f>SUM(BY31,CF31)</f>
        <v>2989</v>
      </c>
      <c r="BS31" s="292">
        <f>SUM(BZ31,CG31)</f>
        <v>0</v>
      </c>
      <c r="BT31" s="292">
        <f>SUM(CA31,CH31)</f>
        <v>2381</v>
      </c>
      <c r="BU31" s="292">
        <f>SUM(CB31,CI31)</f>
        <v>76</v>
      </c>
      <c r="BV31" s="292">
        <f>SUM(CC31,CJ31)</f>
        <v>532</v>
      </c>
      <c r="BW31" s="292">
        <f>SUM(CD31,CK31)</f>
        <v>0</v>
      </c>
      <c r="BX31" s="292">
        <f>SUM(CE31,CL31)</f>
        <v>0</v>
      </c>
      <c r="BY31" s="292">
        <f>SUM(BZ31:CE31)</f>
        <v>1867</v>
      </c>
      <c r="BZ31" s="292">
        <f>F31</f>
        <v>0</v>
      </c>
      <c r="CA31" s="292">
        <f>J31</f>
        <v>1547</v>
      </c>
      <c r="CB31" s="292">
        <f>N31</f>
        <v>38</v>
      </c>
      <c r="CC31" s="292">
        <f>R31</f>
        <v>282</v>
      </c>
      <c r="CD31" s="292">
        <f>V31</f>
        <v>0</v>
      </c>
      <c r="CE31" s="292">
        <f>Z31</f>
        <v>0</v>
      </c>
      <c r="CF31" s="292">
        <f>SUM(CG31:CL31)</f>
        <v>1122</v>
      </c>
      <c r="CG31" s="292">
        <f>BE31</f>
        <v>0</v>
      </c>
      <c r="CH31" s="292">
        <f>BF31</f>
        <v>834</v>
      </c>
      <c r="CI31" s="292">
        <f>BG31</f>
        <v>38</v>
      </c>
      <c r="CJ31" s="292">
        <f>BH31</f>
        <v>250</v>
      </c>
      <c r="CK31" s="292">
        <f>BI31</f>
        <v>0</v>
      </c>
      <c r="CL31" s="292">
        <f>BJ31</f>
        <v>0</v>
      </c>
      <c r="CM31" s="292">
        <f>SUM(CT31,DA31)</f>
        <v>746</v>
      </c>
      <c r="CN31" s="292">
        <f>SUM(CU31,DB31)</f>
        <v>0</v>
      </c>
      <c r="CO31" s="292">
        <f>SUM(CV31,DC31)</f>
        <v>595</v>
      </c>
      <c r="CP31" s="292">
        <f>SUM(CW31,DD31)</f>
        <v>18</v>
      </c>
      <c r="CQ31" s="292">
        <f>SUM(CX31,DE31)</f>
        <v>133</v>
      </c>
      <c r="CR31" s="292">
        <f>SUM(CY31,DF31)</f>
        <v>0</v>
      </c>
      <c r="CS31" s="292">
        <f>SUM(CZ31,DG31)</f>
        <v>0</v>
      </c>
      <c r="CT31" s="292">
        <f>SUM(CU31:CZ31)</f>
        <v>466</v>
      </c>
      <c r="CU31" s="292">
        <f>AE31</f>
        <v>0</v>
      </c>
      <c r="CV31" s="292">
        <f>AI31</f>
        <v>387</v>
      </c>
      <c r="CW31" s="292">
        <f>AM31</f>
        <v>9</v>
      </c>
      <c r="CX31" s="292">
        <f>AQ31</f>
        <v>70</v>
      </c>
      <c r="CY31" s="292">
        <f>AU31</f>
        <v>0</v>
      </c>
      <c r="CZ31" s="292">
        <f>AY31</f>
        <v>0</v>
      </c>
      <c r="DA31" s="292">
        <f>SUM(DB31:DG31)</f>
        <v>280</v>
      </c>
      <c r="DB31" s="292">
        <f>BL31</f>
        <v>0</v>
      </c>
      <c r="DC31" s="292">
        <f>BM31</f>
        <v>208</v>
      </c>
      <c r="DD31" s="292">
        <f>BN31</f>
        <v>9</v>
      </c>
      <c r="DE31" s="292">
        <f>BO31</f>
        <v>63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903</v>
      </c>
      <c r="E32" s="292">
        <f>SUM(F32,J32,N32,R32,V32,Z32)</f>
        <v>585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465</v>
      </c>
      <c r="K32" s="292">
        <v>0</v>
      </c>
      <c r="L32" s="292">
        <v>465</v>
      </c>
      <c r="M32" s="292">
        <v>0</v>
      </c>
      <c r="N32" s="292">
        <f>SUM(O32:Q32)</f>
        <v>15</v>
      </c>
      <c r="O32" s="292">
        <v>0</v>
      </c>
      <c r="P32" s="292">
        <v>15</v>
      </c>
      <c r="Q32" s="292">
        <v>0</v>
      </c>
      <c r="R32" s="292">
        <f>SUM(S32:U32)</f>
        <v>105</v>
      </c>
      <c r="S32" s="292">
        <v>0</v>
      </c>
      <c r="T32" s="292">
        <v>105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v>0</v>
      </c>
      <c r="AD32" s="292">
        <f>SUM(AE32,AI32,AM32,AQ32,AU32,AY32)</f>
        <v>146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116</v>
      </c>
      <c r="AJ32" s="292">
        <v>0</v>
      </c>
      <c r="AK32" s="292">
        <v>0</v>
      </c>
      <c r="AL32" s="292">
        <v>116</v>
      </c>
      <c r="AM32" s="292">
        <f>SUM(AN32:AP32)</f>
        <v>4</v>
      </c>
      <c r="AN32" s="292">
        <v>0</v>
      </c>
      <c r="AO32" s="292">
        <v>0</v>
      </c>
      <c r="AP32" s="292">
        <v>4</v>
      </c>
      <c r="AQ32" s="292">
        <f>SUM(AR32:AT32)</f>
        <v>26</v>
      </c>
      <c r="AR32" s="292">
        <v>0</v>
      </c>
      <c r="AS32" s="292">
        <v>0</v>
      </c>
      <c r="AT32" s="292">
        <v>26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172</v>
      </c>
      <c r="BD32" s="292">
        <f>SUM(BE32:BJ32)</f>
        <v>138</v>
      </c>
      <c r="BE32" s="292">
        <v>0</v>
      </c>
      <c r="BF32" s="292">
        <v>96</v>
      </c>
      <c r="BG32" s="292">
        <v>6</v>
      </c>
      <c r="BH32" s="292">
        <v>36</v>
      </c>
      <c r="BI32" s="292">
        <v>0</v>
      </c>
      <c r="BJ32" s="292">
        <v>0</v>
      </c>
      <c r="BK32" s="292">
        <f>SUM(BL32:BQ32)</f>
        <v>34</v>
      </c>
      <c r="BL32" s="292">
        <v>0</v>
      </c>
      <c r="BM32" s="292">
        <v>24</v>
      </c>
      <c r="BN32" s="292">
        <v>1</v>
      </c>
      <c r="BO32" s="292">
        <v>9</v>
      </c>
      <c r="BP32" s="292">
        <v>0</v>
      </c>
      <c r="BQ32" s="292">
        <v>0</v>
      </c>
      <c r="BR32" s="292">
        <f>SUM(BY32,CF32)</f>
        <v>723</v>
      </c>
      <c r="BS32" s="292">
        <f>SUM(BZ32,CG32)</f>
        <v>0</v>
      </c>
      <c r="BT32" s="292">
        <f>SUM(CA32,CH32)</f>
        <v>561</v>
      </c>
      <c r="BU32" s="292">
        <f>SUM(CB32,CI32)</f>
        <v>21</v>
      </c>
      <c r="BV32" s="292">
        <f>SUM(CC32,CJ32)</f>
        <v>141</v>
      </c>
      <c r="BW32" s="292">
        <f>SUM(CD32,CK32)</f>
        <v>0</v>
      </c>
      <c r="BX32" s="292">
        <f>SUM(CE32,CL32)</f>
        <v>0</v>
      </c>
      <c r="BY32" s="292">
        <f>SUM(BZ32:CE32)</f>
        <v>585</v>
      </c>
      <c r="BZ32" s="292">
        <f>F32</f>
        <v>0</v>
      </c>
      <c r="CA32" s="292">
        <f>J32</f>
        <v>465</v>
      </c>
      <c r="CB32" s="292">
        <f>N32</f>
        <v>15</v>
      </c>
      <c r="CC32" s="292">
        <f>R32</f>
        <v>105</v>
      </c>
      <c r="CD32" s="292">
        <f>V32</f>
        <v>0</v>
      </c>
      <c r="CE32" s="292">
        <f>Z32</f>
        <v>0</v>
      </c>
      <c r="CF32" s="292">
        <f>SUM(CG32:CL32)</f>
        <v>138</v>
      </c>
      <c r="CG32" s="292">
        <f>BE32</f>
        <v>0</v>
      </c>
      <c r="CH32" s="292">
        <f>BF32</f>
        <v>96</v>
      </c>
      <c r="CI32" s="292">
        <f>BG32</f>
        <v>6</v>
      </c>
      <c r="CJ32" s="292">
        <f>BH32</f>
        <v>36</v>
      </c>
      <c r="CK32" s="292">
        <f>BI32</f>
        <v>0</v>
      </c>
      <c r="CL32" s="292">
        <f>BJ32</f>
        <v>0</v>
      </c>
      <c r="CM32" s="292">
        <f>SUM(CT32,DA32)</f>
        <v>180</v>
      </c>
      <c r="CN32" s="292">
        <f>SUM(CU32,DB32)</f>
        <v>0</v>
      </c>
      <c r="CO32" s="292">
        <f>SUM(CV32,DC32)</f>
        <v>140</v>
      </c>
      <c r="CP32" s="292">
        <f>SUM(CW32,DD32)</f>
        <v>5</v>
      </c>
      <c r="CQ32" s="292">
        <f>SUM(CX32,DE32)</f>
        <v>35</v>
      </c>
      <c r="CR32" s="292">
        <f>SUM(CY32,DF32)</f>
        <v>0</v>
      </c>
      <c r="CS32" s="292">
        <f>SUM(CZ32,DG32)</f>
        <v>0</v>
      </c>
      <c r="CT32" s="292">
        <f>SUM(CU32:CZ32)</f>
        <v>146</v>
      </c>
      <c r="CU32" s="292">
        <f>AE32</f>
        <v>0</v>
      </c>
      <c r="CV32" s="292">
        <f>AI32</f>
        <v>116</v>
      </c>
      <c r="CW32" s="292">
        <f>AM32</f>
        <v>4</v>
      </c>
      <c r="CX32" s="292">
        <f>AQ32</f>
        <v>26</v>
      </c>
      <c r="CY32" s="292">
        <f>AU32</f>
        <v>0</v>
      </c>
      <c r="CZ32" s="292">
        <f>AY32</f>
        <v>0</v>
      </c>
      <c r="DA32" s="292">
        <f>SUM(DB32:DG32)</f>
        <v>34</v>
      </c>
      <c r="DB32" s="292">
        <f>BL32</f>
        <v>0</v>
      </c>
      <c r="DC32" s="292">
        <f>BM32</f>
        <v>24</v>
      </c>
      <c r="DD32" s="292">
        <f>BN32</f>
        <v>1</v>
      </c>
      <c r="DE32" s="292">
        <f>BO32</f>
        <v>9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736</v>
      </c>
      <c r="E33" s="292">
        <f>SUM(F33,J33,N33,R33,V33,Z33)</f>
        <v>525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413</v>
      </c>
      <c r="K33" s="292">
        <v>0</v>
      </c>
      <c r="L33" s="292">
        <v>413</v>
      </c>
      <c r="M33" s="292">
        <v>0</v>
      </c>
      <c r="N33" s="292">
        <f>SUM(O33:Q33)</f>
        <v>14</v>
      </c>
      <c r="O33" s="292">
        <v>0</v>
      </c>
      <c r="P33" s="292">
        <v>14</v>
      </c>
      <c r="Q33" s="292">
        <v>0</v>
      </c>
      <c r="R33" s="292">
        <f>SUM(S33:U33)</f>
        <v>98</v>
      </c>
      <c r="S33" s="292">
        <v>0</v>
      </c>
      <c r="T33" s="292">
        <v>98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v>0</v>
      </c>
      <c r="AD33" s="292">
        <f>SUM(AE33,AI33,AM33,AQ33,AU33,AY33)</f>
        <v>131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103</v>
      </c>
      <c r="AJ33" s="292">
        <v>0</v>
      </c>
      <c r="AK33" s="292">
        <v>0</v>
      </c>
      <c r="AL33" s="292">
        <v>103</v>
      </c>
      <c r="AM33" s="292">
        <f>SUM(AN33:AP33)</f>
        <v>4</v>
      </c>
      <c r="AN33" s="292">
        <v>0</v>
      </c>
      <c r="AO33" s="292">
        <v>0</v>
      </c>
      <c r="AP33" s="292">
        <v>4</v>
      </c>
      <c r="AQ33" s="292">
        <f>SUM(AR33:AT33)</f>
        <v>24</v>
      </c>
      <c r="AR33" s="292">
        <v>0</v>
      </c>
      <c r="AS33" s="292">
        <v>0</v>
      </c>
      <c r="AT33" s="292">
        <v>24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80</v>
      </c>
      <c r="BD33" s="292">
        <f>SUM(BE33:BJ33)</f>
        <v>64</v>
      </c>
      <c r="BE33" s="292">
        <v>0</v>
      </c>
      <c r="BF33" s="292">
        <v>43</v>
      </c>
      <c r="BG33" s="292">
        <v>3</v>
      </c>
      <c r="BH33" s="292">
        <v>18</v>
      </c>
      <c r="BI33" s="292">
        <v>0</v>
      </c>
      <c r="BJ33" s="292">
        <v>0</v>
      </c>
      <c r="BK33" s="292">
        <f>SUM(BL33:BQ33)</f>
        <v>16</v>
      </c>
      <c r="BL33" s="292">
        <v>0</v>
      </c>
      <c r="BM33" s="292">
        <v>11</v>
      </c>
      <c r="BN33" s="292">
        <v>1</v>
      </c>
      <c r="BO33" s="292">
        <v>4</v>
      </c>
      <c r="BP33" s="292">
        <v>0</v>
      </c>
      <c r="BQ33" s="292">
        <v>0</v>
      </c>
      <c r="BR33" s="292">
        <f>SUM(BY33,CF33)</f>
        <v>589</v>
      </c>
      <c r="BS33" s="292">
        <f>SUM(BZ33,CG33)</f>
        <v>0</v>
      </c>
      <c r="BT33" s="292">
        <f>SUM(CA33,CH33)</f>
        <v>456</v>
      </c>
      <c r="BU33" s="292">
        <f>SUM(CB33,CI33)</f>
        <v>17</v>
      </c>
      <c r="BV33" s="292">
        <f>SUM(CC33,CJ33)</f>
        <v>116</v>
      </c>
      <c r="BW33" s="292">
        <f>SUM(CD33,CK33)</f>
        <v>0</v>
      </c>
      <c r="BX33" s="292">
        <f>SUM(CE33,CL33)</f>
        <v>0</v>
      </c>
      <c r="BY33" s="292">
        <f>SUM(BZ33:CE33)</f>
        <v>525</v>
      </c>
      <c r="BZ33" s="292">
        <f>F33</f>
        <v>0</v>
      </c>
      <c r="CA33" s="292">
        <f>J33</f>
        <v>413</v>
      </c>
      <c r="CB33" s="292">
        <f>N33</f>
        <v>14</v>
      </c>
      <c r="CC33" s="292">
        <f>R33</f>
        <v>98</v>
      </c>
      <c r="CD33" s="292">
        <f>V33</f>
        <v>0</v>
      </c>
      <c r="CE33" s="292">
        <f>Z33</f>
        <v>0</v>
      </c>
      <c r="CF33" s="292">
        <f>SUM(CG33:CL33)</f>
        <v>64</v>
      </c>
      <c r="CG33" s="292">
        <f>BE33</f>
        <v>0</v>
      </c>
      <c r="CH33" s="292">
        <f>BF33</f>
        <v>43</v>
      </c>
      <c r="CI33" s="292">
        <f>BG33</f>
        <v>3</v>
      </c>
      <c r="CJ33" s="292">
        <f>BH33</f>
        <v>18</v>
      </c>
      <c r="CK33" s="292">
        <f>BI33</f>
        <v>0</v>
      </c>
      <c r="CL33" s="292">
        <f>BJ33</f>
        <v>0</v>
      </c>
      <c r="CM33" s="292">
        <f>SUM(CT33,DA33)</f>
        <v>147</v>
      </c>
      <c r="CN33" s="292">
        <f>SUM(CU33,DB33)</f>
        <v>0</v>
      </c>
      <c r="CO33" s="292">
        <f>SUM(CV33,DC33)</f>
        <v>114</v>
      </c>
      <c r="CP33" s="292">
        <f>SUM(CW33,DD33)</f>
        <v>5</v>
      </c>
      <c r="CQ33" s="292">
        <f>SUM(CX33,DE33)</f>
        <v>28</v>
      </c>
      <c r="CR33" s="292">
        <f>SUM(CY33,DF33)</f>
        <v>0</v>
      </c>
      <c r="CS33" s="292">
        <f>SUM(CZ33,DG33)</f>
        <v>0</v>
      </c>
      <c r="CT33" s="292">
        <f>SUM(CU33:CZ33)</f>
        <v>131</v>
      </c>
      <c r="CU33" s="292">
        <f>AE33</f>
        <v>0</v>
      </c>
      <c r="CV33" s="292">
        <f>AI33</f>
        <v>103</v>
      </c>
      <c r="CW33" s="292">
        <f>AM33</f>
        <v>4</v>
      </c>
      <c r="CX33" s="292">
        <f>AQ33</f>
        <v>24</v>
      </c>
      <c r="CY33" s="292">
        <f>AU33</f>
        <v>0</v>
      </c>
      <c r="CZ33" s="292">
        <f>AY33</f>
        <v>0</v>
      </c>
      <c r="DA33" s="292">
        <f>SUM(DB33:DG33)</f>
        <v>16</v>
      </c>
      <c r="DB33" s="292">
        <f>BL33</f>
        <v>0</v>
      </c>
      <c r="DC33" s="292">
        <f>BM33</f>
        <v>11</v>
      </c>
      <c r="DD33" s="292">
        <f>BN33</f>
        <v>1</v>
      </c>
      <c r="DE33" s="292">
        <f>BO33</f>
        <v>4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3">
    <sortCondition ref="A8:A33"/>
    <sortCondition ref="B8:B33"/>
    <sortCondition ref="C8:C33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2" man="1"/>
    <brk id="25" min="1" max="32" man="1"/>
    <brk id="38" min="1" max="32" man="1"/>
    <brk id="50" min="1" max="32" man="1"/>
    <brk id="62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5">
        <f>SUM(E7,T7,AI7,AX7,BM7,CB7,CQ7,DF7,DU7,DZ7)</f>
        <v>382903</v>
      </c>
      <c r="E7" s="305">
        <f>SUM(F7,M7)</f>
        <v>291850</v>
      </c>
      <c r="F7" s="305">
        <f>SUM(G7:L7)</f>
        <v>251492</v>
      </c>
      <c r="G7" s="305">
        <f t="shared" ref="G7:L7" si="0">SUM(G$8:G$207)</f>
        <v>0</v>
      </c>
      <c r="H7" s="305">
        <f t="shared" si="0"/>
        <v>250301</v>
      </c>
      <c r="I7" s="305">
        <f t="shared" si="0"/>
        <v>5</v>
      </c>
      <c r="J7" s="305">
        <f t="shared" si="0"/>
        <v>772</v>
      </c>
      <c r="K7" s="305">
        <f t="shared" si="0"/>
        <v>0</v>
      </c>
      <c r="L7" s="305">
        <f t="shared" si="0"/>
        <v>414</v>
      </c>
      <c r="M7" s="305">
        <f>SUM(N7:S7)</f>
        <v>40358</v>
      </c>
      <c r="N7" s="305">
        <f t="shared" ref="N7:S7" si="1">SUM(N$8:N$207)</f>
        <v>0</v>
      </c>
      <c r="O7" s="305">
        <f t="shared" si="1"/>
        <v>36381</v>
      </c>
      <c r="P7" s="305">
        <f t="shared" si="1"/>
        <v>0</v>
      </c>
      <c r="Q7" s="305">
        <f t="shared" si="1"/>
        <v>1</v>
      </c>
      <c r="R7" s="305">
        <f t="shared" si="1"/>
        <v>0</v>
      </c>
      <c r="S7" s="305">
        <f t="shared" si="1"/>
        <v>3976</v>
      </c>
      <c r="T7" s="305">
        <f>SUM(U7,AB7)</f>
        <v>4146</v>
      </c>
      <c r="U7" s="305">
        <f>SUM(V7:AA7)</f>
        <v>2189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1878</v>
      </c>
      <c r="Y7" s="305">
        <f t="shared" si="2"/>
        <v>0</v>
      </c>
      <c r="Z7" s="305">
        <f t="shared" si="2"/>
        <v>0</v>
      </c>
      <c r="AA7" s="305">
        <f t="shared" si="2"/>
        <v>311</v>
      </c>
      <c r="AB7" s="305">
        <f>SUM(AC7:AH7)</f>
        <v>1957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1343</v>
      </c>
      <c r="AF7" s="305">
        <f t="shared" si="3"/>
        <v>0</v>
      </c>
      <c r="AG7" s="305">
        <f t="shared" si="3"/>
        <v>0</v>
      </c>
      <c r="AH7" s="305">
        <f t="shared" si="3"/>
        <v>614</v>
      </c>
      <c r="AI7" s="305">
        <f>SUM(AJ7,AQ7)</f>
        <v>3379</v>
      </c>
      <c r="AJ7" s="305">
        <f>SUM(AK7:AP7)</f>
        <v>3133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3133</v>
      </c>
      <c r="AO7" s="305">
        <f t="shared" si="4"/>
        <v>0</v>
      </c>
      <c r="AP7" s="305">
        <f t="shared" si="4"/>
        <v>0</v>
      </c>
      <c r="AQ7" s="305">
        <f>SUM(AR7:AW7)</f>
        <v>246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82</v>
      </c>
      <c r="AV7" s="305">
        <f t="shared" si="5"/>
        <v>0</v>
      </c>
      <c r="AW7" s="305">
        <f t="shared" si="5"/>
        <v>164</v>
      </c>
      <c r="AX7" s="305">
        <f>SUM(AY7,BF7)</f>
        <v>183</v>
      </c>
      <c r="AY7" s="305">
        <f>SUM(AZ7:BE7)</f>
        <v>183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183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212</v>
      </c>
      <c r="CC7" s="305">
        <f>SUM(CD7:CI7)</f>
        <v>6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6</v>
      </c>
      <c r="CH7" s="305">
        <f t="shared" si="10"/>
        <v>0</v>
      </c>
      <c r="CI7" s="305">
        <f t="shared" si="10"/>
        <v>0</v>
      </c>
      <c r="CJ7" s="305">
        <f>SUM(CK7:CP7)</f>
        <v>206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1</v>
      </c>
      <c r="CO7" s="305">
        <f t="shared" si="11"/>
        <v>0</v>
      </c>
      <c r="CP7" s="305">
        <f t="shared" si="11"/>
        <v>205</v>
      </c>
      <c r="CQ7" s="305">
        <f>SUM(CR7,CY7)</f>
        <v>44918</v>
      </c>
      <c r="CR7" s="305">
        <f>SUM(CS7:CX7)</f>
        <v>33401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7231</v>
      </c>
      <c r="CV7" s="305">
        <f t="shared" si="12"/>
        <v>25361</v>
      </c>
      <c r="CW7" s="305">
        <f t="shared" si="12"/>
        <v>122</v>
      </c>
      <c r="CX7" s="305">
        <f t="shared" si="12"/>
        <v>687</v>
      </c>
      <c r="CY7" s="305">
        <f>SUM(CZ7:DE7)</f>
        <v>11517</v>
      </c>
      <c r="CZ7" s="305">
        <f t="shared" ref="CZ7:DE7" si="13">SUM(CZ$8:CZ$207)</f>
        <v>0</v>
      </c>
      <c r="DA7" s="305">
        <f t="shared" si="13"/>
        <v>17</v>
      </c>
      <c r="DB7" s="305">
        <f t="shared" si="13"/>
        <v>4602</v>
      </c>
      <c r="DC7" s="305">
        <f t="shared" si="13"/>
        <v>3851</v>
      </c>
      <c r="DD7" s="305">
        <f t="shared" si="13"/>
        <v>39</v>
      </c>
      <c r="DE7" s="305">
        <f t="shared" si="13"/>
        <v>3008</v>
      </c>
      <c r="DF7" s="305">
        <f>SUM(DG7,DN7)</f>
        <v>5072</v>
      </c>
      <c r="DG7" s="305">
        <f>SUM(DH7:DM7)</f>
        <v>3291</v>
      </c>
      <c r="DH7" s="305">
        <f t="shared" ref="DH7:DM7" si="14">SUM(DH$8:DH$207)</f>
        <v>0</v>
      </c>
      <c r="DI7" s="305">
        <f t="shared" si="14"/>
        <v>3031</v>
      </c>
      <c r="DJ7" s="305">
        <f t="shared" si="14"/>
        <v>195</v>
      </c>
      <c r="DK7" s="305">
        <f t="shared" si="14"/>
        <v>0</v>
      </c>
      <c r="DL7" s="305">
        <f t="shared" si="14"/>
        <v>45</v>
      </c>
      <c r="DM7" s="305">
        <f t="shared" si="14"/>
        <v>20</v>
      </c>
      <c r="DN7" s="305">
        <f>SUM(DO7:DT7)</f>
        <v>1781</v>
      </c>
      <c r="DO7" s="305">
        <f t="shared" ref="DO7:DT7" si="15">SUM(DO$8:DO$207)</f>
        <v>0</v>
      </c>
      <c r="DP7" s="305">
        <f t="shared" si="15"/>
        <v>1216</v>
      </c>
      <c r="DQ7" s="305">
        <f t="shared" si="15"/>
        <v>210</v>
      </c>
      <c r="DR7" s="305">
        <f t="shared" si="15"/>
        <v>0</v>
      </c>
      <c r="DS7" s="305">
        <f t="shared" si="15"/>
        <v>329</v>
      </c>
      <c r="DT7" s="305">
        <f t="shared" si="15"/>
        <v>26</v>
      </c>
      <c r="DU7" s="305">
        <f>SUM(DV7:DY7)</f>
        <v>30274</v>
      </c>
      <c r="DV7" s="305">
        <f>SUM(DV$8:DV$207)</f>
        <v>29758</v>
      </c>
      <c r="DW7" s="305">
        <f>SUM(DW$8:DW$207)</f>
        <v>0</v>
      </c>
      <c r="DX7" s="305">
        <f>SUM(DX$8:DX$207)</f>
        <v>516</v>
      </c>
      <c r="DY7" s="305">
        <f>SUM(DY$8:DY$207)</f>
        <v>0</v>
      </c>
      <c r="DZ7" s="305">
        <f>SUM(EA7,EH7)</f>
        <v>2869</v>
      </c>
      <c r="EA7" s="305">
        <f>SUM(EB7:EG7)</f>
        <v>1056</v>
      </c>
      <c r="EB7" s="305">
        <f t="shared" ref="EB7:EG7" si="16">SUM(EB$8:EB$207)</f>
        <v>18</v>
      </c>
      <c r="EC7" s="305">
        <f t="shared" si="16"/>
        <v>0</v>
      </c>
      <c r="ED7" s="305">
        <f t="shared" si="16"/>
        <v>1038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1813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1011</v>
      </c>
      <c r="EL7" s="305">
        <f t="shared" si="17"/>
        <v>0</v>
      </c>
      <c r="EM7" s="305">
        <f t="shared" si="17"/>
        <v>802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137637</v>
      </c>
      <c r="E8" s="292">
        <f>SUM(F8,M8)</f>
        <v>109704</v>
      </c>
      <c r="F8" s="292">
        <f>SUM(G8:L8)</f>
        <v>95007</v>
      </c>
      <c r="G8" s="292">
        <v>0</v>
      </c>
      <c r="H8" s="292">
        <v>94851</v>
      </c>
      <c r="I8" s="292">
        <v>0</v>
      </c>
      <c r="J8" s="292">
        <v>0</v>
      </c>
      <c r="K8" s="292">
        <v>0</v>
      </c>
      <c r="L8" s="292">
        <v>156</v>
      </c>
      <c r="M8" s="292">
        <f>SUM(N8:S8)</f>
        <v>14697</v>
      </c>
      <c r="N8" s="292">
        <v>0</v>
      </c>
      <c r="O8" s="292">
        <v>13063</v>
      </c>
      <c r="P8" s="292">
        <v>0</v>
      </c>
      <c r="Q8" s="292">
        <v>0</v>
      </c>
      <c r="R8" s="292">
        <v>0</v>
      </c>
      <c r="S8" s="292">
        <v>1634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16836</v>
      </c>
      <c r="CR8" s="292">
        <f>SUM(CS8:CX8)</f>
        <v>13410</v>
      </c>
      <c r="CS8" s="292">
        <v>0</v>
      </c>
      <c r="CT8" s="292">
        <v>0</v>
      </c>
      <c r="CU8" s="292">
        <v>3358</v>
      </c>
      <c r="CV8" s="292">
        <v>9863</v>
      </c>
      <c r="CW8" s="292">
        <v>0</v>
      </c>
      <c r="CX8" s="292">
        <v>189</v>
      </c>
      <c r="CY8" s="292">
        <f>SUM(CZ8:DE8)</f>
        <v>3426</v>
      </c>
      <c r="CZ8" s="292">
        <v>0</v>
      </c>
      <c r="DA8" s="292">
        <v>0</v>
      </c>
      <c r="DB8" s="292">
        <v>2464</v>
      </c>
      <c r="DC8" s="292">
        <v>8</v>
      </c>
      <c r="DD8" s="292">
        <v>0</v>
      </c>
      <c r="DE8" s="292">
        <v>954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10908</v>
      </c>
      <c r="DV8" s="292">
        <v>10817</v>
      </c>
      <c r="DW8" s="292">
        <v>0</v>
      </c>
      <c r="DX8" s="292">
        <v>91</v>
      </c>
      <c r="DY8" s="292">
        <v>0</v>
      </c>
      <c r="DZ8" s="292">
        <f>SUM(EA8,EH8)</f>
        <v>189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189</v>
      </c>
      <c r="EI8" s="292">
        <v>0</v>
      </c>
      <c r="EJ8" s="292">
        <v>0</v>
      </c>
      <c r="EK8" s="292">
        <v>189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73597</v>
      </c>
      <c r="E9" s="292">
        <f>SUM(F9,M9)</f>
        <v>54946</v>
      </c>
      <c r="F9" s="292">
        <f>SUM(G9:L9)</f>
        <v>48853</v>
      </c>
      <c r="G9" s="292">
        <v>0</v>
      </c>
      <c r="H9" s="292">
        <v>48775</v>
      </c>
      <c r="I9" s="292">
        <v>0</v>
      </c>
      <c r="J9" s="292">
        <v>0</v>
      </c>
      <c r="K9" s="292">
        <v>0</v>
      </c>
      <c r="L9" s="292">
        <v>78</v>
      </c>
      <c r="M9" s="292">
        <f>SUM(N9:S9)</f>
        <v>6093</v>
      </c>
      <c r="N9" s="292">
        <v>0</v>
      </c>
      <c r="O9" s="292">
        <v>4326</v>
      </c>
      <c r="P9" s="292">
        <v>0</v>
      </c>
      <c r="Q9" s="292">
        <v>0</v>
      </c>
      <c r="R9" s="292">
        <v>0</v>
      </c>
      <c r="S9" s="292">
        <v>1767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4917</v>
      </c>
      <c r="CR9" s="292">
        <f>SUM(CS9:CX9)</f>
        <v>3732</v>
      </c>
      <c r="CS9" s="292">
        <v>0</v>
      </c>
      <c r="CT9" s="292">
        <v>0</v>
      </c>
      <c r="CU9" s="292">
        <v>1970</v>
      </c>
      <c r="CV9" s="292">
        <v>1606</v>
      </c>
      <c r="CW9" s="292">
        <v>87</v>
      </c>
      <c r="CX9" s="292">
        <v>69</v>
      </c>
      <c r="CY9" s="292">
        <f>SUM(CZ9:DE9)</f>
        <v>1185</v>
      </c>
      <c r="CZ9" s="292">
        <v>0</v>
      </c>
      <c r="DA9" s="292">
        <v>0</v>
      </c>
      <c r="DB9" s="292">
        <v>187</v>
      </c>
      <c r="DC9" s="292">
        <v>5</v>
      </c>
      <c r="DD9" s="292">
        <v>0</v>
      </c>
      <c r="DE9" s="292">
        <v>993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12947</v>
      </c>
      <c r="DV9" s="292">
        <v>12947</v>
      </c>
      <c r="DW9" s="292">
        <v>0</v>
      </c>
      <c r="DX9" s="292">
        <v>0</v>
      </c>
      <c r="DY9" s="292">
        <v>0</v>
      </c>
      <c r="DZ9" s="292">
        <f>SUM(EA9,EH9)</f>
        <v>787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787</v>
      </c>
      <c r="EI9" s="292">
        <v>0</v>
      </c>
      <c r="EJ9" s="292">
        <v>0</v>
      </c>
      <c r="EK9" s="292">
        <v>0</v>
      </c>
      <c r="EL9" s="292">
        <v>0</v>
      </c>
      <c r="EM9" s="292">
        <v>787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45273</v>
      </c>
      <c r="E10" s="292">
        <f>SUM(F10,M10)</f>
        <v>37994</v>
      </c>
      <c r="F10" s="292">
        <f>SUM(G10:L10)</f>
        <v>30461</v>
      </c>
      <c r="G10" s="292">
        <v>0</v>
      </c>
      <c r="H10" s="292">
        <v>30461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7533</v>
      </c>
      <c r="N10" s="292">
        <v>0</v>
      </c>
      <c r="O10" s="292">
        <v>7533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2914</v>
      </c>
      <c r="U10" s="292">
        <f>SUM(V10:AA10)</f>
        <v>1712</v>
      </c>
      <c r="V10" s="292">
        <v>0</v>
      </c>
      <c r="W10" s="292">
        <v>0</v>
      </c>
      <c r="X10" s="292">
        <v>1712</v>
      </c>
      <c r="Y10" s="292">
        <v>0</v>
      </c>
      <c r="Z10" s="292">
        <v>0</v>
      </c>
      <c r="AA10" s="292">
        <v>0</v>
      </c>
      <c r="AB10" s="292">
        <f>SUM(AC10:AH10)</f>
        <v>1202</v>
      </c>
      <c r="AC10" s="292">
        <v>0</v>
      </c>
      <c r="AD10" s="292">
        <v>0</v>
      </c>
      <c r="AE10" s="292">
        <v>1202</v>
      </c>
      <c r="AF10" s="292">
        <v>0</v>
      </c>
      <c r="AG10" s="292">
        <v>0</v>
      </c>
      <c r="AH10" s="292">
        <v>0</v>
      </c>
      <c r="AI10" s="292">
        <f>SUM(AJ10,AQ10)</f>
        <v>633</v>
      </c>
      <c r="AJ10" s="292">
        <f>SUM(AK10:AP10)</f>
        <v>633</v>
      </c>
      <c r="AK10" s="292">
        <v>0</v>
      </c>
      <c r="AL10" s="292">
        <v>0</v>
      </c>
      <c r="AM10" s="292">
        <v>0</v>
      </c>
      <c r="AN10" s="292">
        <v>633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183</v>
      </c>
      <c r="AY10" s="292">
        <f>SUM(AZ10:BE10)</f>
        <v>183</v>
      </c>
      <c r="AZ10" s="292">
        <v>0</v>
      </c>
      <c r="BA10" s="292">
        <v>0</v>
      </c>
      <c r="BB10" s="292">
        <v>0</v>
      </c>
      <c r="BC10" s="292">
        <v>183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3297</v>
      </c>
      <c r="CR10" s="292">
        <f>SUM(CS10:CX10)</f>
        <v>2827</v>
      </c>
      <c r="CS10" s="292">
        <v>0</v>
      </c>
      <c r="CT10" s="292">
        <v>0</v>
      </c>
      <c r="CU10" s="292">
        <v>0</v>
      </c>
      <c r="CV10" s="292">
        <v>2827</v>
      </c>
      <c r="CW10" s="292">
        <v>0</v>
      </c>
      <c r="CX10" s="292">
        <v>0</v>
      </c>
      <c r="CY10" s="292">
        <f>SUM(CZ10:DE10)</f>
        <v>470</v>
      </c>
      <c r="CZ10" s="292">
        <v>0</v>
      </c>
      <c r="DA10" s="292">
        <v>0</v>
      </c>
      <c r="DB10" s="292">
        <v>0</v>
      </c>
      <c r="DC10" s="292">
        <v>470</v>
      </c>
      <c r="DD10" s="292">
        <v>0</v>
      </c>
      <c r="DE10" s="292">
        <v>0</v>
      </c>
      <c r="DF10" s="292">
        <f>SUM(DG10,DN10)</f>
        <v>169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169</v>
      </c>
      <c r="DO10" s="292">
        <v>0</v>
      </c>
      <c r="DP10" s="292">
        <v>0</v>
      </c>
      <c r="DQ10" s="292">
        <v>169</v>
      </c>
      <c r="DR10" s="292">
        <v>0</v>
      </c>
      <c r="DS10" s="292">
        <v>0</v>
      </c>
      <c r="DT10" s="292">
        <v>0</v>
      </c>
      <c r="DU10" s="292">
        <f>SUM(DV10:DY10)</f>
        <v>12</v>
      </c>
      <c r="DV10" s="292">
        <v>2</v>
      </c>
      <c r="DW10" s="292">
        <v>0</v>
      </c>
      <c r="DX10" s="292">
        <v>10</v>
      </c>
      <c r="DY10" s="292">
        <v>0</v>
      </c>
      <c r="DZ10" s="292">
        <f>SUM(EA10,EH10)</f>
        <v>71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71</v>
      </c>
      <c r="EI10" s="292">
        <v>0</v>
      </c>
      <c r="EJ10" s="292">
        <v>0</v>
      </c>
      <c r="EK10" s="292">
        <v>71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23780</v>
      </c>
      <c r="E11" s="292">
        <f>SUM(F11,M11)</f>
        <v>17576</v>
      </c>
      <c r="F11" s="292">
        <f>SUM(G11:L11)</f>
        <v>13761</v>
      </c>
      <c r="G11" s="292">
        <v>0</v>
      </c>
      <c r="H11" s="292">
        <v>12949</v>
      </c>
      <c r="I11" s="292">
        <v>0</v>
      </c>
      <c r="J11" s="292">
        <v>769</v>
      </c>
      <c r="K11" s="292">
        <v>0</v>
      </c>
      <c r="L11" s="292">
        <v>43</v>
      </c>
      <c r="M11" s="292">
        <f>SUM(N11:S11)</f>
        <v>3815</v>
      </c>
      <c r="N11" s="292">
        <v>0</v>
      </c>
      <c r="O11" s="292">
        <v>3521</v>
      </c>
      <c r="P11" s="292">
        <v>0</v>
      </c>
      <c r="Q11" s="292">
        <v>0</v>
      </c>
      <c r="R11" s="292">
        <v>0</v>
      </c>
      <c r="S11" s="292">
        <v>294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2751</v>
      </c>
      <c r="CR11" s="292">
        <f>SUM(CS11:CX11)</f>
        <v>1547</v>
      </c>
      <c r="CS11" s="292">
        <v>0</v>
      </c>
      <c r="CT11" s="292">
        <v>0</v>
      </c>
      <c r="CU11" s="292">
        <v>543</v>
      </c>
      <c r="CV11" s="292">
        <v>971</v>
      </c>
      <c r="CW11" s="292">
        <v>20</v>
      </c>
      <c r="CX11" s="292">
        <v>13</v>
      </c>
      <c r="CY11" s="292">
        <f>SUM(CZ11:DE11)</f>
        <v>1204</v>
      </c>
      <c r="CZ11" s="292">
        <v>0</v>
      </c>
      <c r="DA11" s="292">
        <v>0</v>
      </c>
      <c r="DB11" s="292">
        <v>372</v>
      </c>
      <c r="DC11" s="292">
        <v>621</v>
      </c>
      <c r="DD11" s="292">
        <v>27</v>
      </c>
      <c r="DE11" s="292">
        <v>184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2754</v>
      </c>
      <c r="DV11" s="292">
        <v>2754</v>
      </c>
      <c r="DW11" s="292">
        <v>0</v>
      </c>
      <c r="DX11" s="292">
        <v>0</v>
      </c>
      <c r="DY11" s="292">
        <v>0</v>
      </c>
      <c r="DZ11" s="292">
        <f>SUM(EA11,EH11)</f>
        <v>699</v>
      </c>
      <c r="EA11" s="292">
        <f>SUM(EB11:EG11)</f>
        <v>439</v>
      </c>
      <c r="EB11" s="292">
        <v>0</v>
      </c>
      <c r="EC11" s="292">
        <v>0</v>
      </c>
      <c r="ED11" s="292">
        <v>439</v>
      </c>
      <c r="EE11" s="292">
        <v>0</v>
      </c>
      <c r="EF11" s="292">
        <v>0</v>
      </c>
      <c r="EG11" s="292">
        <v>0</v>
      </c>
      <c r="EH11" s="292">
        <f>SUM(EI11:EN11)</f>
        <v>260</v>
      </c>
      <c r="EI11" s="292">
        <v>0</v>
      </c>
      <c r="EJ11" s="292">
        <v>0</v>
      </c>
      <c r="EK11" s="292">
        <v>260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6847</v>
      </c>
      <c r="E12" s="292">
        <f>SUM(F12,M12)</f>
        <v>1852</v>
      </c>
      <c r="F12" s="292">
        <f>SUM(G12:L12)</f>
        <v>1661</v>
      </c>
      <c r="G12" s="292">
        <v>0</v>
      </c>
      <c r="H12" s="292">
        <v>1661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191</v>
      </c>
      <c r="N12" s="292">
        <v>0</v>
      </c>
      <c r="O12" s="292">
        <v>191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180</v>
      </c>
      <c r="U12" s="292">
        <f>SUM(V12:AA12)</f>
        <v>3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3</v>
      </c>
      <c r="AB12" s="292">
        <f>SUM(AC12:AH12)</f>
        <v>177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177</v>
      </c>
      <c r="AI12" s="292">
        <f>SUM(AJ12,AQ12)</f>
        <v>1512</v>
      </c>
      <c r="AJ12" s="292">
        <f>SUM(AK12:AP12)</f>
        <v>1478</v>
      </c>
      <c r="AK12" s="292">
        <v>0</v>
      </c>
      <c r="AL12" s="292">
        <v>0</v>
      </c>
      <c r="AM12" s="292">
        <v>0</v>
      </c>
      <c r="AN12" s="292">
        <v>1478</v>
      </c>
      <c r="AO12" s="292">
        <v>0</v>
      </c>
      <c r="AP12" s="292">
        <v>0</v>
      </c>
      <c r="AQ12" s="292">
        <f>SUM(AR12:AW12)</f>
        <v>34</v>
      </c>
      <c r="AR12" s="292">
        <v>0</v>
      </c>
      <c r="AS12" s="292">
        <v>0</v>
      </c>
      <c r="AT12" s="292">
        <v>0</v>
      </c>
      <c r="AU12" s="292">
        <v>34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7</v>
      </c>
      <c r="CC12" s="292">
        <f>SUM(CD12:CI12)</f>
        <v>6</v>
      </c>
      <c r="CD12" s="292">
        <v>0</v>
      </c>
      <c r="CE12" s="292">
        <v>0</v>
      </c>
      <c r="CF12" s="292">
        <v>0</v>
      </c>
      <c r="CG12" s="292">
        <v>6</v>
      </c>
      <c r="CH12" s="292">
        <v>0</v>
      </c>
      <c r="CI12" s="292">
        <v>0</v>
      </c>
      <c r="CJ12" s="292">
        <f>SUM(CK12:CP12)</f>
        <v>1</v>
      </c>
      <c r="CK12" s="292">
        <v>0</v>
      </c>
      <c r="CL12" s="292">
        <v>0</v>
      </c>
      <c r="CM12" s="292">
        <v>0</v>
      </c>
      <c r="CN12" s="292">
        <v>1</v>
      </c>
      <c r="CO12" s="292">
        <v>0</v>
      </c>
      <c r="CP12" s="292">
        <v>0</v>
      </c>
      <c r="CQ12" s="292">
        <f>SUM(CR12,CY12)</f>
        <v>2010</v>
      </c>
      <c r="CR12" s="292">
        <f>SUM(CS12:CX12)</f>
        <v>1365</v>
      </c>
      <c r="CS12" s="292">
        <v>0</v>
      </c>
      <c r="CT12" s="292">
        <v>0</v>
      </c>
      <c r="CU12" s="292">
        <v>0</v>
      </c>
      <c r="CV12" s="292">
        <v>1365</v>
      </c>
      <c r="CW12" s="292">
        <v>0</v>
      </c>
      <c r="CX12" s="292">
        <v>0</v>
      </c>
      <c r="CY12" s="292">
        <f>SUM(CZ12:DE12)</f>
        <v>645</v>
      </c>
      <c r="CZ12" s="292">
        <v>0</v>
      </c>
      <c r="DA12" s="292">
        <v>0</v>
      </c>
      <c r="DB12" s="292">
        <v>0</v>
      </c>
      <c r="DC12" s="292">
        <v>645</v>
      </c>
      <c r="DD12" s="292">
        <v>0</v>
      </c>
      <c r="DE12" s="292">
        <v>0</v>
      </c>
      <c r="DF12" s="292">
        <f>SUM(DG12,DN12)</f>
        <v>371</v>
      </c>
      <c r="DG12" s="292">
        <f>SUM(DH12:DM12)</f>
        <v>42</v>
      </c>
      <c r="DH12" s="292">
        <v>0</v>
      </c>
      <c r="DI12" s="292">
        <v>0</v>
      </c>
      <c r="DJ12" s="292">
        <v>0</v>
      </c>
      <c r="DK12" s="292">
        <v>0</v>
      </c>
      <c r="DL12" s="292">
        <v>42</v>
      </c>
      <c r="DM12" s="292">
        <v>0</v>
      </c>
      <c r="DN12" s="292">
        <f>SUM(DO12:DT12)</f>
        <v>329</v>
      </c>
      <c r="DO12" s="292">
        <v>0</v>
      </c>
      <c r="DP12" s="292">
        <v>0</v>
      </c>
      <c r="DQ12" s="292">
        <v>0</v>
      </c>
      <c r="DR12" s="292">
        <v>0</v>
      </c>
      <c r="DS12" s="292">
        <v>329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915</v>
      </c>
      <c r="EA12" s="292">
        <f>SUM(EB12:EG12)</f>
        <v>616</v>
      </c>
      <c r="EB12" s="292">
        <v>18</v>
      </c>
      <c r="EC12" s="292">
        <v>0</v>
      </c>
      <c r="ED12" s="292">
        <v>598</v>
      </c>
      <c r="EE12" s="292">
        <v>0</v>
      </c>
      <c r="EF12" s="292">
        <v>0</v>
      </c>
      <c r="EG12" s="292">
        <v>0</v>
      </c>
      <c r="EH12" s="292">
        <f>SUM(EI12:EN12)</f>
        <v>299</v>
      </c>
      <c r="EI12" s="292">
        <v>0</v>
      </c>
      <c r="EJ12" s="292">
        <v>0</v>
      </c>
      <c r="EK12" s="292">
        <v>299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21336</v>
      </c>
      <c r="E13" s="292">
        <f>SUM(F13,M13)</f>
        <v>16540</v>
      </c>
      <c r="F13" s="292">
        <f>SUM(G13:L13)</f>
        <v>13378</v>
      </c>
      <c r="G13" s="292">
        <v>0</v>
      </c>
      <c r="H13" s="292">
        <v>13378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3162</v>
      </c>
      <c r="N13" s="292">
        <v>0</v>
      </c>
      <c r="O13" s="292">
        <v>3162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4796</v>
      </c>
      <c r="CR13" s="292">
        <f>SUM(CS13:CX13)</f>
        <v>3011</v>
      </c>
      <c r="CS13" s="292">
        <v>0</v>
      </c>
      <c r="CT13" s="292">
        <v>0</v>
      </c>
      <c r="CU13" s="292">
        <v>376</v>
      </c>
      <c r="CV13" s="292">
        <v>2635</v>
      </c>
      <c r="CW13" s="292">
        <v>0</v>
      </c>
      <c r="CX13" s="292">
        <v>0</v>
      </c>
      <c r="CY13" s="292">
        <f>SUM(CZ13:DE13)</f>
        <v>1785</v>
      </c>
      <c r="CZ13" s="292">
        <v>0</v>
      </c>
      <c r="DA13" s="292">
        <v>0</v>
      </c>
      <c r="DB13" s="292">
        <v>1004</v>
      </c>
      <c r="DC13" s="292">
        <v>781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8773</v>
      </c>
      <c r="E14" s="292">
        <f>SUM(F14,M14)</f>
        <v>6831</v>
      </c>
      <c r="F14" s="292">
        <f>SUM(G14:L14)</f>
        <v>6409</v>
      </c>
      <c r="G14" s="292">
        <v>0</v>
      </c>
      <c r="H14" s="292">
        <v>6349</v>
      </c>
      <c r="I14" s="292">
        <v>0</v>
      </c>
      <c r="J14" s="292">
        <v>0</v>
      </c>
      <c r="K14" s="292">
        <v>0</v>
      </c>
      <c r="L14" s="292">
        <v>60</v>
      </c>
      <c r="M14" s="292">
        <f>SUM(N14:S14)</f>
        <v>422</v>
      </c>
      <c r="N14" s="292">
        <v>0</v>
      </c>
      <c r="O14" s="292">
        <v>341</v>
      </c>
      <c r="P14" s="292">
        <v>0</v>
      </c>
      <c r="Q14" s="292">
        <v>0</v>
      </c>
      <c r="R14" s="292">
        <v>0</v>
      </c>
      <c r="S14" s="292">
        <v>81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1490</v>
      </c>
      <c r="CR14" s="292">
        <f>SUM(CS14:CX14)</f>
        <v>1297</v>
      </c>
      <c r="CS14" s="292">
        <v>0</v>
      </c>
      <c r="CT14" s="292">
        <v>0</v>
      </c>
      <c r="CU14" s="292">
        <v>187</v>
      </c>
      <c r="CV14" s="292">
        <v>997</v>
      </c>
      <c r="CW14" s="292">
        <v>0</v>
      </c>
      <c r="CX14" s="292">
        <v>113</v>
      </c>
      <c r="CY14" s="292">
        <f>SUM(CZ14:DE14)</f>
        <v>193</v>
      </c>
      <c r="CZ14" s="292">
        <v>0</v>
      </c>
      <c r="DA14" s="292">
        <v>0</v>
      </c>
      <c r="DB14" s="292">
        <v>103</v>
      </c>
      <c r="DC14" s="292">
        <v>24</v>
      </c>
      <c r="DD14" s="292">
        <v>0</v>
      </c>
      <c r="DE14" s="292">
        <v>66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452</v>
      </c>
      <c r="DV14" s="292">
        <v>402</v>
      </c>
      <c r="DW14" s="292">
        <v>0</v>
      </c>
      <c r="DX14" s="292">
        <v>50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7233</v>
      </c>
      <c r="E15" s="292">
        <f>SUM(F15,M15)</f>
        <v>5576</v>
      </c>
      <c r="F15" s="292">
        <f>SUM(G15:L15)</f>
        <v>5576</v>
      </c>
      <c r="G15" s="292">
        <v>0</v>
      </c>
      <c r="H15" s="292">
        <v>5576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1282</v>
      </c>
      <c r="CR15" s="292">
        <f>SUM(CS15:CX15)</f>
        <v>867</v>
      </c>
      <c r="CS15" s="292">
        <v>0</v>
      </c>
      <c r="CT15" s="292">
        <v>0</v>
      </c>
      <c r="CU15" s="292">
        <v>95</v>
      </c>
      <c r="CV15" s="292">
        <v>760</v>
      </c>
      <c r="CW15" s="292">
        <v>0</v>
      </c>
      <c r="CX15" s="292">
        <v>12</v>
      </c>
      <c r="CY15" s="292">
        <f>SUM(CZ15:DE15)</f>
        <v>415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415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375</v>
      </c>
      <c r="DV15" s="292">
        <v>268</v>
      </c>
      <c r="DW15" s="292">
        <v>0</v>
      </c>
      <c r="DX15" s="292">
        <v>107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6084</v>
      </c>
      <c r="E16" s="292">
        <f>SUM(F16,M16)</f>
        <v>4813</v>
      </c>
      <c r="F16" s="292">
        <f>SUM(G16:L16)</f>
        <v>3683</v>
      </c>
      <c r="G16" s="292">
        <v>0</v>
      </c>
      <c r="H16" s="292">
        <v>3680</v>
      </c>
      <c r="I16" s="292">
        <v>0</v>
      </c>
      <c r="J16" s="292">
        <v>3</v>
      </c>
      <c r="K16" s="292">
        <v>0</v>
      </c>
      <c r="L16" s="292">
        <v>0</v>
      </c>
      <c r="M16" s="292">
        <f>SUM(N16:S16)</f>
        <v>1130</v>
      </c>
      <c r="N16" s="292">
        <v>0</v>
      </c>
      <c r="O16" s="292">
        <v>1129</v>
      </c>
      <c r="P16" s="292">
        <v>0</v>
      </c>
      <c r="Q16" s="292">
        <v>1</v>
      </c>
      <c r="R16" s="292">
        <v>0</v>
      </c>
      <c r="S16" s="292">
        <v>0</v>
      </c>
      <c r="T16" s="292">
        <f>SUM(U16,AB16)</f>
        <v>541</v>
      </c>
      <c r="U16" s="292">
        <f>SUM(V16:AA16)</f>
        <v>91</v>
      </c>
      <c r="V16" s="292">
        <v>0</v>
      </c>
      <c r="W16" s="292">
        <v>0</v>
      </c>
      <c r="X16" s="292">
        <v>84</v>
      </c>
      <c r="Y16" s="292">
        <v>0</v>
      </c>
      <c r="Z16" s="292">
        <v>0</v>
      </c>
      <c r="AA16" s="292">
        <v>7</v>
      </c>
      <c r="AB16" s="292">
        <f>SUM(AC16:AH16)</f>
        <v>450</v>
      </c>
      <c r="AC16" s="292">
        <v>0</v>
      </c>
      <c r="AD16" s="292">
        <v>0</v>
      </c>
      <c r="AE16" s="292">
        <v>120</v>
      </c>
      <c r="AF16" s="292">
        <v>0</v>
      </c>
      <c r="AG16" s="292">
        <v>0</v>
      </c>
      <c r="AH16" s="292">
        <v>330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255</v>
      </c>
      <c r="CR16" s="292">
        <f>SUM(CS16:CX16)</f>
        <v>175</v>
      </c>
      <c r="CS16" s="292">
        <v>0</v>
      </c>
      <c r="CT16" s="292">
        <v>0</v>
      </c>
      <c r="CU16" s="292">
        <v>0</v>
      </c>
      <c r="CV16" s="292">
        <v>175</v>
      </c>
      <c r="CW16" s="292">
        <v>0</v>
      </c>
      <c r="CX16" s="292">
        <v>0</v>
      </c>
      <c r="CY16" s="292">
        <f>SUM(CZ16:DE16)</f>
        <v>80</v>
      </c>
      <c r="CZ16" s="292">
        <v>0</v>
      </c>
      <c r="DA16" s="292">
        <v>0</v>
      </c>
      <c r="DB16" s="292">
        <v>0</v>
      </c>
      <c r="DC16" s="292">
        <v>80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460</v>
      </c>
      <c r="DV16" s="292">
        <v>317</v>
      </c>
      <c r="DW16" s="292">
        <v>0</v>
      </c>
      <c r="DX16" s="292">
        <v>143</v>
      </c>
      <c r="DY16" s="292">
        <v>0</v>
      </c>
      <c r="DZ16" s="292">
        <f>SUM(EA16,EH16)</f>
        <v>15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15</v>
      </c>
      <c r="EI16" s="292">
        <v>0</v>
      </c>
      <c r="EJ16" s="292">
        <v>0</v>
      </c>
      <c r="EK16" s="292">
        <v>0</v>
      </c>
      <c r="EL16" s="292">
        <v>0</v>
      </c>
      <c r="EM16" s="292">
        <v>15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8822</v>
      </c>
      <c r="E17" s="292">
        <f>SUM(F17,M17)</f>
        <v>7483</v>
      </c>
      <c r="F17" s="292">
        <f>SUM(G17:L17)</f>
        <v>6740</v>
      </c>
      <c r="G17" s="292">
        <v>0</v>
      </c>
      <c r="H17" s="292">
        <v>6736</v>
      </c>
      <c r="I17" s="292">
        <v>0</v>
      </c>
      <c r="J17" s="292">
        <v>0</v>
      </c>
      <c r="K17" s="292">
        <v>0</v>
      </c>
      <c r="L17" s="292">
        <v>4</v>
      </c>
      <c r="M17" s="292">
        <f>SUM(N17:S17)</f>
        <v>743</v>
      </c>
      <c r="N17" s="292">
        <v>0</v>
      </c>
      <c r="O17" s="292">
        <v>543</v>
      </c>
      <c r="P17" s="292">
        <v>0</v>
      </c>
      <c r="Q17" s="292">
        <v>0</v>
      </c>
      <c r="R17" s="292">
        <v>0</v>
      </c>
      <c r="S17" s="292">
        <v>200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164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164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164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602</v>
      </c>
      <c r="CR17" s="292">
        <f>SUM(CS17:CX17)</f>
        <v>438</v>
      </c>
      <c r="CS17" s="292">
        <v>0</v>
      </c>
      <c r="CT17" s="292">
        <v>0</v>
      </c>
      <c r="CU17" s="292">
        <v>163</v>
      </c>
      <c r="CV17" s="292">
        <v>266</v>
      </c>
      <c r="CW17" s="292">
        <v>6</v>
      </c>
      <c r="CX17" s="292">
        <v>3</v>
      </c>
      <c r="CY17" s="292">
        <f>SUM(CZ17:DE17)</f>
        <v>164</v>
      </c>
      <c r="CZ17" s="292">
        <v>0</v>
      </c>
      <c r="DA17" s="292">
        <v>0</v>
      </c>
      <c r="DB17" s="292">
        <v>9</v>
      </c>
      <c r="DC17" s="292">
        <v>50</v>
      </c>
      <c r="DD17" s="292">
        <v>11</v>
      </c>
      <c r="DE17" s="292">
        <v>94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499</v>
      </c>
      <c r="DV17" s="292">
        <v>388</v>
      </c>
      <c r="DW17" s="292">
        <v>0</v>
      </c>
      <c r="DX17" s="292">
        <v>111</v>
      </c>
      <c r="DY17" s="292">
        <v>0</v>
      </c>
      <c r="DZ17" s="292">
        <f>SUM(EA17,EH17)</f>
        <v>74</v>
      </c>
      <c r="EA17" s="292">
        <f>SUM(EB17:EG17)</f>
        <v>1</v>
      </c>
      <c r="EB17" s="292">
        <v>0</v>
      </c>
      <c r="EC17" s="292">
        <v>0</v>
      </c>
      <c r="ED17" s="292">
        <v>1</v>
      </c>
      <c r="EE17" s="292">
        <v>0</v>
      </c>
      <c r="EF17" s="292">
        <v>0</v>
      </c>
      <c r="EG17" s="292">
        <v>0</v>
      </c>
      <c r="EH17" s="292">
        <f>SUM(EI17:EN17)</f>
        <v>73</v>
      </c>
      <c r="EI17" s="292">
        <v>0</v>
      </c>
      <c r="EJ17" s="292">
        <v>0</v>
      </c>
      <c r="EK17" s="292">
        <v>73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1393</v>
      </c>
      <c r="E18" s="292">
        <f>SUM(F18,M18)</f>
        <v>1023</v>
      </c>
      <c r="F18" s="292">
        <f>SUM(G18:L18)</f>
        <v>1023</v>
      </c>
      <c r="G18" s="292">
        <v>0</v>
      </c>
      <c r="H18" s="292">
        <v>1023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290</v>
      </c>
      <c r="CR18" s="292">
        <f>SUM(CS18:CX18)</f>
        <v>290</v>
      </c>
      <c r="CS18" s="292">
        <v>0</v>
      </c>
      <c r="CT18" s="292">
        <v>0</v>
      </c>
      <c r="CU18" s="292">
        <v>0</v>
      </c>
      <c r="CV18" s="292">
        <v>290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80</v>
      </c>
      <c r="DG18" s="292">
        <f>SUM(DH18:DM18)</f>
        <v>54</v>
      </c>
      <c r="DH18" s="292">
        <v>0</v>
      </c>
      <c r="DI18" s="292">
        <v>0</v>
      </c>
      <c r="DJ18" s="292">
        <v>51</v>
      </c>
      <c r="DK18" s="292">
        <v>0</v>
      </c>
      <c r="DL18" s="292">
        <v>3</v>
      </c>
      <c r="DM18" s="292">
        <v>0</v>
      </c>
      <c r="DN18" s="292">
        <f>SUM(DO18:DT18)</f>
        <v>26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26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7622</v>
      </c>
      <c r="E19" s="292">
        <f>SUM(F19,M19)</f>
        <v>4731</v>
      </c>
      <c r="F19" s="292">
        <f>SUM(G19:L19)</f>
        <v>4006</v>
      </c>
      <c r="G19" s="292">
        <v>0</v>
      </c>
      <c r="H19" s="292">
        <v>4006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725</v>
      </c>
      <c r="N19" s="292">
        <v>0</v>
      </c>
      <c r="O19" s="292">
        <v>725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806</v>
      </c>
      <c r="AJ19" s="292">
        <f>SUM(AK19:AP19)</f>
        <v>759</v>
      </c>
      <c r="AK19" s="292">
        <v>0</v>
      </c>
      <c r="AL19" s="292">
        <v>0</v>
      </c>
      <c r="AM19" s="292">
        <v>0</v>
      </c>
      <c r="AN19" s="292">
        <v>759</v>
      </c>
      <c r="AO19" s="292">
        <v>0</v>
      </c>
      <c r="AP19" s="292">
        <v>0</v>
      </c>
      <c r="AQ19" s="292">
        <f>SUM(AR19:AW19)</f>
        <v>47</v>
      </c>
      <c r="AR19" s="292">
        <v>0</v>
      </c>
      <c r="AS19" s="292">
        <v>0</v>
      </c>
      <c r="AT19" s="292">
        <v>0</v>
      </c>
      <c r="AU19" s="292">
        <v>47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1164</v>
      </c>
      <c r="CR19" s="292">
        <f>SUM(CS19:CX19)</f>
        <v>828</v>
      </c>
      <c r="CS19" s="292">
        <v>0</v>
      </c>
      <c r="CT19" s="292">
        <v>0</v>
      </c>
      <c r="CU19" s="292">
        <v>227</v>
      </c>
      <c r="CV19" s="292">
        <v>600</v>
      </c>
      <c r="CW19" s="292">
        <v>0</v>
      </c>
      <c r="CX19" s="292">
        <v>1</v>
      </c>
      <c r="CY19" s="292">
        <f>SUM(CZ19:DE19)</f>
        <v>336</v>
      </c>
      <c r="CZ19" s="292">
        <v>0</v>
      </c>
      <c r="DA19" s="292">
        <v>0</v>
      </c>
      <c r="DB19" s="292">
        <v>110</v>
      </c>
      <c r="DC19" s="292">
        <v>0</v>
      </c>
      <c r="DD19" s="292">
        <v>1</v>
      </c>
      <c r="DE19" s="292">
        <v>225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820</v>
      </c>
      <c r="DV19" s="292">
        <v>817</v>
      </c>
      <c r="DW19" s="292">
        <v>0</v>
      </c>
      <c r="DX19" s="292">
        <v>3</v>
      </c>
      <c r="DY19" s="292">
        <v>0</v>
      </c>
      <c r="DZ19" s="292">
        <f>SUM(EA19,EH19)</f>
        <v>101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101</v>
      </c>
      <c r="EI19" s="292">
        <v>0</v>
      </c>
      <c r="EJ19" s="292">
        <v>0</v>
      </c>
      <c r="EK19" s="292">
        <v>101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2173</v>
      </c>
      <c r="E20" s="292">
        <f>SUM(F20,M20)</f>
        <v>1261</v>
      </c>
      <c r="F20" s="292">
        <f>SUM(G20:L20)</f>
        <v>1070</v>
      </c>
      <c r="G20" s="292">
        <v>0</v>
      </c>
      <c r="H20" s="292">
        <v>1070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191</v>
      </c>
      <c r="N20" s="292">
        <v>0</v>
      </c>
      <c r="O20" s="292">
        <v>191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63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63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63</v>
      </c>
      <c r="AI20" s="292">
        <f>SUM(AJ20,AQ20)</f>
        <v>264</v>
      </c>
      <c r="AJ20" s="292">
        <f>SUM(AK20:AP20)</f>
        <v>263</v>
      </c>
      <c r="AK20" s="292">
        <v>0</v>
      </c>
      <c r="AL20" s="292">
        <v>0</v>
      </c>
      <c r="AM20" s="292">
        <v>0</v>
      </c>
      <c r="AN20" s="292">
        <v>263</v>
      </c>
      <c r="AO20" s="292">
        <v>0</v>
      </c>
      <c r="AP20" s="292">
        <v>0</v>
      </c>
      <c r="AQ20" s="292">
        <f>SUM(AR20:AW20)</f>
        <v>1</v>
      </c>
      <c r="AR20" s="292">
        <v>0</v>
      </c>
      <c r="AS20" s="292">
        <v>0</v>
      </c>
      <c r="AT20" s="292">
        <v>0</v>
      </c>
      <c r="AU20" s="292">
        <v>1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328</v>
      </c>
      <c r="CR20" s="292">
        <f>SUM(CS20:CX20)</f>
        <v>205</v>
      </c>
      <c r="CS20" s="292">
        <v>0</v>
      </c>
      <c r="CT20" s="292">
        <v>0</v>
      </c>
      <c r="CU20" s="292">
        <v>51</v>
      </c>
      <c r="CV20" s="292">
        <v>154</v>
      </c>
      <c r="CW20" s="292">
        <v>0</v>
      </c>
      <c r="CX20" s="292">
        <v>0</v>
      </c>
      <c r="CY20" s="292">
        <f>SUM(CZ20:DE20)</f>
        <v>123</v>
      </c>
      <c r="CZ20" s="292">
        <v>0</v>
      </c>
      <c r="DA20" s="292">
        <v>0</v>
      </c>
      <c r="DB20" s="292">
        <v>91</v>
      </c>
      <c r="DC20" s="292">
        <v>1</v>
      </c>
      <c r="DD20" s="292">
        <v>0</v>
      </c>
      <c r="DE20" s="292">
        <v>31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239</v>
      </c>
      <c r="DV20" s="292">
        <v>238</v>
      </c>
      <c r="DW20" s="292">
        <v>0</v>
      </c>
      <c r="DX20" s="292">
        <v>1</v>
      </c>
      <c r="DY20" s="292">
        <v>0</v>
      </c>
      <c r="DZ20" s="292">
        <f>SUM(EA20,EH20)</f>
        <v>18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18</v>
      </c>
      <c r="EI20" s="292">
        <v>0</v>
      </c>
      <c r="EJ20" s="292">
        <v>0</v>
      </c>
      <c r="EK20" s="292">
        <v>18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5605</v>
      </c>
      <c r="E21" s="292">
        <f>SUM(F21,M21)</f>
        <v>4697</v>
      </c>
      <c r="F21" s="292">
        <f>SUM(G21:L21)</f>
        <v>4697</v>
      </c>
      <c r="G21" s="292">
        <v>0</v>
      </c>
      <c r="H21" s="292">
        <v>4697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647</v>
      </c>
      <c r="CR21" s="292">
        <f>SUM(CS21:CX21)</f>
        <v>647</v>
      </c>
      <c r="CS21" s="292">
        <v>0</v>
      </c>
      <c r="CT21" s="292">
        <v>0</v>
      </c>
      <c r="CU21" s="292">
        <v>70</v>
      </c>
      <c r="CV21" s="292">
        <v>415</v>
      </c>
      <c r="CW21" s="292">
        <v>0</v>
      </c>
      <c r="CX21" s="292">
        <v>162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261</v>
      </c>
      <c r="DV21" s="292">
        <v>261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5095</v>
      </c>
      <c r="E22" s="292">
        <f>SUM(F22,M22)</f>
        <v>4107</v>
      </c>
      <c r="F22" s="292">
        <f>SUM(G22:L22)</f>
        <v>4107</v>
      </c>
      <c r="G22" s="292">
        <v>0</v>
      </c>
      <c r="H22" s="292">
        <v>4107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194</v>
      </c>
      <c r="U22" s="292">
        <f>SUM(V22:AA22)</f>
        <v>194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194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788</v>
      </c>
      <c r="CR22" s="292">
        <f>SUM(CS22:CX22)</f>
        <v>572</v>
      </c>
      <c r="CS22" s="292">
        <v>0</v>
      </c>
      <c r="CT22" s="292">
        <v>0</v>
      </c>
      <c r="CU22" s="292">
        <v>74</v>
      </c>
      <c r="CV22" s="292">
        <v>498</v>
      </c>
      <c r="CW22" s="292">
        <v>0</v>
      </c>
      <c r="CX22" s="292">
        <v>0</v>
      </c>
      <c r="CY22" s="292">
        <f>SUM(CZ22:DE22)</f>
        <v>216</v>
      </c>
      <c r="CZ22" s="292">
        <v>0</v>
      </c>
      <c r="DA22" s="292">
        <v>17</v>
      </c>
      <c r="DB22" s="292">
        <v>0</v>
      </c>
      <c r="DC22" s="292">
        <v>199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6</v>
      </c>
      <c r="DV22" s="292">
        <v>6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242</v>
      </c>
      <c r="E23" s="292">
        <f>SUM(F23,M23)</f>
        <v>184</v>
      </c>
      <c r="F23" s="292">
        <f>SUM(G23:L23)</f>
        <v>184</v>
      </c>
      <c r="G23" s="292">
        <v>0</v>
      </c>
      <c r="H23" s="292">
        <v>179</v>
      </c>
      <c r="I23" s="292">
        <v>5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7</v>
      </c>
      <c r="U23" s="292">
        <f>SUM(V23:AA23)</f>
        <v>7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7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24</v>
      </c>
      <c r="CR23" s="292">
        <f>SUM(CS23:CX23)</f>
        <v>24</v>
      </c>
      <c r="CS23" s="292">
        <v>0</v>
      </c>
      <c r="CT23" s="292">
        <v>0</v>
      </c>
      <c r="CU23" s="292">
        <v>0</v>
      </c>
      <c r="CV23" s="292">
        <v>24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27</v>
      </c>
      <c r="DV23" s="292">
        <v>27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1269</v>
      </c>
      <c r="E24" s="292">
        <f>SUM(F24,M24)</f>
        <v>1062</v>
      </c>
      <c r="F24" s="292">
        <f>SUM(G24:L24)</f>
        <v>1062</v>
      </c>
      <c r="G24" s="292">
        <v>0</v>
      </c>
      <c r="H24" s="292">
        <v>989</v>
      </c>
      <c r="I24" s="292">
        <v>0</v>
      </c>
      <c r="J24" s="292">
        <v>0</v>
      </c>
      <c r="K24" s="292">
        <v>0</v>
      </c>
      <c r="L24" s="292">
        <v>73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117</v>
      </c>
      <c r="CR24" s="292">
        <f>SUM(CS24:CX24)</f>
        <v>117</v>
      </c>
      <c r="CS24" s="292">
        <v>0</v>
      </c>
      <c r="CT24" s="292">
        <v>0</v>
      </c>
      <c r="CU24" s="292">
        <v>0</v>
      </c>
      <c r="CV24" s="292">
        <v>101</v>
      </c>
      <c r="CW24" s="292">
        <v>3</v>
      </c>
      <c r="CX24" s="292">
        <v>13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20</v>
      </c>
      <c r="DG24" s="292">
        <f>SUM(DH24:DM24)</f>
        <v>20</v>
      </c>
      <c r="DH24" s="292">
        <v>0</v>
      </c>
      <c r="DI24" s="292">
        <v>0</v>
      </c>
      <c r="DJ24" s="292">
        <v>20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70</v>
      </c>
      <c r="DV24" s="292">
        <v>70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3755</v>
      </c>
      <c r="E25" s="292">
        <f>SUM(F25,M25)</f>
        <v>3043</v>
      </c>
      <c r="F25" s="292">
        <f>SUM(G25:L25)</f>
        <v>3043</v>
      </c>
      <c r="G25" s="292">
        <v>0</v>
      </c>
      <c r="H25" s="292">
        <v>3043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354</v>
      </c>
      <c r="CR25" s="292">
        <f>SUM(CS25:CX25)</f>
        <v>354</v>
      </c>
      <c r="CS25" s="292">
        <v>0</v>
      </c>
      <c r="CT25" s="292">
        <v>0</v>
      </c>
      <c r="CU25" s="292">
        <v>0</v>
      </c>
      <c r="CV25" s="292">
        <v>348</v>
      </c>
      <c r="CW25" s="292">
        <v>6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81</v>
      </c>
      <c r="DG25" s="292">
        <f>SUM(DH25:DM25)</f>
        <v>81</v>
      </c>
      <c r="DH25" s="292">
        <v>0</v>
      </c>
      <c r="DI25" s="292">
        <v>0</v>
      </c>
      <c r="DJ25" s="292">
        <v>61</v>
      </c>
      <c r="DK25" s="292">
        <v>0</v>
      </c>
      <c r="DL25" s="292">
        <v>0</v>
      </c>
      <c r="DM25" s="292">
        <v>20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277</v>
      </c>
      <c r="DV25" s="292">
        <v>277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2399</v>
      </c>
      <c r="E26" s="292">
        <f>SUM(F26,M26)</f>
        <v>1846</v>
      </c>
      <c r="F26" s="292">
        <f>SUM(G26:L26)</f>
        <v>1846</v>
      </c>
      <c r="G26" s="292">
        <v>0</v>
      </c>
      <c r="H26" s="292">
        <v>1846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386</v>
      </c>
      <c r="CR26" s="292">
        <f>SUM(CS26:CX26)</f>
        <v>386</v>
      </c>
      <c r="CS26" s="292">
        <v>0</v>
      </c>
      <c r="CT26" s="292">
        <v>0</v>
      </c>
      <c r="CU26" s="292">
        <v>50</v>
      </c>
      <c r="CV26" s="292">
        <v>224</v>
      </c>
      <c r="CW26" s="292">
        <v>0</v>
      </c>
      <c r="CX26" s="292">
        <v>112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167</v>
      </c>
      <c r="DV26" s="292">
        <v>167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6334</v>
      </c>
      <c r="E27" s="292">
        <f>SUM(F27,M27)</f>
        <v>5139</v>
      </c>
      <c r="F27" s="292">
        <f>SUM(G27:L27)</f>
        <v>3488</v>
      </c>
      <c r="G27" s="292">
        <v>0</v>
      </c>
      <c r="H27" s="292">
        <v>3488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1651</v>
      </c>
      <c r="N27" s="292">
        <v>0</v>
      </c>
      <c r="O27" s="292">
        <v>1651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205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205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205</v>
      </c>
      <c r="CQ27" s="292">
        <f>SUM(CR27,CY27)</f>
        <v>990</v>
      </c>
      <c r="CR27" s="292">
        <f>SUM(CS27:CX27)</f>
        <v>297</v>
      </c>
      <c r="CS27" s="292">
        <v>0</v>
      </c>
      <c r="CT27" s="292">
        <v>0</v>
      </c>
      <c r="CU27" s="292">
        <v>31</v>
      </c>
      <c r="CV27" s="292">
        <v>266</v>
      </c>
      <c r="CW27" s="292">
        <v>0</v>
      </c>
      <c r="CX27" s="292">
        <v>0</v>
      </c>
      <c r="CY27" s="292">
        <f>SUM(CZ27:DE27)</f>
        <v>693</v>
      </c>
      <c r="CZ27" s="292">
        <v>0</v>
      </c>
      <c r="DA27" s="292">
        <v>0</v>
      </c>
      <c r="DB27" s="292">
        <v>245</v>
      </c>
      <c r="DC27" s="292">
        <v>448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336</v>
      </c>
      <c r="E28" s="292">
        <f>SUM(F28,M28)</f>
        <v>194</v>
      </c>
      <c r="F28" s="292">
        <f>SUM(G28:L28)</f>
        <v>194</v>
      </c>
      <c r="G28" s="292">
        <v>0</v>
      </c>
      <c r="H28" s="292">
        <v>194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32</v>
      </c>
      <c r="U28" s="292">
        <f>SUM(V28:AA28)</f>
        <v>32</v>
      </c>
      <c r="V28" s="292">
        <v>0</v>
      </c>
      <c r="W28" s="292">
        <v>0</v>
      </c>
      <c r="X28" s="292">
        <v>32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110</v>
      </c>
      <c r="CR28" s="292">
        <f>SUM(CS28:CX28)</f>
        <v>110</v>
      </c>
      <c r="CS28" s="292">
        <v>0</v>
      </c>
      <c r="CT28" s="292">
        <v>0</v>
      </c>
      <c r="CU28" s="292">
        <v>0</v>
      </c>
      <c r="CV28" s="292">
        <v>110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521</v>
      </c>
      <c r="E29" s="292">
        <f>SUM(F29,M29)</f>
        <v>367</v>
      </c>
      <c r="F29" s="292">
        <f>SUM(G29:L29)</f>
        <v>362</v>
      </c>
      <c r="G29" s="292">
        <v>0</v>
      </c>
      <c r="H29" s="292">
        <v>362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5</v>
      </c>
      <c r="N29" s="292">
        <v>0</v>
      </c>
      <c r="O29" s="292">
        <v>5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154</v>
      </c>
      <c r="CR29" s="292">
        <f>SUM(CS29:CX29)</f>
        <v>76</v>
      </c>
      <c r="CS29" s="292">
        <v>0</v>
      </c>
      <c r="CT29" s="292">
        <v>0</v>
      </c>
      <c r="CU29" s="292">
        <v>15</v>
      </c>
      <c r="CV29" s="292">
        <v>61</v>
      </c>
      <c r="CW29" s="292">
        <v>0</v>
      </c>
      <c r="CX29" s="292">
        <v>0</v>
      </c>
      <c r="CY29" s="292">
        <f>SUM(CZ29:DE29)</f>
        <v>78</v>
      </c>
      <c r="CZ29" s="292">
        <v>0</v>
      </c>
      <c r="DA29" s="292">
        <v>0</v>
      </c>
      <c r="DB29" s="292">
        <v>0</v>
      </c>
      <c r="DC29" s="292">
        <v>32</v>
      </c>
      <c r="DD29" s="292">
        <v>0</v>
      </c>
      <c r="DE29" s="292">
        <v>46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1403</v>
      </c>
      <c r="E30" s="292">
        <f>SUM(F30,M30)</f>
        <v>881</v>
      </c>
      <c r="F30" s="292">
        <f>SUM(G30:L30)</f>
        <v>881</v>
      </c>
      <c r="G30" s="292">
        <v>0</v>
      </c>
      <c r="H30" s="292">
        <v>881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215</v>
      </c>
      <c r="U30" s="292">
        <f>SUM(V30:AA30)</f>
        <v>150</v>
      </c>
      <c r="V30" s="292">
        <v>0</v>
      </c>
      <c r="W30" s="292">
        <v>0</v>
      </c>
      <c r="X30" s="292">
        <v>50</v>
      </c>
      <c r="Y30" s="292">
        <v>0</v>
      </c>
      <c r="Z30" s="292">
        <v>0</v>
      </c>
      <c r="AA30" s="292">
        <v>100</v>
      </c>
      <c r="AB30" s="292">
        <f>SUM(AC30:AH30)</f>
        <v>65</v>
      </c>
      <c r="AC30" s="292">
        <v>0</v>
      </c>
      <c r="AD30" s="292">
        <v>0</v>
      </c>
      <c r="AE30" s="292">
        <v>21</v>
      </c>
      <c r="AF30" s="292">
        <v>0</v>
      </c>
      <c r="AG30" s="292">
        <v>0</v>
      </c>
      <c r="AH30" s="292">
        <v>44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307</v>
      </c>
      <c r="CR30" s="292">
        <f>SUM(CS30:CX30)</f>
        <v>200</v>
      </c>
      <c r="CS30" s="292">
        <v>0</v>
      </c>
      <c r="CT30" s="292">
        <v>0</v>
      </c>
      <c r="CU30" s="292">
        <v>0</v>
      </c>
      <c r="CV30" s="292">
        <v>200</v>
      </c>
      <c r="CW30" s="292">
        <v>0</v>
      </c>
      <c r="CX30" s="292">
        <v>0</v>
      </c>
      <c r="CY30" s="292">
        <f>SUM(CZ30:DE30)</f>
        <v>107</v>
      </c>
      <c r="CZ30" s="292">
        <v>0</v>
      </c>
      <c r="DA30" s="292">
        <v>0</v>
      </c>
      <c r="DB30" s="292">
        <v>0</v>
      </c>
      <c r="DC30" s="292">
        <v>107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3735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690</v>
      </c>
      <c r="CR31" s="292">
        <f>SUM(CS31:CX31)</f>
        <v>364</v>
      </c>
      <c r="CS31" s="292">
        <v>0</v>
      </c>
      <c r="CT31" s="292">
        <v>0</v>
      </c>
      <c r="CU31" s="292">
        <v>12</v>
      </c>
      <c r="CV31" s="292">
        <v>352</v>
      </c>
      <c r="CW31" s="292">
        <v>0</v>
      </c>
      <c r="CX31" s="292">
        <v>0</v>
      </c>
      <c r="CY31" s="292">
        <f>SUM(CZ31:DE31)</f>
        <v>326</v>
      </c>
      <c r="CZ31" s="292">
        <v>0</v>
      </c>
      <c r="DA31" s="292">
        <v>0</v>
      </c>
      <c r="DB31" s="292">
        <v>13</v>
      </c>
      <c r="DC31" s="292">
        <v>313</v>
      </c>
      <c r="DD31" s="292">
        <v>0</v>
      </c>
      <c r="DE31" s="292">
        <v>0</v>
      </c>
      <c r="DF31" s="292">
        <f>SUM(DG31,DN31)</f>
        <v>3045</v>
      </c>
      <c r="DG31" s="292">
        <f>SUM(DH31:DM31)</f>
        <v>1969</v>
      </c>
      <c r="DH31" s="292">
        <v>0</v>
      </c>
      <c r="DI31" s="292">
        <v>1934</v>
      </c>
      <c r="DJ31" s="292">
        <v>35</v>
      </c>
      <c r="DK31" s="292">
        <v>0</v>
      </c>
      <c r="DL31" s="292">
        <v>0</v>
      </c>
      <c r="DM31" s="292">
        <v>0</v>
      </c>
      <c r="DN31" s="292">
        <f>SUM(DO31:DT31)</f>
        <v>1076</v>
      </c>
      <c r="DO31" s="292">
        <v>0</v>
      </c>
      <c r="DP31" s="292">
        <v>1042</v>
      </c>
      <c r="DQ31" s="292">
        <v>34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903</v>
      </c>
      <c r="E32" s="292">
        <f>SUM(F32,M32)</f>
        <v>0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183</v>
      </c>
      <c r="CR32" s="292">
        <f>SUM(CS32:CX32)</f>
        <v>136</v>
      </c>
      <c r="CS32" s="292">
        <v>0</v>
      </c>
      <c r="CT32" s="292">
        <v>0</v>
      </c>
      <c r="CU32" s="292">
        <v>5</v>
      </c>
      <c r="CV32" s="292">
        <v>131</v>
      </c>
      <c r="CW32" s="292">
        <v>0</v>
      </c>
      <c r="CX32" s="292">
        <v>0</v>
      </c>
      <c r="CY32" s="292">
        <f>SUM(CZ32:DE32)</f>
        <v>47</v>
      </c>
      <c r="CZ32" s="292">
        <v>0</v>
      </c>
      <c r="DA32" s="292">
        <v>0</v>
      </c>
      <c r="DB32" s="292">
        <v>2</v>
      </c>
      <c r="DC32" s="292">
        <v>45</v>
      </c>
      <c r="DD32" s="292">
        <v>0</v>
      </c>
      <c r="DE32" s="292">
        <v>0</v>
      </c>
      <c r="DF32" s="292">
        <f>SUM(DG32,DN32)</f>
        <v>720</v>
      </c>
      <c r="DG32" s="292">
        <f>SUM(DH32:DM32)</f>
        <v>595</v>
      </c>
      <c r="DH32" s="292">
        <v>0</v>
      </c>
      <c r="DI32" s="292">
        <v>581</v>
      </c>
      <c r="DJ32" s="292">
        <v>14</v>
      </c>
      <c r="DK32" s="292">
        <v>0</v>
      </c>
      <c r="DL32" s="292">
        <v>0</v>
      </c>
      <c r="DM32" s="292">
        <v>0</v>
      </c>
      <c r="DN32" s="292">
        <f>SUM(DO32:DT32)</f>
        <v>125</v>
      </c>
      <c r="DO32" s="292">
        <v>0</v>
      </c>
      <c r="DP32" s="292">
        <v>120</v>
      </c>
      <c r="DQ32" s="292">
        <v>5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736</v>
      </c>
      <c r="E33" s="292">
        <f>SUM(F33,M33)</f>
        <v>0</v>
      </c>
      <c r="F33" s="292">
        <f>SUM(G33:L33)</f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150</v>
      </c>
      <c r="CR33" s="292">
        <f>SUM(CS33:CX33)</f>
        <v>126</v>
      </c>
      <c r="CS33" s="292">
        <v>0</v>
      </c>
      <c r="CT33" s="292">
        <v>0</v>
      </c>
      <c r="CU33" s="292">
        <v>4</v>
      </c>
      <c r="CV33" s="292">
        <v>122</v>
      </c>
      <c r="CW33" s="292">
        <v>0</v>
      </c>
      <c r="CX33" s="292">
        <v>0</v>
      </c>
      <c r="CY33" s="292">
        <f>SUM(CZ33:DE33)</f>
        <v>24</v>
      </c>
      <c r="CZ33" s="292">
        <v>0</v>
      </c>
      <c r="DA33" s="292">
        <v>0</v>
      </c>
      <c r="DB33" s="292">
        <v>2</v>
      </c>
      <c r="DC33" s="292">
        <v>22</v>
      </c>
      <c r="DD33" s="292">
        <v>0</v>
      </c>
      <c r="DE33" s="292">
        <v>0</v>
      </c>
      <c r="DF33" s="292">
        <f>SUM(DG33,DN33)</f>
        <v>586</v>
      </c>
      <c r="DG33" s="292">
        <f>SUM(DH33:DM33)</f>
        <v>530</v>
      </c>
      <c r="DH33" s="292">
        <v>0</v>
      </c>
      <c r="DI33" s="292">
        <v>516</v>
      </c>
      <c r="DJ33" s="292">
        <v>14</v>
      </c>
      <c r="DK33" s="292">
        <v>0</v>
      </c>
      <c r="DL33" s="292">
        <v>0</v>
      </c>
      <c r="DM33" s="292">
        <v>0</v>
      </c>
      <c r="DN33" s="292">
        <f>SUM(DO33:DT33)</f>
        <v>56</v>
      </c>
      <c r="DO33" s="292">
        <v>0</v>
      </c>
      <c r="DP33" s="292">
        <v>54</v>
      </c>
      <c r="DQ33" s="292">
        <v>2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2" man="1"/>
    <brk id="34" min="1" max="32" man="1"/>
    <brk id="49" min="1" max="32" man="1"/>
    <brk id="64" min="1" max="32" man="1"/>
    <brk id="79" min="1" max="32" man="1"/>
    <brk id="94" min="1" max="32" man="1"/>
    <brk id="109" min="1" max="32" man="1"/>
    <brk id="124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5">
        <f>SUM(E7,F7,N7,O7)</f>
        <v>383352</v>
      </c>
      <c r="E7" s="305">
        <f>+Q7</f>
        <v>291962</v>
      </c>
      <c r="F7" s="305">
        <f>SUM(G7:M7)</f>
        <v>58220</v>
      </c>
      <c r="G7" s="305">
        <f t="shared" ref="G7:M7" si="0">SUM(G$8:G$207)</f>
        <v>4370</v>
      </c>
      <c r="H7" s="305">
        <f t="shared" si="0"/>
        <v>3379</v>
      </c>
      <c r="I7" s="305">
        <f t="shared" si="0"/>
        <v>183</v>
      </c>
      <c r="J7" s="305">
        <f t="shared" si="0"/>
        <v>0</v>
      </c>
      <c r="K7" s="305">
        <f t="shared" si="0"/>
        <v>212</v>
      </c>
      <c r="L7" s="305">
        <f t="shared" si="0"/>
        <v>45004</v>
      </c>
      <c r="M7" s="305">
        <f t="shared" si="0"/>
        <v>5072</v>
      </c>
      <c r="N7" s="305">
        <f>+AA7</f>
        <v>2869</v>
      </c>
      <c r="O7" s="305">
        <f>+資源化量内訳!Y7</f>
        <v>30301</v>
      </c>
      <c r="P7" s="305">
        <f>+SUM(Q7,R7)</f>
        <v>301228</v>
      </c>
      <c r="Q7" s="305">
        <f>SUM(Q$8:Q$207)</f>
        <v>291962</v>
      </c>
      <c r="R7" s="305">
        <f>+SUM(S7,T7,U7,V7,W7,X7,Y7)</f>
        <v>9266</v>
      </c>
      <c r="S7" s="305">
        <f t="shared" ref="S7:Y7" si="1">SUM(S$8:S$207)</f>
        <v>1301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3690</v>
      </c>
      <c r="Y7" s="305">
        <f t="shared" si="1"/>
        <v>4275</v>
      </c>
      <c r="Z7" s="305">
        <f>SUM(AA7:AC7)</f>
        <v>48511</v>
      </c>
      <c r="AA7" s="305">
        <f>SUM(AA$8:AA$207)</f>
        <v>2869</v>
      </c>
      <c r="AB7" s="305">
        <f>SUM(AB$8:AB$207)</f>
        <v>37360</v>
      </c>
      <c r="AC7" s="305">
        <f>SUM(AD7:AJ7)</f>
        <v>8282</v>
      </c>
      <c r="AD7" s="305">
        <f t="shared" ref="AD7:AJ7" si="2">SUM(AD$8:AD$207)</f>
        <v>1678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5885</v>
      </c>
      <c r="AJ7" s="305">
        <f t="shared" si="2"/>
        <v>719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137806</v>
      </c>
      <c r="E8" s="292">
        <f>+Q8</f>
        <v>109704</v>
      </c>
      <c r="F8" s="292">
        <f>SUM(G8:M8)</f>
        <v>17025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17025</v>
      </c>
      <c r="M8" s="292">
        <v>0</v>
      </c>
      <c r="N8" s="292">
        <f>+AA8</f>
        <v>189</v>
      </c>
      <c r="O8" s="292">
        <f>+資源化量内訳!Y8</f>
        <v>10888</v>
      </c>
      <c r="P8" s="292">
        <f>+SUM(Q8,R8)</f>
        <v>111127</v>
      </c>
      <c r="Q8" s="292">
        <v>109704</v>
      </c>
      <c r="R8" s="292">
        <f>+SUM(S8,T8,U8,V8,W8,X8,Y8)</f>
        <v>1423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1423</v>
      </c>
      <c r="Y8" s="292">
        <v>0</v>
      </c>
      <c r="Z8" s="292">
        <f>SUM(AA8:AC8)</f>
        <v>16746</v>
      </c>
      <c r="AA8" s="292">
        <v>189</v>
      </c>
      <c r="AB8" s="292">
        <v>12714</v>
      </c>
      <c r="AC8" s="292">
        <f>SUM(AD8:AJ8)</f>
        <v>3843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3843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73597</v>
      </c>
      <c r="E9" s="292">
        <f>+Q9</f>
        <v>54946</v>
      </c>
      <c r="F9" s="292">
        <f>SUM(G9:M9)</f>
        <v>4917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4917</v>
      </c>
      <c r="M9" s="292">
        <v>0</v>
      </c>
      <c r="N9" s="292">
        <f>+AA9</f>
        <v>787</v>
      </c>
      <c r="O9" s="292">
        <f>+資源化量内訳!Y9</f>
        <v>12947</v>
      </c>
      <c r="P9" s="292">
        <f>+SUM(Q9,R9)</f>
        <v>55833</v>
      </c>
      <c r="Q9" s="292">
        <v>54946</v>
      </c>
      <c r="R9" s="292">
        <f>+SUM(S9,T9,U9,V9,W9,X9,Y9)</f>
        <v>887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887</v>
      </c>
      <c r="Y9" s="292">
        <v>0</v>
      </c>
      <c r="Z9" s="292">
        <f>SUM(AA9:AC9)</f>
        <v>9943</v>
      </c>
      <c r="AA9" s="292">
        <v>787</v>
      </c>
      <c r="AB9" s="292">
        <v>8129</v>
      </c>
      <c r="AC9" s="292">
        <f>SUM(AD9:AJ9)</f>
        <v>1027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1027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45497</v>
      </c>
      <c r="E10" s="292">
        <f>+Q10</f>
        <v>37994</v>
      </c>
      <c r="F10" s="292">
        <f>SUM(G10:M10)</f>
        <v>7420</v>
      </c>
      <c r="G10" s="292">
        <v>3138</v>
      </c>
      <c r="H10" s="292">
        <v>633</v>
      </c>
      <c r="I10" s="292">
        <v>183</v>
      </c>
      <c r="J10" s="292">
        <v>0</v>
      </c>
      <c r="K10" s="292">
        <v>0</v>
      </c>
      <c r="L10" s="292">
        <v>3297</v>
      </c>
      <c r="M10" s="292">
        <v>169</v>
      </c>
      <c r="N10" s="292">
        <f>+AA10</f>
        <v>71</v>
      </c>
      <c r="O10" s="292">
        <f>+資源化量内訳!Y10</f>
        <v>12</v>
      </c>
      <c r="P10" s="292">
        <f>+SUM(Q10,R10)</f>
        <v>39070</v>
      </c>
      <c r="Q10" s="292">
        <v>37994</v>
      </c>
      <c r="R10" s="292">
        <f>+SUM(S10,T10,U10,V10,W10,X10,Y10)</f>
        <v>1076</v>
      </c>
      <c r="S10" s="292">
        <v>897</v>
      </c>
      <c r="T10" s="292">
        <v>0</v>
      </c>
      <c r="U10" s="292">
        <v>0</v>
      </c>
      <c r="V10" s="292">
        <v>0</v>
      </c>
      <c r="W10" s="292">
        <v>0</v>
      </c>
      <c r="X10" s="292">
        <v>179</v>
      </c>
      <c r="Y10" s="292">
        <v>0</v>
      </c>
      <c r="Z10" s="292">
        <f>SUM(AA10:AC10)</f>
        <v>5564</v>
      </c>
      <c r="AA10" s="292">
        <v>71</v>
      </c>
      <c r="AB10" s="292">
        <v>3937</v>
      </c>
      <c r="AC10" s="292">
        <f>SUM(AD10:AJ10)</f>
        <v>1556</v>
      </c>
      <c r="AD10" s="292">
        <v>1390</v>
      </c>
      <c r="AE10" s="292">
        <v>0</v>
      </c>
      <c r="AF10" s="292">
        <v>0</v>
      </c>
      <c r="AG10" s="292">
        <v>0</v>
      </c>
      <c r="AH10" s="292">
        <v>0</v>
      </c>
      <c r="AI10" s="292">
        <v>10</v>
      </c>
      <c r="AJ10" s="292">
        <v>156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23780</v>
      </c>
      <c r="E11" s="292">
        <f>+Q11</f>
        <v>17576</v>
      </c>
      <c r="F11" s="292">
        <f>SUM(G11:M11)</f>
        <v>2751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2751</v>
      </c>
      <c r="M11" s="292">
        <v>0</v>
      </c>
      <c r="N11" s="292">
        <f>+AA11</f>
        <v>699</v>
      </c>
      <c r="O11" s="292">
        <f>+資源化量内訳!Y11</f>
        <v>2754</v>
      </c>
      <c r="P11" s="292">
        <f>+SUM(Q11,R11)</f>
        <v>17576</v>
      </c>
      <c r="Q11" s="292">
        <v>17576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2618</v>
      </c>
      <c r="AA11" s="292">
        <v>699</v>
      </c>
      <c r="AB11" s="292">
        <v>1919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6847</v>
      </c>
      <c r="E12" s="292">
        <f>+Q12</f>
        <v>1852</v>
      </c>
      <c r="F12" s="292">
        <f>SUM(G12:M12)</f>
        <v>4080</v>
      </c>
      <c r="G12" s="292">
        <v>180</v>
      </c>
      <c r="H12" s="292">
        <v>1512</v>
      </c>
      <c r="I12" s="292">
        <v>0</v>
      </c>
      <c r="J12" s="292">
        <v>0</v>
      </c>
      <c r="K12" s="292">
        <v>7</v>
      </c>
      <c r="L12" s="292">
        <v>2010</v>
      </c>
      <c r="M12" s="292">
        <v>371</v>
      </c>
      <c r="N12" s="292">
        <f>+AA12</f>
        <v>915</v>
      </c>
      <c r="O12" s="292">
        <f>+資源化量内訳!Y12</f>
        <v>0</v>
      </c>
      <c r="P12" s="292">
        <f>+SUM(Q12,R12)</f>
        <v>1852</v>
      </c>
      <c r="Q12" s="292">
        <v>1852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3138</v>
      </c>
      <c r="AA12" s="292">
        <v>915</v>
      </c>
      <c r="AB12" s="292">
        <v>1852</v>
      </c>
      <c r="AC12" s="292">
        <f>SUM(AD12:AJ12)</f>
        <v>371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371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21336</v>
      </c>
      <c r="E13" s="292">
        <f>+Q13</f>
        <v>16540</v>
      </c>
      <c r="F13" s="292">
        <f>SUM(G13:M13)</f>
        <v>4796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4796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16568</v>
      </c>
      <c r="Q13" s="292">
        <v>16540</v>
      </c>
      <c r="R13" s="292">
        <f>+SUM(S13,T13,U13,V13,W13,X13,Y13)</f>
        <v>28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28</v>
      </c>
      <c r="Y13" s="292">
        <v>0</v>
      </c>
      <c r="Z13" s="292">
        <f>SUM(AA13:AC13)</f>
        <v>2226</v>
      </c>
      <c r="AA13" s="292">
        <v>0</v>
      </c>
      <c r="AB13" s="292">
        <v>1814</v>
      </c>
      <c r="AC13" s="292">
        <f>SUM(AD13:AJ13)</f>
        <v>412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412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8885</v>
      </c>
      <c r="E14" s="292">
        <f>+Q14</f>
        <v>6943</v>
      </c>
      <c r="F14" s="292">
        <f>SUM(G14:M14)</f>
        <v>1490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1490</v>
      </c>
      <c r="M14" s="292">
        <v>0</v>
      </c>
      <c r="N14" s="292">
        <f>+AA14</f>
        <v>0</v>
      </c>
      <c r="O14" s="292">
        <f>+資源化量内訳!Y14</f>
        <v>452</v>
      </c>
      <c r="P14" s="292">
        <f>+SUM(Q14,R14)</f>
        <v>7058</v>
      </c>
      <c r="Q14" s="292">
        <v>6943</v>
      </c>
      <c r="R14" s="292">
        <f>+SUM(S14,T14,U14,V14,W14,X14,Y14)</f>
        <v>115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115</v>
      </c>
      <c r="Y14" s="292">
        <v>0</v>
      </c>
      <c r="Z14" s="292">
        <f>SUM(AA14:AC14)</f>
        <v>843</v>
      </c>
      <c r="AA14" s="292">
        <v>0</v>
      </c>
      <c r="AB14" s="292">
        <v>804</v>
      </c>
      <c r="AC14" s="292">
        <f>SUM(AD14:AJ14)</f>
        <v>39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39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7233</v>
      </c>
      <c r="E15" s="292">
        <f>+Q15</f>
        <v>5576</v>
      </c>
      <c r="F15" s="292">
        <f>SUM(G15:M15)</f>
        <v>1282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1282</v>
      </c>
      <c r="M15" s="292">
        <v>0</v>
      </c>
      <c r="N15" s="292">
        <f>+AA15</f>
        <v>0</v>
      </c>
      <c r="O15" s="292">
        <f>+資源化量内訳!Y15</f>
        <v>375</v>
      </c>
      <c r="P15" s="292">
        <f>+SUM(Q15,R15)</f>
        <v>6121</v>
      </c>
      <c r="Q15" s="292">
        <v>5576</v>
      </c>
      <c r="R15" s="292">
        <f>+SUM(S15,T15,U15,V15,W15,X15,Y15)</f>
        <v>545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545</v>
      </c>
      <c r="Y15" s="292">
        <v>0</v>
      </c>
      <c r="Z15" s="292">
        <f>SUM(AA15:AC15)</f>
        <v>930</v>
      </c>
      <c r="AA15" s="292">
        <v>0</v>
      </c>
      <c r="AB15" s="292">
        <v>808</v>
      </c>
      <c r="AC15" s="292">
        <f>SUM(AD15:AJ15)</f>
        <v>122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122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6084</v>
      </c>
      <c r="E16" s="292">
        <f>+Q16</f>
        <v>4813</v>
      </c>
      <c r="F16" s="292">
        <f>SUM(G16:M16)</f>
        <v>796</v>
      </c>
      <c r="G16" s="292">
        <v>541</v>
      </c>
      <c r="H16" s="292">
        <v>0</v>
      </c>
      <c r="I16" s="292">
        <v>0</v>
      </c>
      <c r="J16" s="292">
        <v>0</v>
      </c>
      <c r="K16" s="292">
        <v>0</v>
      </c>
      <c r="L16" s="292">
        <v>255</v>
      </c>
      <c r="M16" s="292">
        <v>0</v>
      </c>
      <c r="N16" s="292">
        <f>+AA16</f>
        <v>15</v>
      </c>
      <c r="O16" s="292">
        <f>+資源化量内訳!Y16</f>
        <v>460</v>
      </c>
      <c r="P16" s="292">
        <f>+SUM(Q16,R16)</f>
        <v>5025</v>
      </c>
      <c r="Q16" s="292">
        <v>4813</v>
      </c>
      <c r="R16" s="292">
        <f>+SUM(S16,T16,U16,V16,W16,X16,Y16)</f>
        <v>212</v>
      </c>
      <c r="S16" s="292">
        <v>208</v>
      </c>
      <c r="T16" s="292">
        <v>0</v>
      </c>
      <c r="U16" s="292">
        <v>0</v>
      </c>
      <c r="V16" s="292">
        <v>0</v>
      </c>
      <c r="W16" s="292">
        <v>0</v>
      </c>
      <c r="X16" s="292">
        <v>4</v>
      </c>
      <c r="Y16" s="292">
        <v>0</v>
      </c>
      <c r="Z16" s="292">
        <f>SUM(AA16:AC16)</f>
        <v>1155</v>
      </c>
      <c r="AA16" s="292">
        <v>15</v>
      </c>
      <c r="AB16" s="292">
        <v>915</v>
      </c>
      <c r="AC16" s="292">
        <f>SUM(AD16:AJ16)</f>
        <v>225</v>
      </c>
      <c r="AD16" s="292">
        <v>225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8720</v>
      </c>
      <c r="E17" s="292">
        <f>+Q17</f>
        <v>7483</v>
      </c>
      <c r="F17" s="292">
        <f>SUM(G17:M17)</f>
        <v>664</v>
      </c>
      <c r="G17" s="292">
        <v>0</v>
      </c>
      <c r="H17" s="292">
        <v>164</v>
      </c>
      <c r="I17" s="292">
        <v>0</v>
      </c>
      <c r="J17" s="292">
        <v>0</v>
      </c>
      <c r="K17" s="292">
        <v>0</v>
      </c>
      <c r="L17" s="292">
        <v>500</v>
      </c>
      <c r="M17" s="292">
        <v>0</v>
      </c>
      <c r="N17" s="292">
        <f>+AA17</f>
        <v>74</v>
      </c>
      <c r="O17" s="292">
        <f>+資源化量内訳!Y17</f>
        <v>499</v>
      </c>
      <c r="P17" s="292">
        <f>+SUM(Q17,R17)</f>
        <v>7578</v>
      </c>
      <c r="Q17" s="292">
        <v>7483</v>
      </c>
      <c r="R17" s="292">
        <f>+SUM(S17,T17,U17,V17,W17,X17,Y17)</f>
        <v>95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95</v>
      </c>
      <c r="Y17" s="292">
        <v>0</v>
      </c>
      <c r="Z17" s="292">
        <f>SUM(AA17:AC17)</f>
        <v>1212</v>
      </c>
      <c r="AA17" s="292">
        <v>74</v>
      </c>
      <c r="AB17" s="292">
        <v>1049</v>
      </c>
      <c r="AC17" s="292">
        <f>SUM(AD17:AJ17)</f>
        <v>89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89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1393</v>
      </c>
      <c r="E18" s="292">
        <f>+Q18</f>
        <v>1023</v>
      </c>
      <c r="F18" s="292">
        <f>SUM(G18:M18)</f>
        <v>370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290</v>
      </c>
      <c r="M18" s="292">
        <v>80</v>
      </c>
      <c r="N18" s="292">
        <f>+AA18</f>
        <v>0</v>
      </c>
      <c r="O18" s="292">
        <f>+資源化量内訳!Y18</f>
        <v>0</v>
      </c>
      <c r="P18" s="292">
        <f>+SUM(Q18,R18)</f>
        <v>1049</v>
      </c>
      <c r="Q18" s="292">
        <v>1023</v>
      </c>
      <c r="R18" s="292">
        <f>+SUM(S18,T18,U18,V18,W18,X18,Y18)</f>
        <v>26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26</v>
      </c>
      <c r="Z18" s="292">
        <f>SUM(AA18:AC18)</f>
        <v>199</v>
      </c>
      <c r="AA18" s="292">
        <v>0</v>
      </c>
      <c r="AB18" s="292">
        <v>145</v>
      </c>
      <c r="AC18" s="292">
        <f>SUM(AD18:AJ18)</f>
        <v>54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54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7622</v>
      </c>
      <c r="E19" s="292">
        <f>+Q19</f>
        <v>4731</v>
      </c>
      <c r="F19" s="292">
        <f>SUM(G19:M19)</f>
        <v>1970</v>
      </c>
      <c r="G19" s="292">
        <v>0</v>
      </c>
      <c r="H19" s="292">
        <v>806</v>
      </c>
      <c r="I19" s="292">
        <v>0</v>
      </c>
      <c r="J19" s="292">
        <v>0</v>
      </c>
      <c r="K19" s="292">
        <v>0</v>
      </c>
      <c r="L19" s="292">
        <v>1164</v>
      </c>
      <c r="M19" s="292">
        <v>0</v>
      </c>
      <c r="N19" s="292">
        <f>+AA19</f>
        <v>101</v>
      </c>
      <c r="O19" s="292">
        <f>+資源化量内訳!Y19</f>
        <v>820</v>
      </c>
      <c r="P19" s="292">
        <f>+SUM(Q19,R19)</f>
        <v>4731</v>
      </c>
      <c r="Q19" s="292">
        <v>4731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755</v>
      </c>
      <c r="AA19" s="292">
        <v>101</v>
      </c>
      <c r="AB19" s="292">
        <v>599</v>
      </c>
      <c r="AC19" s="292">
        <f>SUM(AD19:AJ19)</f>
        <v>55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55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2220</v>
      </c>
      <c r="E20" s="292">
        <f>+Q20</f>
        <v>1261</v>
      </c>
      <c r="F20" s="292">
        <f>SUM(G20:M20)</f>
        <v>654</v>
      </c>
      <c r="G20" s="292">
        <v>63</v>
      </c>
      <c r="H20" s="292">
        <v>264</v>
      </c>
      <c r="I20" s="292">
        <v>0</v>
      </c>
      <c r="J20" s="292">
        <v>0</v>
      </c>
      <c r="K20" s="292">
        <v>0</v>
      </c>
      <c r="L20" s="292">
        <v>327</v>
      </c>
      <c r="M20" s="292">
        <v>0</v>
      </c>
      <c r="N20" s="292">
        <f>+AA20</f>
        <v>18</v>
      </c>
      <c r="O20" s="292">
        <f>+資源化量内訳!Y20</f>
        <v>287</v>
      </c>
      <c r="P20" s="292">
        <f>+SUM(Q20,R20)</f>
        <v>1262</v>
      </c>
      <c r="Q20" s="292">
        <v>1261</v>
      </c>
      <c r="R20" s="292">
        <f>+SUM(S20,T20,U20,V20,W20,X20,Y20)</f>
        <v>1</v>
      </c>
      <c r="S20" s="292">
        <v>1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66</v>
      </c>
      <c r="AA20" s="292">
        <v>18</v>
      </c>
      <c r="AB20" s="292">
        <v>48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5605</v>
      </c>
      <c r="E21" s="292">
        <f>+Q21</f>
        <v>4697</v>
      </c>
      <c r="F21" s="292">
        <f>SUM(G21:M21)</f>
        <v>647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647</v>
      </c>
      <c r="M21" s="292">
        <v>0</v>
      </c>
      <c r="N21" s="292">
        <f>+AA21</f>
        <v>0</v>
      </c>
      <c r="O21" s="292">
        <f>+資源化量内訳!Y21</f>
        <v>261</v>
      </c>
      <c r="P21" s="292">
        <f>+SUM(Q21,R21)</f>
        <v>4928</v>
      </c>
      <c r="Q21" s="292">
        <v>4697</v>
      </c>
      <c r="R21" s="292">
        <f>+SUM(S21,T21,U21,V21,W21,X21,Y21)</f>
        <v>231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231</v>
      </c>
      <c r="Y21" s="292">
        <v>0</v>
      </c>
      <c r="Z21" s="292">
        <f>SUM(AA21:AC21)</f>
        <v>712</v>
      </c>
      <c r="AA21" s="292">
        <v>0</v>
      </c>
      <c r="AB21" s="292">
        <v>649</v>
      </c>
      <c r="AC21" s="292">
        <f>SUM(AD21:AJ21)</f>
        <v>63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63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5095</v>
      </c>
      <c r="E22" s="292">
        <f>+Q22</f>
        <v>4107</v>
      </c>
      <c r="F22" s="292">
        <f>SUM(G22:M22)</f>
        <v>982</v>
      </c>
      <c r="G22" s="292">
        <v>194</v>
      </c>
      <c r="H22" s="292">
        <v>0</v>
      </c>
      <c r="I22" s="292">
        <v>0</v>
      </c>
      <c r="J22" s="292">
        <v>0</v>
      </c>
      <c r="K22" s="292">
        <v>0</v>
      </c>
      <c r="L22" s="292">
        <v>788</v>
      </c>
      <c r="M22" s="292">
        <v>0</v>
      </c>
      <c r="N22" s="292">
        <f>+AA22</f>
        <v>0</v>
      </c>
      <c r="O22" s="292">
        <f>+資源化量内訳!Y22</f>
        <v>6</v>
      </c>
      <c r="P22" s="292">
        <f>+SUM(Q22,R22)</f>
        <v>4318</v>
      </c>
      <c r="Q22" s="292">
        <v>4107</v>
      </c>
      <c r="R22" s="292">
        <f>+SUM(S22,T22,U22,V22,W22,X22,Y22)</f>
        <v>211</v>
      </c>
      <c r="S22" s="292">
        <v>194</v>
      </c>
      <c r="T22" s="292">
        <v>0</v>
      </c>
      <c r="U22" s="292">
        <v>0</v>
      </c>
      <c r="V22" s="292">
        <v>0</v>
      </c>
      <c r="W22" s="292">
        <v>0</v>
      </c>
      <c r="X22" s="292">
        <v>17</v>
      </c>
      <c r="Y22" s="292">
        <v>0</v>
      </c>
      <c r="Z22" s="292">
        <f>SUM(AA22:AC22)</f>
        <v>41</v>
      </c>
      <c r="AA22" s="292">
        <v>0</v>
      </c>
      <c r="AB22" s="292">
        <v>41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242</v>
      </c>
      <c r="E23" s="292">
        <f>+Q23</f>
        <v>184</v>
      </c>
      <c r="F23" s="292">
        <f>SUM(G23:M23)</f>
        <v>31</v>
      </c>
      <c r="G23" s="292">
        <v>7</v>
      </c>
      <c r="H23" s="292">
        <v>0</v>
      </c>
      <c r="I23" s="292">
        <v>0</v>
      </c>
      <c r="J23" s="292">
        <v>0</v>
      </c>
      <c r="K23" s="292">
        <v>0</v>
      </c>
      <c r="L23" s="292">
        <v>24</v>
      </c>
      <c r="M23" s="292">
        <v>0</v>
      </c>
      <c r="N23" s="292">
        <f>+AA23</f>
        <v>0</v>
      </c>
      <c r="O23" s="292">
        <f>+資源化量内訳!Y23</f>
        <v>27</v>
      </c>
      <c r="P23" s="292">
        <f>+SUM(Q23,R23)</f>
        <v>184</v>
      </c>
      <c r="Q23" s="292">
        <v>184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33</v>
      </c>
      <c r="AA23" s="292">
        <v>0</v>
      </c>
      <c r="AB23" s="292">
        <v>25</v>
      </c>
      <c r="AC23" s="292">
        <f>SUM(AD23:AJ23)</f>
        <v>8</v>
      </c>
      <c r="AD23" s="292">
        <v>3</v>
      </c>
      <c r="AE23" s="292">
        <v>0</v>
      </c>
      <c r="AF23" s="292">
        <v>0</v>
      </c>
      <c r="AG23" s="292">
        <v>0</v>
      </c>
      <c r="AH23" s="292">
        <v>0</v>
      </c>
      <c r="AI23" s="292">
        <v>5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1269</v>
      </c>
      <c r="E24" s="292">
        <f>+Q24</f>
        <v>1062</v>
      </c>
      <c r="F24" s="292">
        <f>SUM(G24:M24)</f>
        <v>137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117</v>
      </c>
      <c r="M24" s="292">
        <v>20</v>
      </c>
      <c r="N24" s="292">
        <f>+AA24</f>
        <v>0</v>
      </c>
      <c r="O24" s="292">
        <f>+資源化量内訳!Y24</f>
        <v>70</v>
      </c>
      <c r="P24" s="292">
        <f>+SUM(Q24,R24)</f>
        <v>1080</v>
      </c>
      <c r="Q24" s="292">
        <v>1062</v>
      </c>
      <c r="R24" s="292">
        <f>+SUM(S24,T24,U24,V24,W24,X24,Y24)</f>
        <v>18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16</v>
      </c>
      <c r="Y24" s="292">
        <v>2</v>
      </c>
      <c r="Z24" s="292">
        <f>SUM(AA24:AC24)</f>
        <v>164</v>
      </c>
      <c r="AA24" s="292">
        <v>0</v>
      </c>
      <c r="AB24" s="292">
        <v>142</v>
      </c>
      <c r="AC24" s="292">
        <f>SUM(AD24:AJ24)</f>
        <v>22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4</v>
      </c>
      <c r="AJ24" s="292">
        <v>18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3755</v>
      </c>
      <c r="E25" s="292">
        <f>+Q25</f>
        <v>3043</v>
      </c>
      <c r="F25" s="292">
        <f>SUM(G25:M25)</f>
        <v>435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354</v>
      </c>
      <c r="M25" s="292">
        <v>81</v>
      </c>
      <c r="N25" s="292">
        <f>+AA25</f>
        <v>0</v>
      </c>
      <c r="O25" s="292">
        <f>+資源化量内訳!Y25</f>
        <v>277</v>
      </c>
      <c r="P25" s="292">
        <f>+SUM(Q25,R25)</f>
        <v>3043</v>
      </c>
      <c r="Q25" s="292">
        <v>3043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448</v>
      </c>
      <c r="AA25" s="292">
        <v>0</v>
      </c>
      <c r="AB25" s="292">
        <v>412</v>
      </c>
      <c r="AC25" s="292">
        <f>SUM(AD25:AJ25)</f>
        <v>36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20</v>
      </c>
      <c r="AJ25" s="292">
        <v>16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2398</v>
      </c>
      <c r="E26" s="292">
        <f>+Q26</f>
        <v>1846</v>
      </c>
      <c r="F26" s="292">
        <f>SUM(G26:M26)</f>
        <v>386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386</v>
      </c>
      <c r="M26" s="292">
        <v>0</v>
      </c>
      <c r="N26" s="292">
        <f>+AA26</f>
        <v>0</v>
      </c>
      <c r="O26" s="292">
        <f>+資源化量内訳!Y26</f>
        <v>166</v>
      </c>
      <c r="P26" s="292">
        <f>+SUM(Q26,R26)</f>
        <v>1976</v>
      </c>
      <c r="Q26" s="292">
        <v>1846</v>
      </c>
      <c r="R26" s="292">
        <f>+SUM(S26,T26,U26,V26,W26,X26,Y26)</f>
        <v>130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130</v>
      </c>
      <c r="Y26" s="292">
        <v>0</v>
      </c>
      <c r="Z26" s="292">
        <f>SUM(AA26:AC26)</f>
        <v>296</v>
      </c>
      <c r="AA26" s="292">
        <v>0</v>
      </c>
      <c r="AB26" s="292">
        <v>259</v>
      </c>
      <c r="AC26" s="292">
        <f>SUM(AD26:AJ26)</f>
        <v>37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37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6334</v>
      </c>
      <c r="E27" s="292">
        <f>+Q27</f>
        <v>5139</v>
      </c>
      <c r="F27" s="292">
        <f>SUM(G27:M27)</f>
        <v>1195</v>
      </c>
      <c r="G27" s="292">
        <v>0</v>
      </c>
      <c r="H27" s="292">
        <v>0</v>
      </c>
      <c r="I27" s="292">
        <v>0</v>
      </c>
      <c r="J27" s="292">
        <v>0</v>
      </c>
      <c r="K27" s="292">
        <v>205</v>
      </c>
      <c r="L27" s="292">
        <v>990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5139</v>
      </c>
      <c r="Q27" s="292">
        <v>5139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693</v>
      </c>
      <c r="AA27" s="292">
        <v>0</v>
      </c>
      <c r="AB27" s="292">
        <v>561</v>
      </c>
      <c r="AC27" s="292">
        <f>SUM(AD27:AJ27)</f>
        <v>132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132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336</v>
      </c>
      <c r="E28" s="292">
        <f>+Q28</f>
        <v>194</v>
      </c>
      <c r="F28" s="292">
        <f>SUM(G28:M28)</f>
        <v>142</v>
      </c>
      <c r="G28" s="292">
        <v>32</v>
      </c>
      <c r="H28" s="292">
        <v>0</v>
      </c>
      <c r="I28" s="292">
        <v>0</v>
      </c>
      <c r="J28" s="292">
        <v>0</v>
      </c>
      <c r="K28" s="292">
        <v>0</v>
      </c>
      <c r="L28" s="292">
        <v>110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195</v>
      </c>
      <c r="Q28" s="292">
        <v>194</v>
      </c>
      <c r="R28" s="292">
        <f>+SUM(S28,T28,U28,V28,W28,X28,Y28)</f>
        <v>1</v>
      </c>
      <c r="S28" s="292">
        <v>1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32</v>
      </c>
      <c r="AA28" s="292">
        <v>0</v>
      </c>
      <c r="AB28" s="292">
        <v>21</v>
      </c>
      <c r="AC28" s="292">
        <f>SUM(AD28:AJ28)</f>
        <v>11</v>
      </c>
      <c r="AD28" s="292">
        <v>11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521</v>
      </c>
      <c r="E29" s="292">
        <f>+Q29</f>
        <v>367</v>
      </c>
      <c r="F29" s="292">
        <f>SUM(G29:M29)</f>
        <v>154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154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367</v>
      </c>
      <c r="Q29" s="292">
        <v>367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30</v>
      </c>
      <c r="AA29" s="292">
        <v>0</v>
      </c>
      <c r="AB29" s="292">
        <v>21</v>
      </c>
      <c r="AC29" s="292">
        <f>SUM(AD29:AJ29)</f>
        <v>9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9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1403</v>
      </c>
      <c r="E30" s="292">
        <f>+Q30</f>
        <v>881</v>
      </c>
      <c r="F30" s="292">
        <f>SUM(G30:M30)</f>
        <v>522</v>
      </c>
      <c r="G30" s="292">
        <v>215</v>
      </c>
      <c r="H30" s="292">
        <v>0</v>
      </c>
      <c r="I30" s="292">
        <v>0</v>
      </c>
      <c r="J30" s="292">
        <v>0</v>
      </c>
      <c r="K30" s="292">
        <v>0</v>
      </c>
      <c r="L30" s="292">
        <v>307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881</v>
      </c>
      <c r="Q30" s="292">
        <v>881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145</v>
      </c>
      <c r="AA30" s="292">
        <v>0</v>
      </c>
      <c r="AB30" s="292">
        <v>96</v>
      </c>
      <c r="AC30" s="292">
        <f>SUM(AD30:AJ30)</f>
        <v>49</v>
      </c>
      <c r="AD30" s="292">
        <v>49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3735</v>
      </c>
      <c r="E31" s="292">
        <f>+Q31</f>
        <v>0</v>
      </c>
      <c r="F31" s="292">
        <f>SUM(G31:M31)</f>
        <v>3735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690</v>
      </c>
      <c r="M31" s="292">
        <v>3045</v>
      </c>
      <c r="N31" s="292">
        <f>+AA31</f>
        <v>0</v>
      </c>
      <c r="O31" s="292">
        <f>+資源化量内訳!Y31</f>
        <v>0</v>
      </c>
      <c r="P31" s="292">
        <f>+SUM(Q31,R31)</f>
        <v>2989</v>
      </c>
      <c r="Q31" s="292">
        <v>0</v>
      </c>
      <c r="R31" s="292">
        <f>+SUM(S31,T31,U31,V31,W31,X31,Y31)</f>
        <v>2989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13</v>
      </c>
      <c r="Y31" s="292">
        <v>2976</v>
      </c>
      <c r="Z31" s="292">
        <f>SUM(AA31:AC31)</f>
        <v>361</v>
      </c>
      <c r="AA31" s="292">
        <v>0</v>
      </c>
      <c r="AB31" s="292">
        <v>280</v>
      </c>
      <c r="AC31" s="292">
        <f>SUM(AD31:AJ31)</f>
        <v>81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12</v>
      </c>
      <c r="AJ31" s="292">
        <v>69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903</v>
      </c>
      <c r="E32" s="292">
        <f>+Q32</f>
        <v>0</v>
      </c>
      <c r="F32" s="292">
        <f>SUM(G32:M32)</f>
        <v>903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183</v>
      </c>
      <c r="M32" s="292">
        <v>720</v>
      </c>
      <c r="N32" s="292">
        <f>+AA32</f>
        <v>0</v>
      </c>
      <c r="O32" s="292">
        <f>+資源化量内訳!Y32</f>
        <v>0</v>
      </c>
      <c r="P32" s="292">
        <f>+SUM(Q32,R32)</f>
        <v>705</v>
      </c>
      <c r="Q32" s="292">
        <v>0</v>
      </c>
      <c r="R32" s="292">
        <f>+SUM(S32,T32,U32,V32,W32,X32,Y32)</f>
        <v>705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4</v>
      </c>
      <c r="Y32" s="292">
        <v>701</v>
      </c>
      <c r="Z32" s="292">
        <f>SUM(AA32:AC32)</f>
        <v>88</v>
      </c>
      <c r="AA32" s="292">
        <v>0</v>
      </c>
      <c r="AB32" s="292">
        <v>66</v>
      </c>
      <c r="AC32" s="292">
        <f>SUM(AD32:AJ32)</f>
        <v>22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3</v>
      </c>
      <c r="AJ32" s="292">
        <v>19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736</v>
      </c>
      <c r="E33" s="292">
        <f>+Q33</f>
        <v>0</v>
      </c>
      <c r="F33" s="292">
        <f>SUM(G33:M33)</f>
        <v>736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150</v>
      </c>
      <c r="M33" s="292">
        <v>586</v>
      </c>
      <c r="N33" s="292">
        <f>+AA33</f>
        <v>0</v>
      </c>
      <c r="O33" s="292">
        <f>+資源化量内訳!Y33</f>
        <v>0</v>
      </c>
      <c r="P33" s="292">
        <f>+SUM(Q33,R33)</f>
        <v>573</v>
      </c>
      <c r="Q33" s="292">
        <v>0</v>
      </c>
      <c r="R33" s="292">
        <f>+SUM(S33,T33,U33,V33,W33,X33,Y33)</f>
        <v>573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3</v>
      </c>
      <c r="Y33" s="292">
        <v>570</v>
      </c>
      <c r="Z33" s="292">
        <f>SUM(AA33:AC33)</f>
        <v>73</v>
      </c>
      <c r="AA33" s="292">
        <v>0</v>
      </c>
      <c r="AB33" s="292">
        <v>54</v>
      </c>
      <c r="AC33" s="292">
        <f>SUM(AD33:AJ33)</f>
        <v>19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3</v>
      </c>
      <c r="AJ33" s="292">
        <v>16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3">
    <sortCondition ref="A8:A33"/>
    <sortCondition ref="B8:B33"/>
    <sortCondition ref="C8:C33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2" man="1"/>
    <brk id="25" min="1" max="32" man="1"/>
    <brk id="36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6">
        <f t="shared" ref="D7:X7" si="0">SUM(Y7,AT7,BO7)</f>
        <v>65735</v>
      </c>
      <c r="E7" s="306">
        <f t="shared" si="0"/>
        <v>29204</v>
      </c>
      <c r="F7" s="306">
        <f t="shared" si="0"/>
        <v>69</v>
      </c>
      <c r="G7" s="306">
        <f t="shared" si="0"/>
        <v>369</v>
      </c>
      <c r="H7" s="306">
        <f t="shared" si="0"/>
        <v>10280</v>
      </c>
      <c r="I7" s="306">
        <f t="shared" si="0"/>
        <v>5021</v>
      </c>
      <c r="J7" s="306">
        <f t="shared" si="0"/>
        <v>3342</v>
      </c>
      <c r="K7" s="306">
        <f t="shared" si="0"/>
        <v>7</v>
      </c>
      <c r="L7" s="306">
        <f t="shared" si="0"/>
        <v>6114</v>
      </c>
      <c r="M7" s="306">
        <f t="shared" si="0"/>
        <v>5</v>
      </c>
      <c r="N7" s="306">
        <f t="shared" si="0"/>
        <v>2422</v>
      </c>
      <c r="O7" s="306">
        <f t="shared" si="0"/>
        <v>1072</v>
      </c>
      <c r="P7" s="306">
        <f t="shared" si="0"/>
        <v>183</v>
      </c>
      <c r="Q7" s="306">
        <f t="shared" si="0"/>
        <v>0</v>
      </c>
      <c r="R7" s="306">
        <f t="shared" si="0"/>
        <v>205</v>
      </c>
      <c r="S7" s="306">
        <f t="shared" si="0"/>
        <v>0</v>
      </c>
      <c r="T7" s="306">
        <f t="shared" si="0"/>
        <v>544</v>
      </c>
      <c r="U7" s="306">
        <f t="shared" si="0"/>
        <v>0</v>
      </c>
      <c r="V7" s="306">
        <f t="shared" si="0"/>
        <v>0</v>
      </c>
      <c r="W7" s="306">
        <f t="shared" si="0"/>
        <v>29</v>
      </c>
      <c r="X7" s="306">
        <f t="shared" si="0"/>
        <v>6869</v>
      </c>
      <c r="Y7" s="306">
        <f>SUM(Z7:AS7)</f>
        <v>30301</v>
      </c>
      <c r="Z7" s="306">
        <f t="shared" ref="Z7:AI7" si="1">SUM(Z$8:Z$207)</f>
        <v>23303</v>
      </c>
      <c r="AA7" s="306">
        <f t="shared" si="1"/>
        <v>46</v>
      </c>
      <c r="AB7" s="306">
        <f t="shared" si="1"/>
        <v>214</v>
      </c>
      <c r="AC7" s="306">
        <f t="shared" si="1"/>
        <v>692</v>
      </c>
      <c r="AD7" s="306">
        <f t="shared" si="1"/>
        <v>434</v>
      </c>
      <c r="AE7" s="306">
        <f t="shared" si="1"/>
        <v>296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1863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15</v>
      </c>
      <c r="AS7" s="306">
        <f>SUM(AS$8:AS$207)</f>
        <v>3438</v>
      </c>
      <c r="AT7" s="306">
        <f>施設資源化量内訳!D7</f>
        <v>33848</v>
      </c>
      <c r="AU7" s="306">
        <f>施設資源化量内訳!E7</f>
        <v>4526</v>
      </c>
      <c r="AV7" s="306">
        <f>施設資源化量内訳!F7</f>
        <v>22</v>
      </c>
      <c r="AW7" s="306">
        <f>施設資源化量内訳!G7</f>
        <v>153</v>
      </c>
      <c r="AX7" s="306">
        <f>施設資源化量内訳!H7</f>
        <v>9464</v>
      </c>
      <c r="AY7" s="306">
        <f>施設資源化量内訳!I7</f>
        <v>4562</v>
      </c>
      <c r="AZ7" s="306">
        <f>施設資源化量内訳!J7</f>
        <v>2998</v>
      </c>
      <c r="BA7" s="306">
        <f>施設資源化量内訳!K7</f>
        <v>7</v>
      </c>
      <c r="BB7" s="306">
        <f>施設資源化量内訳!L7</f>
        <v>6114</v>
      </c>
      <c r="BC7" s="306">
        <f>施設資源化量内訳!M7</f>
        <v>5</v>
      </c>
      <c r="BD7" s="306">
        <f>施設資源化量内訳!N7</f>
        <v>559</v>
      </c>
      <c r="BE7" s="306">
        <f>施設資源化量内訳!O7</f>
        <v>1072</v>
      </c>
      <c r="BF7" s="306">
        <f>施設資源化量内訳!P7</f>
        <v>183</v>
      </c>
      <c r="BG7" s="306">
        <f>施設資源化量内訳!Q7</f>
        <v>0</v>
      </c>
      <c r="BH7" s="306">
        <f>施設資源化量内訳!R7</f>
        <v>205</v>
      </c>
      <c r="BI7" s="306">
        <f>施設資源化量内訳!S7</f>
        <v>0</v>
      </c>
      <c r="BJ7" s="306">
        <f>施設資源化量内訳!T7</f>
        <v>544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14</v>
      </c>
      <c r="BN7" s="306">
        <f>施設資源化量内訳!X7</f>
        <v>3420</v>
      </c>
      <c r="BO7" s="306">
        <f>SUM(BP7:CI7)</f>
        <v>1586</v>
      </c>
      <c r="BP7" s="306">
        <f t="shared" ref="BP7:BY7" si="2">SUM(BP$8:BP$207)</f>
        <v>1375</v>
      </c>
      <c r="BQ7" s="306">
        <f t="shared" si="2"/>
        <v>1</v>
      </c>
      <c r="BR7" s="306">
        <f t="shared" si="2"/>
        <v>2</v>
      </c>
      <c r="BS7" s="306">
        <f t="shared" si="2"/>
        <v>124</v>
      </c>
      <c r="BT7" s="306">
        <f t="shared" si="2"/>
        <v>25</v>
      </c>
      <c r="BU7" s="306">
        <f t="shared" si="2"/>
        <v>48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11</v>
      </c>
      <c r="CJ7" s="307">
        <f>+COUNTIF(CJ$8:CJ$207,"有る")</f>
        <v>20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21145</v>
      </c>
      <c r="E8" s="292">
        <f>SUM(Z8,AU8,BP8)</f>
        <v>10404</v>
      </c>
      <c r="F8" s="292">
        <f>SUM(AA8,AV8,BQ8)</f>
        <v>0</v>
      </c>
      <c r="G8" s="292">
        <f>SUM(AB8,AW8,BR8)</f>
        <v>0</v>
      </c>
      <c r="H8" s="292">
        <f>SUM(AC8,AX8,BS8)</f>
        <v>3851</v>
      </c>
      <c r="I8" s="292">
        <f>SUM(AD8,AY8,BT8)</f>
        <v>1127</v>
      </c>
      <c r="J8" s="292">
        <f>SUM(AE8,AZ8,BU8)</f>
        <v>1267</v>
      </c>
      <c r="K8" s="292">
        <f>SUM(AF8,BA8,BV8)</f>
        <v>0</v>
      </c>
      <c r="L8" s="292">
        <f>SUM(AG8,BB8,BW8)</f>
        <v>2935</v>
      </c>
      <c r="M8" s="292">
        <f>SUM(AH8,BC8,BX8)</f>
        <v>0</v>
      </c>
      <c r="N8" s="292">
        <f>SUM(AI8,BD8,BY8)</f>
        <v>1390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171</v>
      </c>
      <c r="Y8" s="292">
        <f>SUM(Z8:AS8)</f>
        <v>10888</v>
      </c>
      <c r="Z8" s="292">
        <v>9489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1390</v>
      </c>
      <c r="AJ8" s="295" t="s">
        <v>814</v>
      </c>
      <c r="AK8" s="295" t="s">
        <v>814</v>
      </c>
      <c r="AL8" s="295" t="s">
        <v>814</v>
      </c>
      <c r="AM8" s="295" t="s">
        <v>814</v>
      </c>
      <c r="AN8" s="295" t="s">
        <v>814</v>
      </c>
      <c r="AO8" s="295" t="s">
        <v>814</v>
      </c>
      <c r="AP8" s="295" t="s">
        <v>814</v>
      </c>
      <c r="AQ8" s="295" t="s">
        <v>814</v>
      </c>
      <c r="AR8" s="292">
        <v>0</v>
      </c>
      <c r="AS8" s="292">
        <v>9</v>
      </c>
      <c r="AT8" s="292">
        <f>施設資源化量内訳!D8</f>
        <v>9288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3817</v>
      </c>
      <c r="AY8" s="292">
        <f>施設資源化量内訳!I8</f>
        <v>1117</v>
      </c>
      <c r="AZ8" s="292">
        <f>施設資源化量内訳!J8</f>
        <v>1267</v>
      </c>
      <c r="BA8" s="292">
        <f>施設資源化量内訳!K8</f>
        <v>0</v>
      </c>
      <c r="BB8" s="292">
        <f>施設資源化量内訳!L8</f>
        <v>2935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152</v>
      </c>
      <c r="BO8" s="292">
        <f>SUM(BP8:CI8)</f>
        <v>969</v>
      </c>
      <c r="BP8" s="292">
        <v>915</v>
      </c>
      <c r="BQ8" s="292">
        <v>0</v>
      </c>
      <c r="BR8" s="292">
        <v>0</v>
      </c>
      <c r="BS8" s="292">
        <v>34</v>
      </c>
      <c r="BT8" s="292">
        <v>10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814</v>
      </c>
      <c r="CA8" s="295" t="s">
        <v>814</v>
      </c>
      <c r="CB8" s="295" t="s">
        <v>814</v>
      </c>
      <c r="CC8" s="295" t="s">
        <v>814</v>
      </c>
      <c r="CD8" s="295" t="s">
        <v>814</v>
      </c>
      <c r="CE8" s="295" t="s">
        <v>814</v>
      </c>
      <c r="CF8" s="295" t="s">
        <v>814</v>
      </c>
      <c r="CG8" s="295" t="s">
        <v>814</v>
      </c>
      <c r="CH8" s="292">
        <v>0</v>
      </c>
      <c r="CI8" s="292">
        <v>10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15794</v>
      </c>
      <c r="E9" s="292">
        <f>SUM(Z9,AU9,BP9)</f>
        <v>9228</v>
      </c>
      <c r="F9" s="292">
        <f>SUM(AA9,AV9,BQ9)</f>
        <v>34</v>
      </c>
      <c r="G9" s="292">
        <f>SUM(AB9,AW9,BR9)</f>
        <v>0</v>
      </c>
      <c r="H9" s="292">
        <f>SUM(AC9,AX9,BS9)</f>
        <v>1599</v>
      </c>
      <c r="I9" s="292">
        <f>SUM(AD9,AY9,BT9)</f>
        <v>995</v>
      </c>
      <c r="J9" s="292">
        <f>SUM(AE9,AZ9,BU9)</f>
        <v>505</v>
      </c>
      <c r="K9" s="292">
        <f>SUM(AF9,BA9,BV9)</f>
        <v>5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3428</v>
      </c>
      <c r="Y9" s="292">
        <f>SUM(Z9:AS9)</f>
        <v>12947</v>
      </c>
      <c r="Z9" s="292">
        <v>9213</v>
      </c>
      <c r="AA9" s="292">
        <v>34</v>
      </c>
      <c r="AB9" s="292">
        <v>0</v>
      </c>
      <c r="AC9" s="292">
        <v>218</v>
      </c>
      <c r="AD9" s="292">
        <v>62</v>
      </c>
      <c r="AE9" s="292">
        <v>62</v>
      </c>
      <c r="AF9" s="292">
        <v>0</v>
      </c>
      <c r="AG9" s="292">
        <v>0</v>
      </c>
      <c r="AH9" s="292">
        <v>0</v>
      </c>
      <c r="AI9" s="295">
        <v>0</v>
      </c>
      <c r="AJ9" s="295" t="s">
        <v>814</v>
      </c>
      <c r="AK9" s="295" t="s">
        <v>814</v>
      </c>
      <c r="AL9" s="295" t="s">
        <v>814</v>
      </c>
      <c r="AM9" s="295" t="s">
        <v>814</v>
      </c>
      <c r="AN9" s="295" t="s">
        <v>814</v>
      </c>
      <c r="AO9" s="295" t="s">
        <v>814</v>
      </c>
      <c r="AP9" s="295" t="s">
        <v>814</v>
      </c>
      <c r="AQ9" s="295" t="s">
        <v>814</v>
      </c>
      <c r="AR9" s="292">
        <v>0</v>
      </c>
      <c r="AS9" s="292">
        <v>3358</v>
      </c>
      <c r="AT9" s="292">
        <f>施設資源化量内訳!D9</f>
        <v>2847</v>
      </c>
      <c r="AU9" s="292">
        <f>施設資源化量内訳!E9</f>
        <v>15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1381</v>
      </c>
      <c r="AY9" s="292">
        <f>施設資源化量内訳!I9</f>
        <v>933</v>
      </c>
      <c r="AZ9" s="292">
        <f>施設資源化量内訳!J9</f>
        <v>443</v>
      </c>
      <c r="BA9" s="292">
        <f>施設資源化量内訳!K9</f>
        <v>5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70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814</v>
      </c>
      <c r="CA9" s="295" t="s">
        <v>814</v>
      </c>
      <c r="CB9" s="295" t="s">
        <v>814</v>
      </c>
      <c r="CC9" s="295" t="s">
        <v>814</v>
      </c>
      <c r="CD9" s="295" t="s">
        <v>814</v>
      </c>
      <c r="CE9" s="295" t="s">
        <v>814</v>
      </c>
      <c r="CF9" s="295" t="s">
        <v>814</v>
      </c>
      <c r="CG9" s="295" t="s">
        <v>814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5750</v>
      </c>
      <c r="E10" s="292">
        <f>SUM(Z10,AU10,BP10)</f>
        <v>1884</v>
      </c>
      <c r="F10" s="292">
        <f>SUM(AA10,AV10,BQ10)</f>
        <v>12</v>
      </c>
      <c r="G10" s="292">
        <f>SUM(AB10,AW10,BR10)</f>
        <v>0</v>
      </c>
      <c r="H10" s="292">
        <f>SUM(AC10,AX10,BS10)</f>
        <v>1196</v>
      </c>
      <c r="I10" s="292">
        <f>SUM(AD10,AY10,BT10)</f>
        <v>433</v>
      </c>
      <c r="J10" s="292">
        <f>SUM(AE10,AZ10,BU10)</f>
        <v>277</v>
      </c>
      <c r="K10" s="292">
        <f>SUM(AF10,BA10,BV10)</f>
        <v>0</v>
      </c>
      <c r="L10" s="292">
        <f>SUM(AG10,BB10,BW10)</f>
        <v>464</v>
      </c>
      <c r="M10" s="292">
        <f>SUM(AH10,BC10,BX10)</f>
        <v>0</v>
      </c>
      <c r="N10" s="292">
        <f>SUM(AI10,BD10,BY10)</f>
        <v>87</v>
      </c>
      <c r="O10" s="292">
        <f>SUM(AJ10,BE10,BZ10)</f>
        <v>633</v>
      </c>
      <c r="P10" s="292">
        <f>SUM(AK10,BF10,CA10)</f>
        <v>183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544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37</v>
      </c>
      <c r="Y10" s="292">
        <f>SUM(Z10:AS10)</f>
        <v>12</v>
      </c>
      <c r="Z10" s="292">
        <v>10</v>
      </c>
      <c r="AA10" s="292">
        <v>0</v>
      </c>
      <c r="AB10" s="292">
        <v>0</v>
      </c>
      <c r="AC10" s="292">
        <v>2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814</v>
      </c>
      <c r="AK10" s="295" t="s">
        <v>814</v>
      </c>
      <c r="AL10" s="295" t="s">
        <v>814</v>
      </c>
      <c r="AM10" s="295" t="s">
        <v>814</v>
      </c>
      <c r="AN10" s="295" t="s">
        <v>814</v>
      </c>
      <c r="AO10" s="295" t="s">
        <v>814</v>
      </c>
      <c r="AP10" s="295" t="s">
        <v>814</v>
      </c>
      <c r="AQ10" s="295" t="s">
        <v>814</v>
      </c>
      <c r="AR10" s="292">
        <v>0</v>
      </c>
      <c r="AS10" s="292">
        <v>0</v>
      </c>
      <c r="AT10" s="292">
        <f>施設資源化量内訳!D10</f>
        <v>5282</v>
      </c>
      <c r="AU10" s="292">
        <f>施設資源化量内訳!E10</f>
        <v>1544</v>
      </c>
      <c r="AV10" s="292">
        <f>施設資源化量内訳!F10</f>
        <v>12</v>
      </c>
      <c r="AW10" s="292">
        <f>施設資源化量内訳!G10</f>
        <v>0</v>
      </c>
      <c r="AX10" s="292">
        <f>施設資源化量内訳!H10</f>
        <v>1129</v>
      </c>
      <c r="AY10" s="292">
        <f>施設資源化量内訳!I10</f>
        <v>421</v>
      </c>
      <c r="AZ10" s="292">
        <f>施設資源化量内訳!J10</f>
        <v>229</v>
      </c>
      <c r="BA10" s="292">
        <f>施設資源化量内訳!K10</f>
        <v>0</v>
      </c>
      <c r="BB10" s="292">
        <f>施設資源化量内訳!L10</f>
        <v>464</v>
      </c>
      <c r="BC10" s="292">
        <f>施設資源化量内訳!M10</f>
        <v>0</v>
      </c>
      <c r="BD10" s="292">
        <f>施設資源化量内訳!N10</f>
        <v>87</v>
      </c>
      <c r="BE10" s="292">
        <f>施設資源化量内訳!O10</f>
        <v>633</v>
      </c>
      <c r="BF10" s="292">
        <f>施設資源化量内訳!P10</f>
        <v>183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544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36</v>
      </c>
      <c r="BO10" s="292">
        <f>SUM(BP10:CI10)</f>
        <v>456</v>
      </c>
      <c r="BP10" s="292">
        <v>330</v>
      </c>
      <c r="BQ10" s="292">
        <v>0</v>
      </c>
      <c r="BR10" s="292">
        <v>0</v>
      </c>
      <c r="BS10" s="292">
        <v>65</v>
      </c>
      <c r="BT10" s="292">
        <v>12</v>
      </c>
      <c r="BU10" s="292">
        <v>48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814</v>
      </c>
      <c r="CA10" s="295" t="s">
        <v>814</v>
      </c>
      <c r="CB10" s="295" t="s">
        <v>814</v>
      </c>
      <c r="CC10" s="295" t="s">
        <v>814</v>
      </c>
      <c r="CD10" s="295" t="s">
        <v>814</v>
      </c>
      <c r="CE10" s="295" t="s">
        <v>814</v>
      </c>
      <c r="CF10" s="295" t="s">
        <v>814</v>
      </c>
      <c r="CG10" s="295" t="s">
        <v>814</v>
      </c>
      <c r="CH10" s="292">
        <v>0</v>
      </c>
      <c r="CI10" s="292">
        <v>1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5163</v>
      </c>
      <c r="E11" s="292">
        <f>SUM(Z11,AU11,BP11)</f>
        <v>2171</v>
      </c>
      <c r="F11" s="292">
        <f>SUM(AA11,AV11,BQ11)</f>
        <v>0</v>
      </c>
      <c r="G11" s="292">
        <f>SUM(AB11,AW11,BR11)</f>
        <v>0</v>
      </c>
      <c r="H11" s="292">
        <f>SUM(AC11,AX11,BS11)</f>
        <v>817</v>
      </c>
      <c r="I11" s="292">
        <f>SUM(AD11,AY11,BT11)</f>
        <v>652</v>
      </c>
      <c r="J11" s="292">
        <f>SUM(AE11,AZ11,BU11)</f>
        <v>355</v>
      </c>
      <c r="K11" s="292">
        <f>SUM(AF11,BA11,BV11)</f>
        <v>0</v>
      </c>
      <c r="L11" s="292">
        <f>SUM(AG11,BB11,BW11)</f>
        <v>333</v>
      </c>
      <c r="M11" s="292">
        <f>SUM(AH11,BC11,BX11)</f>
        <v>4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14</v>
      </c>
      <c r="X11" s="292">
        <f>SUM(AS11,BN11,CI11)</f>
        <v>817</v>
      </c>
      <c r="Y11" s="292">
        <f>SUM(Z11:AS11)</f>
        <v>2754</v>
      </c>
      <c r="Z11" s="292">
        <v>1959</v>
      </c>
      <c r="AA11" s="292">
        <v>0</v>
      </c>
      <c r="AB11" s="292">
        <v>0</v>
      </c>
      <c r="AC11" s="292">
        <v>251</v>
      </c>
      <c r="AD11" s="292">
        <v>347</v>
      </c>
      <c r="AE11" s="292">
        <v>189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814</v>
      </c>
      <c r="AK11" s="295" t="s">
        <v>814</v>
      </c>
      <c r="AL11" s="295" t="s">
        <v>814</v>
      </c>
      <c r="AM11" s="295" t="s">
        <v>814</v>
      </c>
      <c r="AN11" s="295" t="s">
        <v>814</v>
      </c>
      <c r="AO11" s="295" t="s">
        <v>814</v>
      </c>
      <c r="AP11" s="295" t="s">
        <v>814</v>
      </c>
      <c r="AQ11" s="295" t="s">
        <v>814</v>
      </c>
      <c r="AR11" s="292">
        <v>7</v>
      </c>
      <c r="AS11" s="292">
        <v>1</v>
      </c>
      <c r="AT11" s="292">
        <f>施設資源化量内訳!D11</f>
        <v>2409</v>
      </c>
      <c r="AU11" s="292">
        <f>施設資源化量内訳!E11</f>
        <v>212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566</v>
      </c>
      <c r="AY11" s="292">
        <f>施設資源化量内訳!I11</f>
        <v>305</v>
      </c>
      <c r="AZ11" s="292">
        <f>施設資源化量内訳!J11</f>
        <v>166</v>
      </c>
      <c r="BA11" s="292">
        <f>施設資源化量内訳!K11</f>
        <v>0</v>
      </c>
      <c r="BB11" s="292">
        <f>施設資源化量内訳!L11</f>
        <v>333</v>
      </c>
      <c r="BC11" s="292">
        <f>施設資源化量内訳!M11</f>
        <v>4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7</v>
      </c>
      <c r="BN11" s="292">
        <f>施設資源化量内訳!X11</f>
        <v>816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814</v>
      </c>
      <c r="CA11" s="295" t="s">
        <v>814</v>
      </c>
      <c r="CB11" s="295" t="s">
        <v>814</v>
      </c>
      <c r="CC11" s="295" t="s">
        <v>814</v>
      </c>
      <c r="CD11" s="295" t="s">
        <v>814</v>
      </c>
      <c r="CE11" s="295" t="s">
        <v>814</v>
      </c>
      <c r="CF11" s="295" t="s">
        <v>814</v>
      </c>
      <c r="CG11" s="295" t="s">
        <v>814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2809</v>
      </c>
      <c r="E12" s="292">
        <f>SUM(Z12,AU12,BP12)</f>
        <v>0</v>
      </c>
      <c r="F12" s="292">
        <f>SUM(AA12,AV12,BQ12)</f>
        <v>0</v>
      </c>
      <c r="G12" s="292">
        <f>SUM(AB12,AW12,BR12)</f>
        <v>0</v>
      </c>
      <c r="H12" s="292">
        <f>SUM(AC12,AX12,BS12)</f>
        <v>300</v>
      </c>
      <c r="I12" s="292">
        <f>SUM(AD12,AY12,BT12)</f>
        <v>238</v>
      </c>
      <c r="J12" s="292">
        <f>SUM(AE12,AZ12,BU12)</f>
        <v>94</v>
      </c>
      <c r="K12" s="292">
        <f>SUM(AF12,BA12,BV12)</f>
        <v>0</v>
      </c>
      <c r="L12" s="292">
        <f>SUM(AG12,BB12,BW12)</f>
        <v>390</v>
      </c>
      <c r="M12" s="292">
        <f>SUM(AH12,BC12,BX12)</f>
        <v>0</v>
      </c>
      <c r="N12" s="292">
        <f>SUM(AI12,BD12,BY12)</f>
        <v>88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7</v>
      </c>
      <c r="X12" s="292">
        <f>SUM(AS12,BN12,CI12)</f>
        <v>1692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814</v>
      </c>
      <c r="AK12" s="295" t="s">
        <v>814</v>
      </c>
      <c r="AL12" s="295" t="s">
        <v>814</v>
      </c>
      <c r="AM12" s="295" t="s">
        <v>814</v>
      </c>
      <c r="AN12" s="295" t="s">
        <v>814</v>
      </c>
      <c r="AO12" s="295" t="s">
        <v>814</v>
      </c>
      <c r="AP12" s="295" t="s">
        <v>814</v>
      </c>
      <c r="AQ12" s="295" t="s">
        <v>814</v>
      </c>
      <c r="AR12" s="292">
        <v>0</v>
      </c>
      <c r="AS12" s="292">
        <v>0</v>
      </c>
      <c r="AT12" s="292">
        <f>施設資源化量内訳!D12</f>
        <v>2809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300</v>
      </c>
      <c r="AY12" s="292">
        <f>施設資源化量内訳!I12</f>
        <v>238</v>
      </c>
      <c r="AZ12" s="292">
        <f>施設資源化量内訳!J12</f>
        <v>94</v>
      </c>
      <c r="BA12" s="292">
        <f>施設資源化量内訳!K12</f>
        <v>0</v>
      </c>
      <c r="BB12" s="292">
        <f>施設資源化量内訳!L12</f>
        <v>390</v>
      </c>
      <c r="BC12" s="292">
        <f>施設資源化量内訳!M12</f>
        <v>0</v>
      </c>
      <c r="BD12" s="292">
        <f>施設資源化量内訳!N12</f>
        <v>88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7</v>
      </c>
      <c r="BN12" s="292">
        <f>施設資源化量内訳!X12</f>
        <v>1692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814</v>
      </c>
      <c r="CA12" s="295" t="s">
        <v>814</v>
      </c>
      <c r="CB12" s="295" t="s">
        <v>814</v>
      </c>
      <c r="CC12" s="295" t="s">
        <v>814</v>
      </c>
      <c r="CD12" s="295" t="s">
        <v>814</v>
      </c>
      <c r="CE12" s="295" t="s">
        <v>814</v>
      </c>
      <c r="CF12" s="295" t="s">
        <v>814</v>
      </c>
      <c r="CG12" s="295" t="s">
        <v>814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4180</v>
      </c>
      <c r="E13" s="292">
        <f>SUM(Z13,AU13,BP13)</f>
        <v>1568</v>
      </c>
      <c r="F13" s="292">
        <f>SUM(AA13,AV13,BQ13)</f>
        <v>0</v>
      </c>
      <c r="G13" s="292">
        <f>SUM(AB13,AW13,BR13)</f>
        <v>0</v>
      </c>
      <c r="H13" s="292">
        <f>SUM(AC13,AX13,BS13)</f>
        <v>660</v>
      </c>
      <c r="I13" s="292">
        <f>SUM(AD13,AY13,BT13)</f>
        <v>335</v>
      </c>
      <c r="J13" s="292">
        <f>SUM(AE13,AZ13,BU13)</f>
        <v>180</v>
      </c>
      <c r="K13" s="292">
        <f>SUM(AF13,BA13,BV13)</f>
        <v>0</v>
      </c>
      <c r="L13" s="292">
        <f>SUM(AG13,BB13,BW13)</f>
        <v>587</v>
      </c>
      <c r="M13" s="292">
        <f>SUM(AH13,BC13,BX13)</f>
        <v>0</v>
      </c>
      <c r="N13" s="292">
        <f>SUM(AI13,BD13,BY13)</f>
        <v>308</v>
      </c>
      <c r="O13" s="292">
        <f>SUM(AJ13,BE13,BZ13)</f>
        <v>182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360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814</v>
      </c>
      <c r="AK13" s="295" t="s">
        <v>814</v>
      </c>
      <c r="AL13" s="295" t="s">
        <v>814</v>
      </c>
      <c r="AM13" s="295" t="s">
        <v>814</v>
      </c>
      <c r="AN13" s="295" t="s">
        <v>814</v>
      </c>
      <c r="AO13" s="295" t="s">
        <v>814</v>
      </c>
      <c r="AP13" s="295" t="s">
        <v>814</v>
      </c>
      <c r="AQ13" s="295" t="s">
        <v>814</v>
      </c>
      <c r="AR13" s="292">
        <v>0</v>
      </c>
      <c r="AS13" s="292">
        <v>0</v>
      </c>
      <c r="AT13" s="292">
        <f>施設資源化量内訳!D13</f>
        <v>4180</v>
      </c>
      <c r="AU13" s="292">
        <f>施設資源化量内訳!E13</f>
        <v>1568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660</v>
      </c>
      <c r="AY13" s="292">
        <f>施設資源化量内訳!I13</f>
        <v>335</v>
      </c>
      <c r="AZ13" s="292">
        <f>施設資源化量内訳!J13</f>
        <v>180</v>
      </c>
      <c r="BA13" s="292">
        <f>施設資源化量内訳!K13</f>
        <v>0</v>
      </c>
      <c r="BB13" s="292">
        <f>施設資源化量内訳!L13</f>
        <v>587</v>
      </c>
      <c r="BC13" s="292">
        <f>施設資源化量内訳!M13</f>
        <v>0</v>
      </c>
      <c r="BD13" s="292">
        <f>施設資源化量内訳!N13</f>
        <v>308</v>
      </c>
      <c r="BE13" s="292">
        <f>施設資源化量内訳!O13</f>
        <v>182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360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814</v>
      </c>
      <c r="CA13" s="295" t="s">
        <v>814</v>
      </c>
      <c r="CB13" s="295" t="s">
        <v>814</v>
      </c>
      <c r="CC13" s="295" t="s">
        <v>814</v>
      </c>
      <c r="CD13" s="295" t="s">
        <v>814</v>
      </c>
      <c r="CE13" s="295" t="s">
        <v>814</v>
      </c>
      <c r="CF13" s="295" t="s">
        <v>814</v>
      </c>
      <c r="CG13" s="295" t="s">
        <v>814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931</v>
      </c>
      <c r="E14" s="292">
        <f>SUM(Z14,AU14,BP14)</f>
        <v>419</v>
      </c>
      <c r="F14" s="292">
        <f>SUM(AA14,AV14,BQ14)</f>
        <v>3</v>
      </c>
      <c r="G14" s="292">
        <f>SUM(AB14,AW14,BR14)</f>
        <v>0</v>
      </c>
      <c r="H14" s="292">
        <f>SUM(AC14,AX14,BS14)</f>
        <v>202</v>
      </c>
      <c r="I14" s="292">
        <f>SUM(AD14,AY14,BT14)</f>
        <v>111</v>
      </c>
      <c r="J14" s="292">
        <f>SUM(AE14,AZ14,BU14)</f>
        <v>46</v>
      </c>
      <c r="K14" s="292">
        <f>SUM(AF14,BA14,BV14)</f>
        <v>0</v>
      </c>
      <c r="L14" s="292">
        <f>SUM(AG14,BB14,BW14)</f>
        <v>126</v>
      </c>
      <c r="M14" s="292">
        <f>SUM(AH14,BC14,BX14)</f>
        <v>1</v>
      </c>
      <c r="N14" s="292">
        <f>SUM(AI14,BD14,BY14)</f>
        <v>23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452</v>
      </c>
      <c r="Z14" s="292">
        <v>419</v>
      </c>
      <c r="AA14" s="292">
        <v>3</v>
      </c>
      <c r="AB14" s="292">
        <v>0</v>
      </c>
      <c r="AC14" s="292">
        <v>0</v>
      </c>
      <c r="AD14" s="292">
        <v>7</v>
      </c>
      <c r="AE14" s="292">
        <v>0</v>
      </c>
      <c r="AF14" s="292">
        <v>0</v>
      </c>
      <c r="AG14" s="292">
        <v>0</v>
      </c>
      <c r="AH14" s="292">
        <v>0</v>
      </c>
      <c r="AI14" s="295">
        <v>23</v>
      </c>
      <c r="AJ14" s="295" t="s">
        <v>814</v>
      </c>
      <c r="AK14" s="295" t="s">
        <v>814</v>
      </c>
      <c r="AL14" s="295" t="s">
        <v>814</v>
      </c>
      <c r="AM14" s="295" t="s">
        <v>814</v>
      </c>
      <c r="AN14" s="295" t="s">
        <v>814</v>
      </c>
      <c r="AO14" s="295" t="s">
        <v>814</v>
      </c>
      <c r="AP14" s="295" t="s">
        <v>814</v>
      </c>
      <c r="AQ14" s="295" t="s">
        <v>814</v>
      </c>
      <c r="AR14" s="292">
        <v>0</v>
      </c>
      <c r="AS14" s="292">
        <v>0</v>
      </c>
      <c r="AT14" s="292">
        <f>施設資源化量内訳!D14</f>
        <v>479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202</v>
      </c>
      <c r="AY14" s="292">
        <f>施設資源化量内訳!I14</f>
        <v>104</v>
      </c>
      <c r="AZ14" s="292">
        <f>施設資源化量内訳!J14</f>
        <v>46</v>
      </c>
      <c r="BA14" s="292">
        <f>施設資源化量内訳!K14</f>
        <v>0</v>
      </c>
      <c r="BB14" s="292">
        <f>施設資源化量内訳!L14</f>
        <v>126</v>
      </c>
      <c r="BC14" s="292">
        <f>施設資源化量内訳!M14</f>
        <v>1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814</v>
      </c>
      <c r="CA14" s="295" t="s">
        <v>814</v>
      </c>
      <c r="CB14" s="295" t="s">
        <v>814</v>
      </c>
      <c r="CC14" s="295" t="s">
        <v>814</v>
      </c>
      <c r="CD14" s="295" t="s">
        <v>814</v>
      </c>
      <c r="CE14" s="295" t="s">
        <v>814</v>
      </c>
      <c r="CF14" s="295" t="s">
        <v>814</v>
      </c>
      <c r="CG14" s="295" t="s">
        <v>814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990</v>
      </c>
      <c r="E15" s="292">
        <f>SUM(Z15,AU15,BP15)</f>
        <v>95</v>
      </c>
      <c r="F15" s="292">
        <f>SUM(AA15,AV15,BQ15)</f>
        <v>0</v>
      </c>
      <c r="G15" s="292">
        <f>SUM(AB15,AW15,BR15)</f>
        <v>0</v>
      </c>
      <c r="H15" s="292">
        <f>SUM(AC15,AX15,BS15)</f>
        <v>238</v>
      </c>
      <c r="I15" s="292">
        <f>SUM(AD15,AY15,BT15)</f>
        <v>156</v>
      </c>
      <c r="J15" s="292">
        <f>SUM(AE15,AZ15,BU15)</f>
        <v>72</v>
      </c>
      <c r="K15" s="292">
        <f>SUM(AF15,BA15,BV15)</f>
        <v>0</v>
      </c>
      <c r="L15" s="292">
        <f>SUM(AG15,BB15,BW15)</f>
        <v>243</v>
      </c>
      <c r="M15" s="292">
        <f>SUM(AH15,BC15,BX15)</f>
        <v>0</v>
      </c>
      <c r="N15" s="292">
        <f>SUM(AI15,BD15,BY15)</f>
        <v>173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13</v>
      </c>
      <c r="Y15" s="292">
        <f>SUM(Z15:AS15)</f>
        <v>375</v>
      </c>
      <c r="Z15" s="292">
        <v>95</v>
      </c>
      <c r="AA15" s="292">
        <v>0</v>
      </c>
      <c r="AB15" s="292">
        <v>0</v>
      </c>
      <c r="AC15" s="292">
        <v>107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173</v>
      </c>
      <c r="AJ15" s="295" t="s">
        <v>814</v>
      </c>
      <c r="AK15" s="295" t="s">
        <v>814</v>
      </c>
      <c r="AL15" s="295" t="s">
        <v>814</v>
      </c>
      <c r="AM15" s="295" t="s">
        <v>814</v>
      </c>
      <c r="AN15" s="295" t="s">
        <v>814</v>
      </c>
      <c r="AO15" s="295" t="s">
        <v>814</v>
      </c>
      <c r="AP15" s="295" t="s">
        <v>814</v>
      </c>
      <c r="AQ15" s="295" t="s">
        <v>814</v>
      </c>
      <c r="AR15" s="292">
        <v>0</v>
      </c>
      <c r="AS15" s="292">
        <v>0</v>
      </c>
      <c r="AT15" s="292">
        <f>施設資源化量内訳!D15</f>
        <v>615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131</v>
      </c>
      <c r="AY15" s="292">
        <f>施設資源化量内訳!I15</f>
        <v>156</v>
      </c>
      <c r="AZ15" s="292">
        <f>施設資源化量内訳!J15</f>
        <v>72</v>
      </c>
      <c r="BA15" s="292">
        <f>施設資源化量内訳!K15</f>
        <v>0</v>
      </c>
      <c r="BB15" s="292">
        <f>施設資源化量内訳!L15</f>
        <v>243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13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814</v>
      </c>
      <c r="CA15" s="295" t="s">
        <v>814</v>
      </c>
      <c r="CB15" s="295" t="s">
        <v>814</v>
      </c>
      <c r="CC15" s="295" t="s">
        <v>814</v>
      </c>
      <c r="CD15" s="295" t="s">
        <v>814</v>
      </c>
      <c r="CE15" s="295" t="s">
        <v>814</v>
      </c>
      <c r="CF15" s="295" t="s">
        <v>814</v>
      </c>
      <c r="CG15" s="295" t="s">
        <v>814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761</v>
      </c>
      <c r="E16" s="292">
        <f>SUM(Z16,AU16,BP16)</f>
        <v>343</v>
      </c>
      <c r="F16" s="292">
        <f>SUM(AA16,AV16,BQ16)</f>
        <v>1</v>
      </c>
      <c r="G16" s="292">
        <f>SUM(AB16,AW16,BR16)</f>
        <v>0</v>
      </c>
      <c r="H16" s="292">
        <f>SUM(AC16,AX16,BS16)</f>
        <v>107</v>
      </c>
      <c r="I16" s="292">
        <f>SUM(AD16,AY16,BT16)</f>
        <v>82</v>
      </c>
      <c r="J16" s="292">
        <f>SUM(AE16,AZ16,BU16)</f>
        <v>45</v>
      </c>
      <c r="K16" s="292">
        <f>SUM(AF16,BA16,BV16)</f>
        <v>0</v>
      </c>
      <c r="L16" s="292">
        <f>SUM(AG16,BB16,BW16)</f>
        <v>97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</v>
      </c>
      <c r="X16" s="292">
        <f>SUM(AS16,BN16,CI16)</f>
        <v>84</v>
      </c>
      <c r="Y16" s="292">
        <f>SUM(Z16:AS16)</f>
        <v>460</v>
      </c>
      <c r="Z16" s="292">
        <v>343</v>
      </c>
      <c r="AA16" s="292">
        <v>1</v>
      </c>
      <c r="AB16" s="292">
        <v>0</v>
      </c>
      <c r="AC16" s="292">
        <v>0</v>
      </c>
      <c r="AD16" s="292">
        <v>0</v>
      </c>
      <c r="AE16" s="292">
        <v>45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814</v>
      </c>
      <c r="AK16" s="295" t="s">
        <v>814</v>
      </c>
      <c r="AL16" s="295" t="s">
        <v>814</v>
      </c>
      <c r="AM16" s="295" t="s">
        <v>814</v>
      </c>
      <c r="AN16" s="295" t="s">
        <v>814</v>
      </c>
      <c r="AO16" s="295" t="s">
        <v>814</v>
      </c>
      <c r="AP16" s="295" t="s">
        <v>814</v>
      </c>
      <c r="AQ16" s="295" t="s">
        <v>814</v>
      </c>
      <c r="AR16" s="292">
        <v>2</v>
      </c>
      <c r="AS16" s="292">
        <v>69</v>
      </c>
      <c r="AT16" s="292">
        <f>施設資源化量内訳!D16</f>
        <v>301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107</v>
      </c>
      <c r="AY16" s="292">
        <f>施設資源化量内訳!I16</f>
        <v>82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97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15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814</v>
      </c>
      <c r="CA16" s="295" t="s">
        <v>814</v>
      </c>
      <c r="CB16" s="295" t="s">
        <v>814</v>
      </c>
      <c r="CC16" s="295" t="s">
        <v>814</v>
      </c>
      <c r="CD16" s="295" t="s">
        <v>814</v>
      </c>
      <c r="CE16" s="295" t="s">
        <v>814</v>
      </c>
      <c r="CF16" s="295" t="s">
        <v>814</v>
      </c>
      <c r="CG16" s="295" t="s">
        <v>814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989</v>
      </c>
      <c r="E17" s="292">
        <f>SUM(Z17,AU17,BP17)</f>
        <v>398</v>
      </c>
      <c r="F17" s="292">
        <f>SUM(AA17,AV17,BQ17)</f>
        <v>5</v>
      </c>
      <c r="G17" s="292">
        <f>SUM(AB17,AW17,BR17)</f>
        <v>0</v>
      </c>
      <c r="H17" s="292">
        <f>SUM(AC17,AX17,BS17)</f>
        <v>147</v>
      </c>
      <c r="I17" s="292">
        <f>SUM(AD17,AY17,BT17)</f>
        <v>192</v>
      </c>
      <c r="J17" s="292">
        <f>SUM(AE17,AZ17,BU17)</f>
        <v>81</v>
      </c>
      <c r="K17" s="292">
        <f>SUM(AF17,BA17,BV17)</f>
        <v>2</v>
      </c>
      <c r="L17" s="292">
        <f>SUM(AG17,BB17,BW17)</f>
        <v>0</v>
      </c>
      <c r="M17" s="292">
        <f>SUM(AH17,BC17,BX17)</f>
        <v>0</v>
      </c>
      <c r="N17" s="292">
        <f>SUM(AI17,BD17,BY17)</f>
        <v>0</v>
      </c>
      <c r="O17" s="292">
        <f>SUM(AJ17,BE17,BZ17)</f>
        <v>164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499</v>
      </c>
      <c r="Z17" s="292">
        <v>398</v>
      </c>
      <c r="AA17" s="292">
        <v>5</v>
      </c>
      <c r="AB17" s="292">
        <v>0</v>
      </c>
      <c r="AC17" s="292">
        <v>88</v>
      </c>
      <c r="AD17" s="292">
        <v>8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814</v>
      </c>
      <c r="AK17" s="295" t="s">
        <v>814</v>
      </c>
      <c r="AL17" s="295" t="s">
        <v>814</v>
      </c>
      <c r="AM17" s="295" t="s">
        <v>814</v>
      </c>
      <c r="AN17" s="295" t="s">
        <v>814</v>
      </c>
      <c r="AO17" s="295" t="s">
        <v>814</v>
      </c>
      <c r="AP17" s="295" t="s">
        <v>814</v>
      </c>
      <c r="AQ17" s="295" t="s">
        <v>814</v>
      </c>
      <c r="AR17" s="292">
        <v>0</v>
      </c>
      <c r="AS17" s="292">
        <v>0</v>
      </c>
      <c r="AT17" s="292">
        <f>施設資源化量内訳!D17</f>
        <v>480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49</v>
      </c>
      <c r="AY17" s="292">
        <f>施設資源化量内訳!I17</f>
        <v>184</v>
      </c>
      <c r="AZ17" s="292">
        <f>施設資源化量内訳!J17</f>
        <v>81</v>
      </c>
      <c r="BA17" s="292">
        <f>施設資源化量内訳!K17</f>
        <v>2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164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10</v>
      </c>
      <c r="BP17" s="292">
        <v>0</v>
      </c>
      <c r="BQ17" s="292">
        <v>0</v>
      </c>
      <c r="BR17" s="292">
        <v>0</v>
      </c>
      <c r="BS17" s="292">
        <v>10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814</v>
      </c>
      <c r="CA17" s="295" t="s">
        <v>814</v>
      </c>
      <c r="CB17" s="295" t="s">
        <v>814</v>
      </c>
      <c r="CC17" s="295" t="s">
        <v>814</v>
      </c>
      <c r="CD17" s="295" t="s">
        <v>814</v>
      </c>
      <c r="CE17" s="295" t="s">
        <v>814</v>
      </c>
      <c r="CF17" s="295" t="s">
        <v>814</v>
      </c>
      <c r="CG17" s="295" t="s">
        <v>814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290</v>
      </c>
      <c r="E18" s="292">
        <f>SUM(Z18,AU18,BP18)</f>
        <v>121</v>
      </c>
      <c r="F18" s="292">
        <f>SUM(AA18,AV18,BQ18)</f>
        <v>0</v>
      </c>
      <c r="G18" s="292">
        <f>SUM(AB18,AW18,BR18)</f>
        <v>0</v>
      </c>
      <c r="H18" s="292">
        <f>SUM(AC18,AX18,BS18)</f>
        <v>36</v>
      </c>
      <c r="I18" s="292">
        <f>SUM(AD18,AY18,BT18)</f>
        <v>46</v>
      </c>
      <c r="J18" s="292">
        <f>SUM(AE18,AZ18,BU18)</f>
        <v>14</v>
      </c>
      <c r="K18" s="292">
        <f>SUM(AF18,BA18,BV18)</f>
        <v>0</v>
      </c>
      <c r="L18" s="292">
        <f>SUM(AG18,BB18,BW18)</f>
        <v>73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814</v>
      </c>
      <c r="AK18" s="295" t="s">
        <v>814</v>
      </c>
      <c r="AL18" s="295" t="s">
        <v>814</v>
      </c>
      <c r="AM18" s="295" t="s">
        <v>814</v>
      </c>
      <c r="AN18" s="295" t="s">
        <v>814</v>
      </c>
      <c r="AO18" s="295" t="s">
        <v>814</v>
      </c>
      <c r="AP18" s="295" t="s">
        <v>814</v>
      </c>
      <c r="AQ18" s="295" t="s">
        <v>814</v>
      </c>
      <c r="AR18" s="292">
        <v>0</v>
      </c>
      <c r="AS18" s="292">
        <v>0</v>
      </c>
      <c r="AT18" s="292">
        <f>施設資源化量内訳!D18</f>
        <v>290</v>
      </c>
      <c r="AU18" s="292">
        <f>施設資源化量内訳!E18</f>
        <v>121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36</v>
      </c>
      <c r="AY18" s="292">
        <f>施設資源化量内訳!I18</f>
        <v>46</v>
      </c>
      <c r="AZ18" s="292">
        <f>施設資源化量内訳!J18</f>
        <v>14</v>
      </c>
      <c r="BA18" s="292">
        <f>施設資源化量内訳!K18</f>
        <v>0</v>
      </c>
      <c r="BB18" s="292">
        <f>施設資源化量内訳!L18</f>
        <v>73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814</v>
      </c>
      <c r="CA18" s="295" t="s">
        <v>814</v>
      </c>
      <c r="CB18" s="295" t="s">
        <v>814</v>
      </c>
      <c r="CC18" s="295" t="s">
        <v>814</v>
      </c>
      <c r="CD18" s="295" t="s">
        <v>814</v>
      </c>
      <c r="CE18" s="295" t="s">
        <v>814</v>
      </c>
      <c r="CF18" s="295" t="s">
        <v>814</v>
      </c>
      <c r="CG18" s="295" t="s">
        <v>814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1434</v>
      </c>
      <c r="E19" s="292">
        <f>SUM(Z19,AU19,BP19)</f>
        <v>719</v>
      </c>
      <c r="F19" s="292">
        <f>SUM(AA19,AV19,BQ19)</f>
        <v>2</v>
      </c>
      <c r="G19" s="292">
        <f>SUM(AB19,AW19,BR19)</f>
        <v>0</v>
      </c>
      <c r="H19" s="292">
        <f>SUM(AC19,AX19,BS19)</f>
        <v>1</v>
      </c>
      <c r="I19" s="292">
        <f>SUM(AD19,AY19,BT19)</f>
        <v>67</v>
      </c>
      <c r="J19" s="292">
        <f>SUM(AE19,AZ19,BU19)</f>
        <v>74</v>
      </c>
      <c r="K19" s="292">
        <f>SUM(AF19,BA19,BV19)</f>
        <v>0</v>
      </c>
      <c r="L19" s="292">
        <f>SUM(AG19,BB19,BW19)</f>
        <v>218</v>
      </c>
      <c r="M19" s="292">
        <f>SUM(AH19,BC19,BX19)</f>
        <v>0</v>
      </c>
      <c r="N19" s="292">
        <f>SUM(AI19,BD19,BY19)</f>
        <v>99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254</v>
      </c>
      <c r="Y19" s="292">
        <f>SUM(Z19:AS19)</f>
        <v>820</v>
      </c>
      <c r="Z19" s="292">
        <v>719</v>
      </c>
      <c r="AA19" s="292">
        <v>2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99</v>
      </c>
      <c r="AJ19" s="295" t="s">
        <v>814</v>
      </c>
      <c r="AK19" s="295" t="s">
        <v>814</v>
      </c>
      <c r="AL19" s="295" t="s">
        <v>814</v>
      </c>
      <c r="AM19" s="295" t="s">
        <v>814</v>
      </c>
      <c r="AN19" s="295" t="s">
        <v>814</v>
      </c>
      <c r="AO19" s="295" t="s">
        <v>814</v>
      </c>
      <c r="AP19" s="295" t="s">
        <v>814</v>
      </c>
      <c r="AQ19" s="295" t="s">
        <v>814</v>
      </c>
      <c r="AR19" s="292">
        <v>0</v>
      </c>
      <c r="AS19" s="292">
        <v>0</v>
      </c>
      <c r="AT19" s="292">
        <f>施設資源化量内訳!D19</f>
        <v>614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</v>
      </c>
      <c r="AY19" s="292">
        <f>施設資源化量内訳!I19</f>
        <v>67</v>
      </c>
      <c r="AZ19" s="292">
        <f>施設資源化量内訳!J19</f>
        <v>74</v>
      </c>
      <c r="BA19" s="292">
        <f>施設資源化量内訳!K19</f>
        <v>0</v>
      </c>
      <c r="BB19" s="292">
        <f>施設資源化量内訳!L19</f>
        <v>218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254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814</v>
      </c>
      <c r="CA19" s="295" t="s">
        <v>814</v>
      </c>
      <c r="CB19" s="295" t="s">
        <v>814</v>
      </c>
      <c r="CC19" s="295" t="s">
        <v>814</v>
      </c>
      <c r="CD19" s="295" t="s">
        <v>814</v>
      </c>
      <c r="CE19" s="295" t="s">
        <v>814</v>
      </c>
      <c r="CF19" s="295" t="s">
        <v>814</v>
      </c>
      <c r="CG19" s="295" t="s">
        <v>814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409</v>
      </c>
      <c r="E20" s="292">
        <f>SUM(Z20,AU20,BP20)</f>
        <v>99</v>
      </c>
      <c r="F20" s="292">
        <f>SUM(AA20,AV20,BQ20)</f>
        <v>0</v>
      </c>
      <c r="G20" s="292">
        <f>SUM(AB20,AW20,BR20)</f>
        <v>173</v>
      </c>
      <c r="H20" s="292">
        <f>SUM(AC20,AX20,BS20)</f>
        <v>17</v>
      </c>
      <c r="I20" s="292">
        <f>SUM(AD20,AY20,BT20)</f>
        <v>18</v>
      </c>
      <c r="J20" s="292">
        <f>SUM(AE20,AZ20,BU20)</f>
        <v>17</v>
      </c>
      <c r="K20" s="292">
        <f>SUM(AF20,BA20,BV20)</f>
        <v>0</v>
      </c>
      <c r="L20" s="292">
        <f>SUM(AG20,BB20,BW20)</f>
        <v>68</v>
      </c>
      <c r="M20" s="292">
        <f>SUM(AH20,BC20,BX20)</f>
        <v>0</v>
      </c>
      <c r="N20" s="292">
        <f>SUM(AI20,BD20,BY20)</f>
        <v>15</v>
      </c>
      <c r="O20" s="292">
        <f>SUM(AJ20,BE20,BZ20)</f>
        <v>2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287</v>
      </c>
      <c r="Z20" s="292">
        <v>99</v>
      </c>
      <c r="AA20" s="292">
        <v>0</v>
      </c>
      <c r="AB20" s="292">
        <v>173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15</v>
      </c>
      <c r="AJ20" s="295" t="s">
        <v>814</v>
      </c>
      <c r="AK20" s="295" t="s">
        <v>814</v>
      </c>
      <c r="AL20" s="295" t="s">
        <v>814</v>
      </c>
      <c r="AM20" s="295" t="s">
        <v>814</v>
      </c>
      <c r="AN20" s="295" t="s">
        <v>814</v>
      </c>
      <c r="AO20" s="295" t="s">
        <v>814</v>
      </c>
      <c r="AP20" s="295" t="s">
        <v>814</v>
      </c>
      <c r="AQ20" s="295" t="s">
        <v>814</v>
      </c>
      <c r="AR20" s="292">
        <v>0</v>
      </c>
      <c r="AS20" s="292">
        <v>0</v>
      </c>
      <c r="AT20" s="292">
        <f>施設資源化量内訳!D20</f>
        <v>122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17</v>
      </c>
      <c r="AY20" s="292">
        <f>施設資源化量内訳!I20</f>
        <v>18</v>
      </c>
      <c r="AZ20" s="292">
        <f>施設資源化量内訳!J20</f>
        <v>17</v>
      </c>
      <c r="BA20" s="292">
        <f>施設資源化量内訳!K20</f>
        <v>0</v>
      </c>
      <c r="BB20" s="292">
        <f>施設資源化量内訳!L20</f>
        <v>68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2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814</v>
      </c>
      <c r="CA20" s="295" t="s">
        <v>814</v>
      </c>
      <c r="CB20" s="295" t="s">
        <v>814</v>
      </c>
      <c r="CC20" s="295" t="s">
        <v>814</v>
      </c>
      <c r="CD20" s="295" t="s">
        <v>814</v>
      </c>
      <c r="CE20" s="295" t="s">
        <v>814</v>
      </c>
      <c r="CF20" s="295" t="s">
        <v>814</v>
      </c>
      <c r="CG20" s="295" t="s">
        <v>814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603</v>
      </c>
      <c r="E21" s="292">
        <f>SUM(Z21,AU21,BP21)</f>
        <v>142</v>
      </c>
      <c r="F21" s="292">
        <f>SUM(AA21,AV21,BQ21)</f>
        <v>0</v>
      </c>
      <c r="G21" s="292">
        <f>SUM(AB21,AW21,BR21)</f>
        <v>41</v>
      </c>
      <c r="H21" s="292">
        <f>SUM(AC21,AX21,BS21)</f>
        <v>102</v>
      </c>
      <c r="I21" s="292">
        <f>SUM(AD21,AY21,BT21)</f>
        <v>99</v>
      </c>
      <c r="J21" s="292">
        <f>SUM(AE21,AZ21,BU21)</f>
        <v>52</v>
      </c>
      <c r="K21" s="292">
        <f>SUM(AF21,BA21,BV21)</f>
        <v>0</v>
      </c>
      <c r="L21" s="292">
        <f>SUM(AG21,BB21,BW21)</f>
        <v>89</v>
      </c>
      <c r="M21" s="292">
        <f>SUM(AH21,BC21,BX21)</f>
        <v>0</v>
      </c>
      <c r="N21" s="292">
        <f>SUM(AI21,BD21,BY21)</f>
        <v>78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261</v>
      </c>
      <c r="Z21" s="292">
        <v>142</v>
      </c>
      <c r="AA21" s="292">
        <v>0</v>
      </c>
      <c r="AB21" s="292">
        <v>41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78</v>
      </c>
      <c r="AJ21" s="295" t="s">
        <v>814</v>
      </c>
      <c r="AK21" s="295" t="s">
        <v>814</v>
      </c>
      <c r="AL21" s="295" t="s">
        <v>814</v>
      </c>
      <c r="AM21" s="295" t="s">
        <v>814</v>
      </c>
      <c r="AN21" s="295" t="s">
        <v>814</v>
      </c>
      <c r="AO21" s="295" t="s">
        <v>814</v>
      </c>
      <c r="AP21" s="295" t="s">
        <v>814</v>
      </c>
      <c r="AQ21" s="295" t="s">
        <v>814</v>
      </c>
      <c r="AR21" s="292">
        <v>0</v>
      </c>
      <c r="AS21" s="292">
        <v>0</v>
      </c>
      <c r="AT21" s="292">
        <f>施設資源化量内訳!D21</f>
        <v>342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102</v>
      </c>
      <c r="AY21" s="292">
        <f>施設資源化量内訳!I21</f>
        <v>99</v>
      </c>
      <c r="AZ21" s="292">
        <f>施設資源化量内訳!J21</f>
        <v>52</v>
      </c>
      <c r="BA21" s="292">
        <f>施設資源化量内訳!K21</f>
        <v>0</v>
      </c>
      <c r="BB21" s="292">
        <f>施設資源化量内訳!L21</f>
        <v>89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814</v>
      </c>
      <c r="CA21" s="295" t="s">
        <v>814</v>
      </c>
      <c r="CB21" s="295" t="s">
        <v>814</v>
      </c>
      <c r="CC21" s="295" t="s">
        <v>814</v>
      </c>
      <c r="CD21" s="295" t="s">
        <v>814</v>
      </c>
      <c r="CE21" s="295" t="s">
        <v>814</v>
      </c>
      <c r="CF21" s="295" t="s">
        <v>814</v>
      </c>
      <c r="CG21" s="295" t="s">
        <v>814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714</v>
      </c>
      <c r="E22" s="292">
        <f>SUM(Z22,AU22,BP22)</f>
        <v>206</v>
      </c>
      <c r="F22" s="292">
        <f>SUM(AA22,AV22,BQ22)</f>
        <v>1</v>
      </c>
      <c r="G22" s="292">
        <f>SUM(AB22,AW22,BR22)</f>
        <v>0</v>
      </c>
      <c r="H22" s="292">
        <f>SUM(AC22,AX22,BS22)</f>
        <v>207</v>
      </c>
      <c r="I22" s="292">
        <f>SUM(AD22,AY22,BT22)</f>
        <v>0</v>
      </c>
      <c r="J22" s="292">
        <f>SUM(AE22,AZ22,BU22)</f>
        <v>60</v>
      </c>
      <c r="K22" s="292">
        <f>SUM(AF22,BA22,BV22)</f>
        <v>0</v>
      </c>
      <c r="L22" s="292">
        <f>SUM(AG22,BB22,BW22)</f>
        <v>113</v>
      </c>
      <c r="M22" s="292">
        <f>SUM(AH22,BC22,BX22)</f>
        <v>0</v>
      </c>
      <c r="N22" s="292">
        <f>SUM(AI22,BD22,BY22)</f>
        <v>35</v>
      </c>
      <c r="O22" s="292">
        <f>SUM(AJ22,BE22,BZ22)</f>
        <v>86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6</v>
      </c>
      <c r="X22" s="292">
        <f>SUM(AS22,BN22,CI22)</f>
        <v>0</v>
      </c>
      <c r="Y22" s="292">
        <f>SUM(Z22:AS22)</f>
        <v>6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814</v>
      </c>
      <c r="AK22" s="295" t="s">
        <v>814</v>
      </c>
      <c r="AL22" s="295" t="s">
        <v>814</v>
      </c>
      <c r="AM22" s="295" t="s">
        <v>814</v>
      </c>
      <c r="AN22" s="295" t="s">
        <v>814</v>
      </c>
      <c r="AO22" s="295" t="s">
        <v>814</v>
      </c>
      <c r="AP22" s="295" t="s">
        <v>814</v>
      </c>
      <c r="AQ22" s="295" t="s">
        <v>814</v>
      </c>
      <c r="AR22" s="292">
        <v>6</v>
      </c>
      <c r="AS22" s="292">
        <v>0</v>
      </c>
      <c r="AT22" s="292">
        <f>施設資源化量内訳!D22</f>
        <v>578</v>
      </c>
      <c r="AU22" s="292">
        <f>施設資源化量内訳!E22</f>
        <v>77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207</v>
      </c>
      <c r="AY22" s="292">
        <f>施設資源化量内訳!I22</f>
        <v>0</v>
      </c>
      <c r="AZ22" s="292">
        <f>施設資源化量内訳!J22</f>
        <v>60</v>
      </c>
      <c r="BA22" s="292">
        <f>施設資源化量内訳!K22</f>
        <v>0</v>
      </c>
      <c r="BB22" s="292">
        <f>施設資源化量内訳!L22</f>
        <v>113</v>
      </c>
      <c r="BC22" s="292">
        <f>施設資源化量内訳!M22</f>
        <v>0</v>
      </c>
      <c r="BD22" s="292">
        <f>施設資源化量内訳!N22</f>
        <v>35</v>
      </c>
      <c r="BE22" s="292">
        <f>施設資源化量内訳!O22</f>
        <v>86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130</v>
      </c>
      <c r="BP22" s="292">
        <v>129</v>
      </c>
      <c r="BQ22" s="292">
        <v>1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814</v>
      </c>
      <c r="CA22" s="295" t="s">
        <v>814</v>
      </c>
      <c r="CB22" s="295" t="s">
        <v>814</v>
      </c>
      <c r="CC22" s="295" t="s">
        <v>814</v>
      </c>
      <c r="CD22" s="295" t="s">
        <v>814</v>
      </c>
      <c r="CE22" s="295" t="s">
        <v>814</v>
      </c>
      <c r="CF22" s="295" t="s">
        <v>814</v>
      </c>
      <c r="CG22" s="295" t="s">
        <v>814</v>
      </c>
      <c r="CH22" s="292">
        <v>0</v>
      </c>
      <c r="CI22" s="292">
        <v>0</v>
      </c>
      <c r="CJ22" s="293" t="s">
        <v>791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27</v>
      </c>
      <c r="E23" s="292">
        <f>SUM(Z23,AU23,BP23)</f>
        <v>8</v>
      </c>
      <c r="F23" s="292">
        <f>SUM(AA23,AV23,BQ23)</f>
        <v>0</v>
      </c>
      <c r="G23" s="292">
        <f>SUM(AB23,AW23,BR23)</f>
        <v>0</v>
      </c>
      <c r="H23" s="292">
        <f>SUM(AC23,AX23,BS23)</f>
        <v>8</v>
      </c>
      <c r="I23" s="292">
        <f>SUM(AD23,AY23,BT23)</f>
        <v>10</v>
      </c>
      <c r="J23" s="292">
        <f>SUM(AE23,AZ23,BU23)</f>
        <v>0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1</v>
      </c>
      <c r="Y23" s="292">
        <f>SUM(Z23:AS23)</f>
        <v>27</v>
      </c>
      <c r="Z23" s="292">
        <v>8</v>
      </c>
      <c r="AA23" s="292">
        <v>0</v>
      </c>
      <c r="AB23" s="292">
        <v>0</v>
      </c>
      <c r="AC23" s="292">
        <v>8</v>
      </c>
      <c r="AD23" s="292">
        <v>10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814</v>
      </c>
      <c r="AK23" s="295" t="s">
        <v>814</v>
      </c>
      <c r="AL23" s="295" t="s">
        <v>814</v>
      </c>
      <c r="AM23" s="295" t="s">
        <v>814</v>
      </c>
      <c r="AN23" s="295" t="s">
        <v>814</v>
      </c>
      <c r="AO23" s="295" t="s">
        <v>814</v>
      </c>
      <c r="AP23" s="295" t="s">
        <v>814</v>
      </c>
      <c r="AQ23" s="295" t="s">
        <v>814</v>
      </c>
      <c r="AR23" s="292">
        <v>0</v>
      </c>
      <c r="AS23" s="292">
        <v>1</v>
      </c>
      <c r="AT23" s="292">
        <f>施設資源化量内訳!D23</f>
        <v>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814</v>
      </c>
      <c r="CA23" s="295" t="s">
        <v>814</v>
      </c>
      <c r="CB23" s="295" t="s">
        <v>814</v>
      </c>
      <c r="CC23" s="295" t="s">
        <v>814</v>
      </c>
      <c r="CD23" s="295" t="s">
        <v>814</v>
      </c>
      <c r="CE23" s="295" t="s">
        <v>814</v>
      </c>
      <c r="CF23" s="295" t="s">
        <v>814</v>
      </c>
      <c r="CG23" s="295" t="s">
        <v>814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167</v>
      </c>
      <c r="E24" s="292">
        <f>SUM(Z24,AU24,BP24)</f>
        <v>57</v>
      </c>
      <c r="F24" s="292">
        <f>SUM(AA24,AV24,BQ24)</f>
        <v>0</v>
      </c>
      <c r="G24" s="292">
        <f>SUM(AB24,AW24,BR24)</f>
        <v>0</v>
      </c>
      <c r="H24" s="292">
        <f>SUM(AC24,AX24,BS24)</f>
        <v>35</v>
      </c>
      <c r="I24" s="292">
        <f>SUM(AD24,AY24,BT24)</f>
        <v>25</v>
      </c>
      <c r="J24" s="292">
        <f>SUM(AE24,AZ24,BU24)</f>
        <v>13</v>
      </c>
      <c r="K24" s="292">
        <f>SUM(AF24,BA24,BV24)</f>
        <v>0</v>
      </c>
      <c r="L24" s="292">
        <f>SUM(AG24,BB24,BW24)</f>
        <v>24</v>
      </c>
      <c r="M24" s="292">
        <f>SUM(AH24,BC24,BX24)</f>
        <v>0</v>
      </c>
      <c r="N24" s="292">
        <f>SUM(AI24,BD24,BY24)</f>
        <v>13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70</v>
      </c>
      <c r="Z24" s="292">
        <v>57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13</v>
      </c>
      <c r="AJ24" s="295" t="s">
        <v>814</v>
      </c>
      <c r="AK24" s="295" t="s">
        <v>814</v>
      </c>
      <c r="AL24" s="295" t="s">
        <v>814</v>
      </c>
      <c r="AM24" s="295" t="s">
        <v>814</v>
      </c>
      <c r="AN24" s="295" t="s">
        <v>814</v>
      </c>
      <c r="AO24" s="295" t="s">
        <v>814</v>
      </c>
      <c r="AP24" s="295" t="s">
        <v>814</v>
      </c>
      <c r="AQ24" s="295" t="s">
        <v>814</v>
      </c>
      <c r="AR24" s="292">
        <v>0</v>
      </c>
      <c r="AS24" s="292">
        <v>0</v>
      </c>
      <c r="AT24" s="292">
        <f>施設資源化量内訳!D24</f>
        <v>97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35</v>
      </c>
      <c r="AY24" s="292">
        <f>施設資源化量内訳!I24</f>
        <v>25</v>
      </c>
      <c r="AZ24" s="292">
        <f>施設資源化量内訳!J24</f>
        <v>13</v>
      </c>
      <c r="BA24" s="292">
        <f>施設資源化量内訳!K24</f>
        <v>0</v>
      </c>
      <c r="BB24" s="292">
        <f>施設資源化量内訳!L24</f>
        <v>24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814</v>
      </c>
      <c r="CA24" s="295" t="s">
        <v>814</v>
      </c>
      <c r="CB24" s="295" t="s">
        <v>814</v>
      </c>
      <c r="CC24" s="295" t="s">
        <v>814</v>
      </c>
      <c r="CD24" s="295" t="s">
        <v>814</v>
      </c>
      <c r="CE24" s="295" t="s">
        <v>814</v>
      </c>
      <c r="CF24" s="295" t="s">
        <v>814</v>
      </c>
      <c r="CG24" s="295" t="s">
        <v>814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564</v>
      </c>
      <c r="E25" s="292">
        <f>SUM(Z25,AU25,BP25)</f>
        <v>233</v>
      </c>
      <c r="F25" s="292">
        <f>SUM(AA25,AV25,BQ25)</f>
        <v>1</v>
      </c>
      <c r="G25" s="292">
        <f>SUM(AB25,AW25,BR25)</f>
        <v>0</v>
      </c>
      <c r="H25" s="292">
        <f>SUM(AC25,AX25,BS25)</f>
        <v>117</v>
      </c>
      <c r="I25" s="292">
        <f>SUM(AD25,AY25,BT25)</f>
        <v>81</v>
      </c>
      <c r="J25" s="292">
        <f>SUM(AE25,AZ25,BU25)</f>
        <v>35</v>
      </c>
      <c r="K25" s="292">
        <f>SUM(AF25,BA25,BV25)</f>
        <v>0</v>
      </c>
      <c r="L25" s="292">
        <f>SUM(AG25,BB25,BW25)</f>
        <v>65</v>
      </c>
      <c r="M25" s="292">
        <f>SUM(AH25,BC25,BX25)</f>
        <v>0</v>
      </c>
      <c r="N25" s="292">
        <f>SUM(AI25,BD25,BY25)</f>
        <v>25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7</v>
      </c>
      <c r="Y25" s="292">
        <f>SUM(Z25:AS25)</f>
        <v>277</v>
      </c>
      <c r="Z25" s="292">
        <v>233</v>
      </c>
      <c r="AA25" s="292">
        <v>1</v>
      </c>
      <c r="AB25" s="292">
        <v>0</v>
      </c>
      <c r="AC25" s="292">
        <v>18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25</v>
      </c>
      <c r="AJ25" s="295" t="s">
        <v>814</v>
      </c>
      <c r="AK25" s="295" t="s">
        <v>814</v>
      </c>
      <c r="AL25" s="295" t="s">
        <v>814</v>
      </c>
      <c r="AM25" s="295" t="s">
        <v>814</v>
      </c>
      <c r="AN25" s="295" t="s">
        <v>814</v>
      </c>
      <c r="AO25" s="295" t="s">
        <v>814</v>
      </c>
      <c r="AP25" s="295" t="s">
        <v>814</v>
      </c>
      <c r="AQ25" s="295" t="s">
        <v>814</v>
      </c>
      <c r="AR25" s="292">
        <v>0</v>
      </c>
      <c r="AS25" s="292">
        <v>0</v>
      </c>
      <c r="AT25" s="292">
        <f>施設資源化量内訳!D25</f>
        <v>287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99</v>
      </c>
      <c r="AY25" s="292">
        <f>施設資源化量内訳!I25</f>
        <v>81</v>
      </c>
      <c r="AZ25" s="292">
        <f>施設資源化量内訳!J25</f>
        <v>35</v>
      </c>
      <c r="BA25" s="292">
        <f>施設資源化量内訳!K25</f>
        <v>0</v>
      </c>
      <c r="BB25" s="292">
        <f>施設資源化量内訳!L25</f>
        <v>65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7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814</v>
      </c>
      <c r="CA25" s="295" t="s">
        <v>814</v>
      </c>
      <c r="CB25" s="295" t="s">
        <v>814</v>
      </c>
      <c r="CC25" s="295" t="s">
        <v>814</v>
      </c>
      <c r="CD25" s="295" t="s">
        <v>814</v>
      </c>
      <c r="CE25" s="295" t="s">
        <v>814</v>
      </c>
      <c r="CF25" s="295" t="s">
        <v>814</v>
      </c>
      <c r="CG25" s="295" t="s">
        <v>814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385</v>
      </c>
      <c r="E26" s="292">
        <f>SUM(Z26,AU26,BP26)</f>
        <v>119</v>
      </c>
      <c r="F26" s="292">
        <f>SUM(AA26,AV26,BQ26)</f>
        <v>0</v>
      </c>
      <c r="G26" s="292">
        <f>SUM(AB26,AW26,BR26)</f>
        <v>0</v>
      </c>
      <c r="H26" s="292">
        <f>SUM(AC26,AX26,BS26)</f>
        <v>95</v>
      </c>
      <c r="I26" s="292">
        <f>SUM(AD26,AY26,BT26)</f>
        <v>58</v>
      </c>
      <c r="J26" s="292">
        <f>SUM(AE26,AZ26,BU26)</f>
        <v>23</v>
      </c>
      <c r="K26" s="292">
        <f>SUM(AF26,BA26,BV26)</f>
        <v>0</v>
      </c>
      <c r="L26" s="292">
        <f>SUM(AG26,BB26,BW26)</f>
        <v>38</v>
      </c>
      <c r="M26" s="292">
        <f>SUM(AH26,BC26,BX26)</f>
        <v>0</v>
      </c>
      <c r="N26" s="292">
        <f>SUM(AI26,BD26,BY26)</f>
        <v>47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5</v>
      </c>
      <c r="Y26" s="292">
        <f>SUM(Z26:AS26)</f>
        <v>166</v>
      </c>
      <c r="Z26" s="292">
        <v>119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47</v>
      </c>
      <c r="AJ26" s="295" t="s">
        <v>814</v>
      </c>
      <c r="AK26" s="295" t="s">
        <v>814</v>
      </c>
      <c r="AL26" s="295" t="s">
        <v>814</v>
      </c>
      <c r="AM26" s="295" t="s">
        <v>814</v>
      </c>
      <c r="AN26" s="295" t="s">
        <v>814</v>
      </c>
      <c r="AO26" s="295" t="s">
        <v>814</v>
      </c>
      <c r="AP26" s="295" t="s">
        <v>814</v>
      </c>
      <c r="AQ26" s="295" t="s">
        <v>814</v>
      </c>
      <c r="AR26" s="292">
        <v>0</v>
      </c>
      <c r="AS26" s="292">
        <v>0</v>
      </c>
      <c r="AT26" s="292">
        <f>施設資源化量内訳!D26</f>
        <v>219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95</v>
      </c>
      <c r="AY26" s="292">
        <f>施設資源化量内訳!I26</f>
        <v>58</v>
      </c>
      <c r="AZ26" s="292">
        <f>施設資源化量内訳!J26</f>
        <v>23</v>
      </c>
      <c r="BA26" s="292">
        <f>施設資源化量内訳!K26</f>
        <v>0</v>
      </c>
      <c r="BB26" s="292">
        <f>施設資源化量内訳!L26</f>
        <v>38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5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814</v>
      </c>
      <c r="CA26" s="295" t="s">
        <v>814</v>
      </c>
      <c r="CB26" s="295" t="s">
        <v>814</v>
      </c>
      <c r="CC26" s="295" t="s">
        <v>814</v>
      </c>
      <c r="CD26" s="295" t="s">
        <v>814</v>
      </c>
      <c r="CE26" s="295" t="s">
        <v>814</v>
      </c>
      <c r="CF26" s="295" t="s">
        <v>814</v>
      </c>
      <c r="CG26" s="295" t="s">
        <v>814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1083</v>
      </c>
      <c r="E27" s="292">
        <f>SUM(Z27,AU27,BP27)</f>
        <v>184</v>
      </c>
      <c r="F27" s="292">
        <f>SUM(AA27,AV27,BQ27)</f>
        <v>10</v>
      </c>
      <c r="G27" s="292">
        <f>SUM(AB27,AW27,BR27)</f>
        <v>145</v>
      </c>
      <c r="H27" s="292">
        <f>SUM(AC27,AX27,BS27)</f>
        <v>236</v>
      </c>
      <c r="I27" s="292">
        <f>SUM(AD27,AY27,BT27)</f>
        <v>86</v>
      </c>
      <c r="J27" s="292">
        <f>SUM(AE27,AZ27,BU27)</f>
        <v>63</v>
      </c>
      <c r="K27" s="292">
        <f>SUM(AF27,BA27,BV27)</f>
        <v>0</v>
      </c>
      <c r="L27" s="292">
        <f>SUM(AG27,BB27,BW27)</f>
        <v>154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205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814</v>
      </c>
      <c r="AK27" s="295" t="s">
        <v>814</v>
      </c>
      <c r="AL27" s="295" t="s">
        <v>814</v>
      </c>
      <c r="AM27" s="295" t="s">
        <v>814</v>
      </c>
      <c r="AN27" s="295" t="s">
        <v>814</v>
      </c>
      <c r="AO27" s="295" t="s">
        <v>814</v>
      </c>
      <c r="AP27" s="295" t="s">
        <v>814</v>
      </c>
      <c r="AQ27" s="295" t="s">
        <v>814</v>
      </c>
      <c r="AR27" s="292">
        <v>0</v>
      </c>
      <c r="AS27" s="292">
        <v>0</v>
      </c>
      <c r="AT27" s="292">
        <f>施設資源化量内訳!D27</f>
        <v>1062</v>
      </c>
      <c r="AU27" s="292">
        <f>施設資源化量内訳!E27</f>
        <v>183</v>
      </c>
      <c r="AV27" s="292">
        <f>施設資源化量内訳!F27</f>
        <v>10</v>
      </c>
      <c r="AW27" s="292">
        <f>施設資源化量内訳!G27</f>
        <v>143</v>
      </c>
      <c r="AX27" s="292">
        <f>施設資源化量内訳!H27</f>
        <v>221</v>
      </c>
      <c r="AY27" s="292">
        <f>施設資源化量内訳!I27</f>
        <v>83</v>
      </c>
      <c r="AZ27" s="292">
        <f>施設資源化量内訳!J27</f>
        <v>63</v>
      </c>
      <c r="BA27" s="292">
        <f>施設資源化量内訳!K27</f>
        <v>0</v>
      </c>
      <c r="BB27" s="292">
        <f>施設資源化量内訳!L27</f>
        <v>154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205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21</v>
      </c>
      <c r="BP27" s="292">
        <v>1</v>
      </c>
      <c r="BQ27" s="292">
        <v>0</v>
      </c>
      <c r="BR27" s="292">
        <v>2</v>
      </c>
      <c r="BS27" s="292">
        <v>15</v>
      </c>
      <c r="BT27" s="292">
        <v>3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814</v>
      </c>
      <c r="CA27" s="295" t="s">
        <v>814</v>
      </c>
      <c r="CB27" s="295" t="s">
        <v>814</v>
      </c>
      <c r="CC27" s="295" t="s">
        <v>814</v>
      </c>
      <c r="CD27" s="295" t="s">
        <v>814</v>
      </c>
      <c r="CE27" s="295" t="s">
        <v>814</v>
      </c>
      <c r="CF27" s="295" t="s">
        <v>814</v>
      </c>
      <c r="CG27" s="295" t="s">
        <v>814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110</v>
      </c>
      <c r="E28" s="292">
        <f>SUM(Z28,AU28,BP28)</f>
        <v>70</v>
      </c>
      <c r="F28" s="292">
        <f>SUM(AA28,AV28,BQ28)</f>
        <v>0</v>
      </c>
      <c r="G28" s="292">
        <f>SUM(AB28,AW28,BR28)</f>
        <v>0</v>
      </c>
      <c r="H28" s="292">
        <f>SUM(AC28,AX28,BS28)</f>
        <v>6</v>
      </c>
      <c r="I28" s="292">
        <f>SUM(AD28,AY28,BT28)</f>
        <v>7</v>
      </c>
      <c r="J28" s="292">
        <f>SUM(AE28,AZ28,BU28)</f>
        <v>6</v>
      </c>
      <c r="K28" s="292">
        <f>SUM(AF28,BA28,BV28)</f>
        <v>0</v>
      </c>
      <c r="L28" s="292">
        <f>SUM(AG28,BB28,BW28)</f>
        <v>12</v>
      </c>
      <c r="M28" s="292">
        <f>SUM(AH28,BC28,BX28)</f>
        <v>0</v>
      </c>
      <c r="N28" s="292">
        <f>SUM(AI28,BD28,BY28)</f>
        <v>6</v>
      </c>
      <c r="O28" s="292">
        <f>SUM(AJ28,BE28,BZ28)</f>
        <v>3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814</v>
      </c>
      <c r="AK28" s="295" t="s">
        <v>814</v>
      </c>
      <c r="AL28" s="295" t="s">
        <v>814</v>
      </c>
      <c r="AM28" s="295" t="s">
        <v>814</v>
      </c>
      <c r="AN28" s="295" t="s">
        <v>814</v>
      </c>
      <c r="AO28" s="295" t="s">
        <v>814</v>
      </c>
      <c r="AP28" s="295" t="s">
        <v>814</v>
      </c>
      <c r="AQ28" s="295" t="s">
        <v>814</v>
      </c>
      <c r="AR28" s="292">
        <v>0</v>
      </c>
      <c r="AS28" s="292">
        <v>0</v>
      </c>
      <c r="AT28" s="292">
        <f>施設資源化量内訳!D28</f>
        <v>110</v>
      </c>
      <c r="AU28" s="292">
        <f>施設資源化量内訳!E28</f>
        <v>70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6</v>
      </c>
      <c r="AY28" s="292">
        <f>施設資源化量内訳!I28</f>
        <v>7</v>
      </c>
      <c r="AZ28" s="292">
        <f>施設資源化量内訳!J28</f>
        <v>6</v>
      </c>
      <c r="BA28" s="292">
        <f>施設資源化量内訳!K28</f>
        <v>0</v>
      </c>
      <c r="BB28" s="292">
        <f>施設資源化量内訳!L28</f>
        <v>12</v>
      </c>
      <c r="BC28" s="292">
        <f>施設資源化量内訳!M28</f>
        <v>0</v>
      </c>
      <c r="BD28" s="292">
        <f>施設資源化量内訳!N28</f>
        <v>6</v>
      </c>
      <c r="BE28" s="292">
        <f>施設資源化量内訳!O28</f>
        <v>3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814</v>
      </c>
      <c r="CA28" s="295" t="s">
        <v>814</v>
      </c>
      <c r="CB28" s="295" t="s">
        <v>814</v>
      </c>
      <c r="CC28" s="295" t="s">
        <v>814</v>
      </c>
      <c r="CD28" s="295" t="s">
        <v>814</v>
      </c>
      <c r="CE28" s="295" t="s">
        <v>814</v>
      </c>
      <c r="CF28" s="295" t="s">
        <v>814</v>
      </c>
      <c r="CG28" s="295" t="s">
        <v>814</v>
      </c>
      <c r="CH28" s="292">
        <v>0</v>
      </c>
      <c r="CI28" s="292">
        <v>0</v>
      </c>
      <c r="CJ28" s="293" t="s">
        <v>791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145</v>
      </c>
      <c r="E29" s="292">
        <f>SUM(Z29,AU29,BP29)</f>
        <v>77</v>
      </c>
      <c r="F29" s="292">
        <f>SUM(AA29,AV29,BQ29)</f>
        <v>0</v>
      </c>
      <c r="G29" s="292">
        <f>SUM(AB29,AW29,BR29)</f>
        <v>0</v>
      </c>
      <c r="H29" s="292">
        <f>SUM(AC29,AX29,BS29)</f>
        <v>23</v>
      </c>
      <c r="I29" s="292">
        <f>SUM(AD29,AY29,BT29)</f>
        <v>25</v>
      </c>
      <c r="J29" s="292">
        <f>SUM(AE29,AZ29,BU29)</f>
        <v>0</v>
      </c>
      <c r="K29" s="292">
        <f>SUM(AF29,BA29,BV29)</f>
        <v>0</v>
      </c>
      <c r="L29" s="292">
        <f>SUM(AG29,BB29,BW29)</f>
        <v>12</v>
      </c>
      <c r="M29" s="292">
        <f>SUM(AH29,BC29,BX29)</f>
        <v>0</v>
      </c>
      <c r="N29" s="292">
        <f>SUM(AI29,BD29,BY29)</f>
        <v>6</v>
      </c>
      <c r="O29" s="292">
        <f>SUM(AJ29,BE29,BZ29)</f>
        <v>2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814</v>
      </c>
      <c r="AK29" s="295" t="s">
        <v>814</v>
      </c>
      <c r="AL29" s="295" t="s">
        <v>814</v>
      </c>
      <c r="AM29" s="295" t="s">
        <v>814</v>
      </c>
      <c r="AN29" s="295" t="s">
        <v>814</v>
      </c>
      <c r="AO29" s="295" t="s">
        <v>814</v>
      </c>
      <c r="AP29" s="295" t="s">
        <v>814</v>
      </c>
      <c r="AQ29" s="295" t="s">
        <v>814</v>
      </c>
      <c r="AR29" s="292">
        <v>0</v>
      </c>
      <c r="AS29" s="292">
        <v>0</v>
      </c>
      <c r="AT29" s="292">
        <f>施設資源化量内訳!D29</f>
        <v>145</v>
      </c>
      <c r="AU29" s="292">
        <f>施設資源化量内訳!E29</f>
        <v>77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23</v>
      </c>
      <c r="AY29" s="292">
        <f>施設資源化量内訳!I29</f>
        <v>25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12</v>
      </c>
      <c r="BC29" s="292">
        <f>施設資源化量内訳!M29</f>
        <v>0</v>
      </c>
      <c r="BD29" s="292">
        <f>施設資源化量内訳!N29</f>
        <v>6</v>
      </c>
      <c r="BE29" s="292">
        <f>施設資源化量内訳!O29</f>
        <v>2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814</v>
      </c>
      <c r="CA29" s="295" t="s">
        <v>814</v>
      </c>
      <c r="CB29" s="295" t="s">
        <v>814</v>
      </c>
      <c r="CC29" s="295" t="s">
        <v>814</v>
      </c>
      <c r="CD29" s="295" t="s">
        <v>814</v>
      </c>
      <c r="CE29" s="295" t="s">
        <v>814</v>
      </c>
      <c r="CF29" s="295" t="s">
        <v>814</v>
      </c>
      <c r="CG29" s="295" t="s">
        <v>814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307</v>
      </c>
      <c r="E30" s="292">
        <f>SUM(Z30,AU30,BP30)</f>
        <v>184</v>
      </c>
      <c r="F30" s="292">
        <f>SUM(AA30,AV30,BQ30)</f>
        <v>0</v>
      </c>
      <c r="G30" s="292">
        <f>SUM(AB30,AW30,BR30)</f>
        <v>0</v>
      </c>
      <c r="H30" s="292">
        <f>SUM(AC30,AX30,BS30)</f>
        <v>16</v>
      </c>
      <c r="I30" s="292">
        <f>SUM(AD30,AY30,BT30)</f>
        <v>35</v>
      </c>
      <c r="J30" s="292">
        <f>SUM(AE30,AZ30,BU30)</f>
        <v>15</v>
      </c>
      <c r="K30" s="292">
        <f>SUM(AF30,BA30,BV30)</f>
        <v>0</v>
      </c>
      <c r="L30" s="292">
        <f>SUM(AG30,BB30,BW30)</f>
        <v>28</v>
      </c>
      <c r="M30" s="292">
        <f>SUM(AH30,BC30,BX30)</f>
        <v>0</v>
      </c>
      <c r="N30" s="292">
        <f>SUM(AI30,BD30,BY30)</f>
        <v>29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814</v>
      </c>
      <c r="AK30" s="295" t="s">
        <v>814</v>
      </c>
      <c r="AL30" s="295" t="s">
        <v>814</v>
      </c>
      <c r="AM30" s="295" t="s">
        <v>814</v>
      </c>
      <c r="AN30" s="295" t="s">
        <v>814</v>
      </c>
      <c r="AO30" s="295" t="s">
        <v>814</v>
      </c>
      <c r="AP30" s="295" t="s">
        <v>814</v>
      </c>
      <c r="AQ30" s="295" t="s">
        <v>814</v>
      </c>
      <c r="AR30" s="292">
        <v>0</v>
      </c>
      <c r="AS30" s="292">
        <v>0</v>
      </c>
      <c r="AT30" s="292">
        <f>施設資源化量内訳!D30</f>
        <v>307</v>
      </c>
      <c r="AU30" s="292">
        <f>施設資源化量内訳!E30</f>
        <v>184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16</v>
      </c>
      <c r="AY30" s="292">
        <f>施設資源化量内訳!I30</f>
        <v>35</v>
      </c>
      <c r="AZ30" s="292">
        <f>施設資源化量内訳!J30</f>
        <v>15</v>
      </c>
      <c r="BA30" s="292">
        <f>施設資源化量内訳!K30</f>
        <v>0</v>
      </c>
      <c r="BB30" s="292">
        <f>施設資源化量内訳!L30</f>
        <v>28</v>
      </c>
      <c r="BC30" s="292">
        <f>施設資源化量内訳!M30</f>
        <v>0</v>
      </c>
      <c r="BD30" s="292">
        <f>施設資源化量内訳!N30</f>
        <v>29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814</v>
      </c>
      <c r="CA30" s="295" t="s">
        <v>814</v>
      </c>
      <c r="CB30" s="295" t="s">
        <v>814</v>
      </c>
      <c r="CC30" s="295" t="s">
        <v>814</v>
      </c>
      <c r="CD30" s="295" t="s">
        <v>814</v>
      </c>
      <c r="CE30" s="295" t="s">
        <v>814</v>
      </c>
      <c r="CF30" s="295" t="s">
        <v>814</v>
      </c>
      <c r="CG30" s="295" t="s">
        <v>814</v>
      </c>
      <c r="CH30" s="292">
        <v>0</v>
      </c>
      <c r="CI30" s="292">
        <v>0</v>
      </c>
      <c r="CJ30" s="293" t="s">
        <v>791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665</v>
      </c>
      <c r="E31" s="292">
        <f>SUM(Z31,AU31,BP31)</f>
        <v>326</v>
      </c>
      <c r="F31" s="292">
        <f>SUM(AA31,AV31,BQ31)</f>
        <v>0</v>
      </c>
      <c r="G31" s="292">
        <f>SUM(AB31,AW31,BR31)</f>
        <v>7</v>
      </c>
      <c r="H31" s="292">
        <f>SUM(AC31,AX31,BS31)</f>
        <v>175</v>
      </c>
      <c r="I31" s="292">
        <f>SUM(AD31,AY31,BT31)</f>
        <v>95</v>
      </c>
      <c r="J31" s="292">
        <f>SUM(AE31,AZ31,BU31)</f>
        <v>32</v>
      </c>
      <c r="K31" s="292">
        <f>SUM(AF31,BA31,BV31)</f>
        <v>0</v>
      </c>
      <c r="L31" s="292">
        <f>SUM(AG31,BB31,BW31)</f>
        <v>30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814</v>
      </c>
      <c r="AK31" s="295" t="s">
        <v>814</v>
      </c>
      <c r="AL31" s="295" t="s">
        <v>814</v>
      </c>
      <c r="AM31" s="295" t="s">
        <v>814</v>
      </c>
      <c r="AN31" s="295" t="s">
        <v>814</v>
      </c>
      <c r="AO31" s="295" t="s">
        <v>814</v>
      </c>
      <c r="AP31" s="295" t="s">
        <v>814</v>
      </c>
      <c r="AQ31" s="295" t="s">
        <v>814</v>
      </c>
      <c r="AR31" s="292">
        <v>0</v>
      </c>
      <c r="AS31" s="292">
        <v>0</v>
      </c>
      <c r="AT31" s="292">
        <f>施設資源化量内訳!D31</f>
        <v>665</v>
      </c>
      <c r="AU31" s="292">
        <f>施設資源化量内訳!E31</f>
        <v>326</v>
      </c>
      <c r="AV31" s="292">
        <f>施設資源化量内訳!F31</f>
        <v>0</v>
      </c>
      <c r="AW31" s="292">
        <f>施設資源化量内訳!G31</f>
        <v>7</v>
      </c>
      <c r="AX31" s="292">
        <f>施設資源化量内訳!H31</f>
        <v>175</v>
      </c>
      <c r="AY31" s="292">
        <f>施設資源化量内訳!I31</f>
        <v>95</v>
      </c>
      <c r="AZ31" s="292">
        <f>施設資源化量内訳!J31</f>
        <v>32</v>
      </c>
      <c r="BA31" s="292">
        <f>施設資源化量内訳!K31</f>
        <v>0</v>
      </c>
      <c r="BB31" s="292">
        <f>施設資源化量内訳!L31</f>
        <v>30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814</v>
      </c>
      <c r="CA31" s="295" t="s">
        <v>814</v>
      </c>
      <c r="CB31" s="295" t="s">
        <v>814</v>
      </c>
      <c r="CC31" s="295" t="s">
        <v>814</v>
      </c>
      <c r="CD31" s="295" t="s">
        <v>814</v>
      </c>
      <c r="CE31" s="295" t="s">
        <v>814</v>
      </c>
      <c r="CF31" s="295" t="s">
        <v>814</v>
      </c>
      <c r="CG31" s="295" t="s">
        <v>814</v>
      </c>
      <c r="CH31" s="292">
        <v>0</v>
      </c>
      <c r="CI31" s="292">
        <v>0</v>
      </c>
      <c r="CJ31" s="293" t="s">
        <v>791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176</v>
      </c>
      <c r="E32" s="292">
        <f>SUM(Z32,AU32,BP32)</f>
        <v>81</v>
      </c>
      <c r="F32" s="292">
        <f>SUM(AA32,AV32,BQ32)</f>
        <v>0</v>
      </c>
      <c r="G32" s="292">
        <f>SUM(AB32,AW32,BR32)</f>
        <v>2</v>
      </c>
      <c r="H32" s="292">
        <f>SUM(AC32,AX32,BS32)</f>
        <v>50</v>
      </c>
      <c r="I32" s="292">
        <f>SUM(AD32,AY32,BT32)</f>
        <v>26</v>
      </c>
      <c r="J32" s="292">
        <f>SUM(AE32,AZ32,BU32)</f>
        <v>9</v>
      </c>
      <c r="K32" s="292">
        <f>SUM(AF32,BA32,BV32)</f>
        <v>0</v>
      </c>
      <c r="L32" s="292">
        <f>SUM(AG32,BB32,BW32)</f>
        <v>8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814</v>
      </c>
      <c r="AK32" s="295" t="s">
        <v>814</v>
      </c>
      <c r="AL32" s="295" t="s">
        <v>814</v>
      </c>
      <c r="AM32" s="295" t="s">
        <v>814</v>
      </c>
      <c r="AN32" s="295" t="s">
        <v>814</v>
      </c>
      <c r="AO32" s="295" t="s">
        <v>814</v>
      </c>
      <c r="AP32" s="295" t="s">
        <v>814</v>
      </c>
      <c r="AQ32" s="295" t="s">
        <v>814</v>
      </c>
      <c r="AR32" s="292">
        <v>0</v>
      </c>
      <c r="AS32" s="292">
        <v>0</v>
      </c>
      <c r="AT32" s="292">
        <f>施設資源化量内訳!D32</f>
        <v>176</v>
      </c>
      <c r="AU32" s="292">
        <f>施設資源化量内訳!E32</f>
        <v>81</v>
      </c>
      <c r="AV32" s="292">
        <f>施設資源化量内訳!F32</f>
        <v>0</v>
      </c>
      <c r="AW32" s="292">
        <f>施設資源化量内訳!G32</f>
        <v>2</v>
      </c>
      <c r="AX32" s="292">
        <f>施設資源化量内訳!H32</f>
        <v>50</v>
      </c>
      <c r="AY32" s="292">
        <f>施設資源化量内訳!I32</f>
        <v>26</v>
      </c>
      <c r="AZ32" s="292">
        <f>施設資源化量内訳!J32</f>
        <v>9</v>
      </c>
      <c r="BA32" s="292">
        <f>施設資源化量内訳!K32</f>
        <v>0</v>
      </c>
      <c r="BB32" s="292">
        <f>施設資源化量内訳!L32</f>
        <v>8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814</v>
      </c>
      <c r="CA32" s="295" t="s">
        <v>814</v>
      </c>
      <c r="CB32" s="295" t="s">
        <v>814</v>
      </c>
      <c r="CC32" s="295" t="s">
        <v>814</v>
      </c>
      <c r="CD32" s="295" t="s">
        <v>814</v>
      </c>
      <c r="CE32" s="295" t="s">
        <v>814</v>
      </c>
      <c r="CF32" s="295" t="s">
        <v>814</v>
      </c>
      <c r="CG32" s="295" t="s">
        <v>814</v>
      </c>
      <c r="CH32" s="292">
        <v>0</v>
      </c>
      <c r="CI32" s="292">
        <v>0</v>
      </c>
      <c r="CJ32" s="293" t="s">
        <v>791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144</v>
      </c>
      <c r="E33" s="292">
        <f>SUM(Z33,AU33,BP33)</f>
        <v>68</v>
      </c>
      <c r="F33" s="292">
        <f>SUM(AA33,AV33,BQ33)</f>
        <v>0</v>
      </c>
      <c r="G33" s="292">
        <f>SUM(AB33,AW33,BR33)</f>
        <v>1</v>
      </c>
      <c r="H33" s="292">
        <f>SUM(AC33,AX33,BS33)</f>
        <v>39</v>
      </c>
      <c r="I33" s="292">
        <f>SUM(AD33,AY33,BT33)</f>
        <v>22</v>
      </c>
      <c r="J33" s="292">
        <f>SUM(AE33,AZ33,BU33)</f>
        <v>7</v>
      </c>
      <c r="K33" s="292">
        <f>SUM(AF33,BA33,BV33)</f>
        <v>0</v>
      </c>
      <c r="L33" s="292">
        <f>SUM(AG33,BB33,BW33)</f>
        <v>7</v>
      </c>
      <c r="M33" s="292">
        <f>SUM(AH33,BC33,BX33)</f>
        <v>0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814</v>
      </c>
      <c r="AK33" s="295" t="s">
        <v>814</v>
      </c>
      <c r="AL33" s="295" t="s">
        <v>814</v>
      </c>
      <c r="AM33" s="295" t="s">
        <v>814</v>
      </c>
      <c r="AN33" s="295" t="s">
        <v>814</v>
      </c>
      <c r="AO33" s="295" t="s">
        <v>814</v>
      </c>
      <c r="AP33" s="295" t="s">
        <v>814</v>
      </c>
      <c r="AQ33" s="295" t="s">
        <v>814</v>
      </c>
      <c r="AR33" s="292">
        <v>0</v>
      </c>
      <c r="AS33" s="292">
        <v>0</v>
      </c>
      <c r="AT33" s="292">
        <f>施設資源化量内訳!D33</f>
        <v>144</v>
      </c>
      <c r="AU33" s="292">
        <f>施設資源化量内訳!E33</f>
        <v>68</v>
      </c>
      <c r="AV33" s="292">
        <f>施設資源化量内訳!F33</f>
        <v>0</v>
      </c>
      <c r="AW33" s="292">
        <f>施設資源化量内訳!G33</f>
        <v>1</v>
      </c>
      <c r="AX33" s="292">
        <f>施設資源化量内訳!H33</f>
        <v>39</v>
      </c>
      <c r="AY33" s="292">
        <f>施設資源化量内訳!I33</f>
        <v>22</v>
      </c>
      <c r="AZ33" s="292">
        <f>施設資源化量内訳!J33</f>
        <v>7</v>
      </c>
      <c r="BA33" s="292">
        <f>施設資源化量内訳!K33</f>
        <v>0</v>
      </c>
      <c r="BB33" s="292">
        <f>施設資源化量内訳!L33</f>
        <v>7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814</v>
      </c>
      <c r="CA33" s="295" t="s">
        <v>814</v>
      </c>
      <c r="CB33" s="295" t="s">
        <v>814</v>
      </c>
      <c r="CC33" s="295" t="s">
        <v>814</v>
      </c>
      <c r="CD33" s="295" t="s">
        <v>814</v>
      </c>
      <c r="CE33" s="295" t="s">
        <v>814</v>
      </c>
      <c r="CF33" s="295" t="s">
        <v>814</v>
      </c>
      <c r="CG33" s="295" t="s">
        <v>814</v>
      </c>
      <c r="CH33" s="292">
        <v>0</v>
      </c>
      <c r="CI33" s="292">
        <v>0</v>
      </c>
      <c r="CJ33" s="293" t="s">
        <v>791</v>
      </c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3">
    <sortCondition ref="A8:A33"/>
    <sortCondition ref="B8:B33"/>
    <sortCondition ref="C8:C33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2" man="1"/>
    <brk id="45" min="1" max="32" man="1"/>
    <brk id="66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6">
        <f t="shared" ref="D7:X7" si="0">SUM(Y7,AT7,BO7,CJ7,DE7,DZ7,EU7)</f>
        <v>33848</v>
      </c>
      <c r="E7" s="306">
        <f t="shared" si="0"/>
        <v>4526</v>
      </c>
      <c r="F7" s="306">
        <f t="shared" si="0"/>
        <v>22</v>
      </c>
      <c r="G7" s="306">
        <f t="shared" si="0"/>
        <v>153</v>
      </c>
      <c r="H7" s="306">
        <f t="shared" si="0"/>
        <v>9464</v>
      </c>
      <c r="I7" s="306">
        <f t="shared" si="0"/>
        <v>4562</v>
      </c>
      <c r="J7" s="306">
        <f t="shared" si="0"/>
        <v>2998</v>
      </c>
      <c r="K7" s="306">
        <f t="shared" si="0"/>
        <v>7</v>
      </c>
      <c r="L7" s="306">
        <f t="shared" si="0"/>
        <v>6114</v>
      </c>
      <c r="M7" s="306">
        <f t="shared" si="0"/>
        <v>5</v>
      </c>
      <c r="N7" s="306">
        <f t="shared" si="0"/>
        <v>559</v>
      </c>
      <c r="O7" s="306">
        <f t="shared" si="0"/>
        <v>1072</v>
      </c>
      <c r="P7" s="306">
        <f t="shared" si="0"/>
        <v>183</v>
      </c>
      <c r="Q7" s="306">
        <f t="shared" si="0"/>
        <v>0</v>
      </c>
      <c r="R7" s="306">
        <f t="shared" si="0"/>
        <v>205</v>
      </c>
      <c r="S7" s="306">
        <f t="shared" si="0"/>
        <v>0</v>
      </c>
      <c r="T7" s="306">
        <f t="shared" si="0"/>
        <v>544</v>
      </c>
      <c r="U7" s="306">
        <f t="shared" si="0"/>
        <v>0</v>
      </c>
      <c r="V7" s="306">
        <f t="shared" si="0"/>
        <v>0</v>
      </c>
      <c r="W7" s="306">
        <f t="shared" si="0"/>
        <v>14</v>
      </c>
      <c r="X7" s="306">
        <f t="shared" si="0"/>
        <v>3420</v>
      </c>
      <c r="Y7" s="306">
        <f>SUM(Z7:AS7)</f>
        <v>2212</v>
      </c>
      <c r="Z7" s="306">
        <f t="shared" ref="Z7:AI7" si="1">SUM(Z$8:Z$207)</f>
        <v>15</v>
      </c>
      <c r="AA7" s="306">
        <f t="shared" si="1"/>
        <v>0</v>
      </c>
      <c r="AB7" s="306">
        <f t="shared" si="1"/>
        <v>0</v>
      </c>
      <c r="AC7" s="306">
        <f t="shared" si="1"/>
        <v>870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544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783</v>
      </c>
      <c r="AT7" s="306">
        <f>SUM(AU7:BN7)</f>
        <v>1104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924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180</v>
      </c>
      <c r="BO7" s="306">
        <f>SUM(BP7:CI7)</f>
        <v>2565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799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1766</v>
      </c>
      <c r="CJ7" s="306">
        <f>SUM(CK7:DD7)</f>
        <v>183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183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212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205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7</v>
      </c>
      <c r="ET7" s="306">
        <f>SUM(ET$8:ET$207)</f>
        <v>0</v>
      </c>
      <c r="EU7" s="306">
        <f>SUM(EV7:FO7)</f>
        <v>27572</v>
      </c>
      <c r="EV7" s="306">
        <f t="shared" ref="EV7:FG7" si="7">SUM(EV$8:EV$207)</f>
        <v>4511</v>
      </c>
      <c r="EW7" s="306">
        <f t="shared" si="7"/>
        <v>22</v>
      </c>
      <c r="EX7" s="306">
        <f t="shared" si="7"/>
        <v>153</v>
      </c>
      <c r="EY7" s="306">
        <f t="shared" si="7"/>
        <v>7670</v>
      </c>
      <c r="EZ7" s="306">
        <f t="shared" si="7"/>
        <v>4562</v>
      </c>
      <c r="FA7" s="306">
        <f t="shared" si="7"/>
        <v>2998</v>
      </c>
      <c r="FB7" s="306">
        <f t="shared" si="7"/>
        <v>7</v>
      </c>
      <c r="FC7" s="306">
        <f t="shared" si="7"/>
        <v>6114</v>
      </c>
      <c r="FD7" s="306">
        <f t="shared" si="7"/>
        <v>5</v>
      </c>
      <c r="FE7" s="306">
        <f t="shared" si="7"/>
        <v>559</v>
      </c>
      <c r="FF7" s="306">
        <f t="shared" si="7"/>
        <v>273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7</v>
      </c>
      <c r="FO7" s="306">
        <f>SUM(FO$8:FO$207)</f>
        <v>691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9288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3817</v>
      </c>
      <c r="I8" s="292">
        <f>SUM(AD8,AY8,BT8,CO8,DJ8,EE8,EZ8)</f>
        <v>1117</v>
      </c>
      <c r="J8" s="292">
        <f>SUM(AE8,AZ8,BU8,CP8,DK8,EF8,FA8)</f>
        <v>1267</v>
      </c>
      <c r="K8" s="292">
        <f>SUM(AF8,BA8,BV8,CQ8,DL8,EG8,FB8)</f>
        <v>0</v>
      </c>
      <c r="L8" s="292">
        <f>SUM(AG8,BB8,BW8,CR8,DM8,EH8,FC8)</f>
        <v>2935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152</v>
      </c>
      <c r="Y8" s="292">
        <f>SUM(Z8:AS8)</f>
        <v>805</v>
      </c>
      <c r="Z8" s="292">
        <v>0</v>
      </c>
      <c r="AA8" s="292">
        <v>0</v>
      </c>
      <c r="AB8" s="292">
        <v>0</v>
      </c>
      <c r="AC8" s="292">
        <v>805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814</v>
      </c>
      <c r="AK8" s="295" t="s">
        <v>814</v>
      </c>
      <c r="AL8" s="292">
        <v>0</v>
      </c>
      <c r="AM8" s="295" t="s">
        <v>814</v>
      </c>
      <c r="AN8" s="295" t="s">
        <v>814</v>
      </c>
      <c r="AO8" s="292">
        <v>0</v>
      </c>
      <c r="AP8" s="295" t="s">
        <v>814</v>
      </c>
      <c r="AQ8" s="292">
        <v>0</v>
      </c>
      <c r="AR8" s="295" t="s">
        <v>814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814</v>
      </c>
      <c r="BF8" s="295" t="s">
        <v>814</v>
      </c>
      <c r="BG8" s="295" t="s">
        <v>814</v>
      </c>
      <c r="BH8" s="295" t="s">
        <v>814</v>
      </c>
      <c r="BI8" s="295" t="s">
        <v>814</v>
      </c>
      <c r="BJ8" s="295" t="s">
        <v>814</v>
      </c>
      <c r="BK8" s="295" t="s">
        <v>814</v>
      </c>
      <c r="BL8" s="295" t="s">
        <v>814</v>
      </c>
      <c r="BM8" s="295" t="s">
        <v>814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814</v>
      </c>
      <c r="CC8" s="295" t="s">
        <v>814</v>
      </c>
      <c r="CD8" s="295" t="s">
        <v>814</v>
      </c>
      <c r="CE8" s="295" t="s">
        <v>814</v>
      </c>
      <c r="CF8" s="295" t="s">
        <v>814</v>
      </c>
      <c r="CG8" s="295" t="s">
        <v>814</v>
      </c>
      <c r="CH8" s="295" t="s">
        <v>814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814</v>
      </c>
      <c r="CX8" s="295" t="s">
        <v>814</v>
      </c>
      <c r="CY8" s="295" t="s">
        <v>814</v>
      </c>
      <c r="CZ8" s="295" t="s">
        <v>814</v>
      </c>
      <c r="DA8" s="295" t="s">
        <v>814</v>
      </c>
      <c r="DB8" s="295" t="s">
        <v>814</v>
      </c>
      <c r="DC8" s="295" t="s">
        <v>814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814</v>
      </c>
      <c r="DS8" s="295" t="s">
        <v>814</v>
      </c>
      <c r="DT8" s="292">
        <v>0</v>
      </c>
      <c r="DU8" s="295" t="s">
        <v>814</v>
      </c>
      <c r="DV8" s="295" t="s">
        <v>814</v>
      </c>
      <c r="DW8" s="295" t="s">
        <v>814</v>
      </c>
      <c r="DX8" s="295" t="s">
        <v>814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814</v>
      </c>
      <c r="EL8" s="295" t="s">
        <v>814</v>
      </c>
      <c r="EM8" s="295" t="s">
        <v>814</v>
      </c>
      <c r="EN8" s="292">
        <v>0</v>
      </c>
      <c r="EO8" s="292">
        <v>0</v>
      </c>
      <c r="EP8" s="295" t="s">
        <v>814</v>
      </c>
      <c r="EQ8" s="295" t="s">
        <v>814</v>
      </c>
      <c r="ER8" s="295" t="s">
        <v>814</v>
      </c>
      <c r="ES8" s="292">
        <v>0</v>
      </c>
      <c r="ET8" s="292">
        <v>0</v>
      </c>
      <c r="EU8" s="292">
        <f>SUM(EV8:FO8)</f>
        <v>8483</v>
      </c>
      <c r="EV8" s="292">
        <v>0</v>
      </c>
      <c r="EW8" s="292">
        <v>0</v>
      </c>
      <c r="EX8" s="292">
        <v>0</v>
      </c>
      <c r="EY8" s="292">
        <v>3012</v>
      </c>
      <c r="EZ8" s="292">
        <v>1117</v>
      </c>
      <c r="FA8" s="292">
        <v>1267</v>
      </c>
      <c r="FB8" s="292">
        <v>0</v>
      </c>
      <c r="FC8" s="292">
        <v>2935</v>
      </c>
      <c r="FD8" s="292">
        <v>0</v>
      </c>
      <c r="FE8" s="292">
        <v>0</v>
      </c>
      <c r="FF8" s="292">
        <v>0</v>
      </c>
      <c r="FG8" s="292">
        <v>0</v>
      </c>
      <c r="FH8" s="295" t="s">
        <v>814</v>
      </c>
      <c r="FI8" s="295" t="s">
        <v>814</v>
      </c>
      <c r="FJ8" s="295" t="s">
        <v>814</v>
      </c>
      <c r="FK8" s="292">
        <v>0</v>
      </c>
      <c r="FL8" s="292">
        <v>0</v>
      </c>
      <c r="FM8" s="292">
        <v>0</v>
      </c>
      <c r="FN8" s="292">
        <v>0</v>
      </c>
      <c r="FO8" s="292">
        <v>152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2847</v>
      </c>
      <c r="E9" s="292">
        <f>SUM(Z9,AU9,BP9,CK9,DF9,EA9,EV9)</f>
        <v>15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1381</v>
      </c>
      <c r="I9" s="292">
        <f>SUM(AD9,AY9,BT9,CO9,DJ9,EE9,EZ9)</f>
        <v>933</v>
      </c>
      <c r="J9" s="292">
        <f>SUM(AE9,AZ9,BU9,CP9,DK9,EF9,FA9)</f>
        <v>443</v>
      </c>
      <c r="K9" s="292">
        <f>SUM(AF9,BA9,BV9,CQ9,DL9,EG9,FB9)</f>
        <v>5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70</v>
      </c>
      <c r="Y9" s="292">
        <f>SUM(Z9:AS9)</f>
        <v>29</v>
      </c>
      <c r="Z9" s="292">
        <v>15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814</v>
      </c>
      <c r="AK9" s="295" t="s">
        <v>814</v>
      </c>
      <c r="AL9" s="292">
        <v>0</v>
      </c>
      <c r="AM9" s="295" t="s">
        <v>814</v>
      </c>
      <c r="AN9" s="295" t="s">
        <v>814</v>
      </c>
      <c r="AO9" s="292">
        <v>0</v>
      </c>
      <c r="AP9" s="295" t="s">
        <v>814</v>
      </c>
      <c r="AQ9" s="292">
        <v>0</v>
      </c>
      <c r="AR9" s="295" t="s">
        <v>814</v>
      </c>
      <c r="AS9" s="292">
        <v>14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814</v>
      </c>
      <c r="BF9" s="295" t="s">
        <v>814</v>
      </c>
      <c r="BG9" s="295" t="s">
        <v>814</v>
      </c>
      <c r="BH9" s="295" t="s">
        <v>814</v>
      </c>
      <c r="BI9" s="295" t="s">
        <v>814</v>
      </c>
      <c r="BJ9" s="295" t="s">
        <v>814</v>
      </c>
      <c r="BK9" s="295" t="s">
        <v>814</v>
      </c>
      <c r="BL9" s="295" t="s">
        <v>814</v>
      </c>
      <c r="BM9" s="295" t="s">
        <v>814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814</v>
      </c>
      <c r="CC9" s="295" t="s">
        <v>814</v>
      </c>
      <c r="CD9" s="295" t="s">
        <v>814</v>
      </c>
      <c r="CE9" s="295" t="s">
        <v>814</v>
      </c>
      <c r="CF9" s="295" t="s">
        <v>814</v>
      </c>
      <c r="CG9" s="295" t="s">
        <v>814</v>
      </c>
      <c r="CH9" s="295" t="s">
        <v>814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814</v>
      </c>
      <c r="CX9" s="295" t="s">
        <v>814</v>
      </c>
      <c r="CY9" s="295" t="s">
        <v>814</v>
      </c>
      <c r="CZ9" s="295" t="s">
        <v>814</v>
      </c>
      <c r="DA9" s="295" t="s">
        <v>814</v>
      </c>
      <c r="DB9" s="295" t="s">
        <v>814</v>
      </c>
      <c r="DC9" s="295" t="s">
        <v>814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814</v>
      </c>
      <c r="DS9" s="295" t="s">
        <v>814</v>
      </c>
      <c r="DT9" s="292">
        <v>0</v>
      </c>
      <c r="DU9" s="295" t="s">
        <v>814</v>
      </c>
      <c r="DV9" s="295" t="s">
        <v>814</v>
      </c>
      <c r="DW9" s="295" t="s">
        <v>814</v>
      </c>
      <c r="DX9" s="295" t="s">
        <v>814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814</v>
      </c>
      <c r="EL9" s="295" t="s">
        <v>814</v>
      </c>
      <c r="EM9" s="295" t="s">
        <v>814</v>
      </c>
      <c r="EN9" s="292">
        <v>0</v>
      </c>
      <c r="EO9" s="292">
        <v>0</v>
      </c>
      <c r="EP9" s="295" t="s">
        <v>814</v>
      </c>
      <c r="EQ9" s="295" t="s">
        <v>814</v>
      </c>
      <c r="ER9" s="295" t="s">
        <v>814</v>
      </c>
      <c r="ES9" s="292">
        <v>0</v>
      </c>
      <c r="ET9" s="292">
        <v>0</v>
      </c>
      <c r="EU9" s="292">
        <f>SUM(EV9:FO9)</f>
        <v>2818</v>
      </c>
      <c r="EV9" s="292">
        <v>0</v>
      </c>
      <c r="EW9" s="292">
        <v>0</v>
      </c>
      <c r="EX9" s="292">
        <v>0</v>
      </c>
      <c r="EY9" s="292">
        <v>1381</v>
      </c>
      <c r="EZ9" s="292">
        <v>933</v>
      </c>
      <c r="FA9" s="292">
        <v>443</v>
      </c>
      <c r="FB9" s="292">
        <v>5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814</v>
      </c>
      <c r="FI9" s="295" t="s">
        <v>814</v>
      </c>
      <c r="FJ9" s="295" t="s">
        <v>814</v>
      </c>
      <c r="FK9" s="292">
        <v>0</v>
      </c>
      <c r="FL9" s="292">
        <v>0</v>
      </c>
      <c r="FM9" s="292">
        <v>0</v>
      </c>
      <c r="FN9" s="292">
        <v>0</v>
      </c>
      <c r="FO9" s="292">
        <v>56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5282</v>
      </c>
      <c r="E10" s="292">
        <f>SUM(Z10,AU10,BP10,CK10,DF10,EA10,EV10)</f>
        <v>1544</v>
      </c>
      <c r="F10" s="292">
        <f>SUM(AA10,AV10,BQ10,CL10,DG10,EB10,EW10)</f>
        <v>12</v>
      </c>
      <c r="G10" s="292">
        <f>SUM(AB10,AW10,BR10,CM10,DH10,EC10,EX10)</f>
        <v>0</v>
      </c>
      <c r="H10" s="292">
        <f>SUM(AC10,AX10,BS10,CN10,DI10,ED10,EY10)</f>
        <v>1129</v>
      </c>
      <c r="I10" s="292">
        <f>SUM(AD10,AY10,BT10,CO10,DJ10,EE10,EZ10)</f>
        <v>421</v>
      </c>
      <c r="J10" s="292">
        <f>SUM(AE10,AZ10,BU10,CP10,DK10,EF10,FA10)</f>
        <v>229</v>
      </c>
      <c r="K10" s="292">
        <f>SUM(AF10,BA10,BV10,CQ10,DL10,EG10,FB10)</f>
        <v>0</v>
      </c>
      <c r="L10" s="292">
        <f>SUM(AG10,BB10,BW10,CR10,DM10,EH10,FC10)</f>
        <v>464</v>
      </c>
      <c r="M10" s="292">
        <f>SUM(AH10,BC10,BX10,CS10,DN10,EI10,FD10)</f>
        <v>0</v>
      </c>
      <c r="N10" s="292">
        <f>SUM(AI10,BD10,BY10,CT10,DO10,EJ10,FE10)</f>
        <v>87</v>
      </c>
      <c r="O10" s="292">
        <f>SUM(AJ10,BE10,BZ10,CU10,DP10,EK10,FF10)</f>
        <v>633</v>
      </c>
      <c r="P10" s="292">
        <f>SUM(AK10,BF10,CA10,CV10,DQ10,EL10,FG10)</f>
        <v>183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544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36</v>
      </c>
      <c r="Y10" s="292">
        <f>SUM(Z10:AS10)</f>
        <v>609</v>
      </c>
      <c r="Z10" s="292">
        <v>0</v>
      </c>
      <c r="AA10" s="292">
        <v>0</v>
      </c>
      <c r="AB10" s="292">
        <v>0</v>
      </c>
      <c r="AC10" s="292">
        <v>65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814</v>
      </c>
      <c r="AK10" s="295" t="s">
        <v>814</v>
      </c>
      <c r="AL10" s="292">
        <v>0</v>
      </c>
      <c r="AM10" s="295" t="s">
        <v>814</v>
      </c>
      <c r="AN10" s="295" t="s">
        <v>814</v>
      </c>
      <c r="AO10" s="292">
        <v>544</v>
      </c>
      <c r="AP10" s="295" t="s">
        <v>814</v>
      </c>
      <c r="AQ10" s="292">
        <v>0</v>
      </c>
      <c r="AR10" s="295" t="s">
        <v>814</v>
      </c>
      <c r="AS10" s="292">
        <v>0</v>
      </c>
      <c r="AT10" s="292">
        <f>SUM(AU10:BN10)</f>
        <v>817</v>
      </c>
      <c r="AU10" s="292">
        <v>0</v>
      </c>
      <c r="AV10" s="292">
        <v>0</v>
      </c>
      <c r="AW10" s="292">
        <v>0</v>
      </c>
      <c r="AX10" s="292">
        <v>817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814</v>
      </c>
      <c r="BF10" s="295" t="s">
        <v>814</v>
      </c>
      <c r="BG10" s="295" t="s">
        <v>814</v>
      </c>
      <c r="BH10" s="295" t="s">
        <v>814</v>
      </c>
      <c r="BI10" s="295" t="s">
        <v>814</v>
      </c>
      <c r="BJ10" s="295" t="s">
        <v>814</v>
      </c>
      <c r="BK10" s="295" t="s">
        <v>814</v>
      </c>
      <c r="BL10" s="295" t="s">
        <v>814</v>
      </c>
      <c r="BM10" s="295" t="s">
        <v>814</v>
      </c>
      <c r="BN10" s="292">
        <v>0</v>
      </c>
      <c r="BO10" s="292">
        <f>SUM(BP10:CI10)</f>
        <v>633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633</v>
      </c>
      <c r="CA10" s="292">
        <v>0</v>
      </c>
      <c r="CB10" s="295" t="s">
        <v>814</v>
      </c>
      <c r="CC10" s="295" t="s">
        <v>814</v>
      </c>
      <c r="CD10" s="295" t="s">
        <v>814</v>
      </c>
      <c r="CE10" s="295" t="s">
        <v>814</v>
      </c>
      <c r="CF10" s="295" t="s">
        <v>814</v>
      </c>
      <c r="CG10" s="295" t="s">
        <v>814</v>
      </c>
      <c r="CH10" s="295" t="s">
        <v>814</v>
      </c>
      <c r="CI10" s="292">
        <v>0</v>
      </c>
      <c r="CJ10" s="292">
        <f>SUM(CK10:DD10)</f>
        <v>183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183</v>
      </c>
      <c r="CW10" s="295" t="s">
        <v>814</v>
      </c>
      <c r="CX10" s="295" t="s">
        <v>814</v>
      </c>
      <c r="CY10" s="295" t="s">
        <v>814</v>
      </c>
      <c r="CZ10" s="295" t="s">
        <v>814</v>
      </c>
      <c r="DA10" s="295" t="s">
        <v>814</v>
      </c>
      <c r="DB10" s="295" t="s">
        <v>814</v>
      </c>
      <c r="DC10" s="295" t="s">
        <v>814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814</v>
      </c>
      <c r="DS10" s="295" t="s">
        <v>814</v>
      </c>
      <c r="DT10" s="292">
        <v>0</v>
      </c>
      <c r="DU10" s="295" t="s">
        <v>814</v>
      </c>
      <c r="DV10" s="295" t="s">
        <v>814</v>
      </c>
      <c r="DW10" s="295" t="s">
        <v>814</v>
      </c>
      <c r="DX10" s="295" t="s">
        <v>814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814</v>
      </c>
      <c r="EL10" s="295" t="s">
        <v>814</v>
      </c>
      <c r="EM10" s="295" t="s">
        <v>814</v>
      </c>
      <c r="EN10" s="292">
        <v>0</v>
      </c>
      <c r="EO10" s="292">
        <v>0</v>
      </c>
      <c r="EP10" s="295" t="s">
        <v>814</v>
      </c>
      <c r="EQ10" s="295" t="s">
        <v>814</v>
      </c>
      <c r="ER10" s="295" t="s">
        <v>814</v>
      </c>
      <c r="ES10" s="292">
        <v>0</v>
      </c>
      <c r="ET10" s="292">
        <v>0</v>
      </c>
      <c r="EU10" s="292">
        <f>SUM(EV10:FO10)</f>
        <v>3040</v>
      </c>
      <c r="EV10" s="292">
        <v>1544</v>
      </c>
      <c r="EW10" s="292">
        <v>12</v>
      </c>
      <c r="EX10" s="292">
        <v>0</v>
      </c>
      <c r="EY10" s="292">
        <v>247</v>
      </c>
      <c r="EZ10" s="292">
        <v>421</v>
      </c>
      <c r="FA10" s="292">
        <v>229</v>
      </c>
      <c r="FB10" s="292">
        <v>0</v>
      </c>
      <c r="FC10" s="292">
        <v>464</v>
      </c>
      <c r="FD10" s="292">
        <v>0</v>
      </c>
      <c r="FE10" s="292">
        <v>87</v>
      </c>
      <c r="FF10" s="292">
        <v>0</v>
      </c>
      <c r="FG10" s="292">
        <v>0</v>
      </c>
      <c r="FH10" s="295" t="s">
        <v>814</v>
      </c>
      <c r="FI10" s="295" t="s">
        <v>814</v>
      </c>
      <c r="FJ10" s="295" t="s">
        <v>814</v>
      </c>
      <c r="FK10" s="292">
        <v>0</v>
      </c>
      <c r="FL10" s="292">
        <v>0</v>
      </c>
      <c r="FM10" s="292">
        <v>0</v>
      </c>
      <c r="FN10" s="292">
        <v>0</v>
      </c>
      <c r="FO10" s="292">
        <v>36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2409</v>
      </c>
      <c r="E11" s="292">
        <f>SUM(Z11,AU11,BP11,CK11,DF11,EA11,EV11)</f>
        <v>212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566</v>
      </c>
      <c r="I11" s="292">
        <f>SUM(AD11,AY11,BT11,CO11,DJ11,EE11,EZ11)</f>
        <v>305</v>
      </c>
      <c r="J11" s="292">
        <f>SUM(AE11,AZ11,BU11,CP11,DK11,EF11,FA11)</f>
        <v>166</v>
      </c>
      <c r="K11" s="292">
        <f>SUM(AF11,BA11,BV11,CQ11,DL11,EG11,FB11)</f>
        <v>0</v>
      </c>
      <c r="L11" s="292">
        <f>SUM(AG11,BB11,BW11,CR11,DM11,EH11,FC11)</f>
        <v>333</v>
      </c>
      <c r="M11" s="292">
        <f>SUM(AH11,BC11,BX11,CS11,DN11,EI11,FD11)</f>
        <v>4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7</v>
      </c>
      <c r="X11" s="292">
        <f>SUM(AS11,BN11,CI11,DD11,DY11,ET11,FO11)</f>
        <v>816</v>
      </c>
      <c r="Y11" s="292">
        <f>SUM(Z11:AS11)</f>
        <v>769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814</v>
      </c>
      <c r="AK11" s="295" t="s">
        <v>814</v>
      </c>
      <c r="AL11" s="292">
        <v>0</v>
      </c>
      <c r="AM11" s="295" t="s">
        <v>814</v>
      </c>
      <c r="AN11" s="295" t="s">
        <v>814</v>
      </c>
      <c r="AO11" s="292">
        <v>0</v>
      </c>
      <c r="AP11" s="295" t="s">
        <v>814</v>
      </c>
      <c r="AQ11" s="292">
        <v>0</v>
      </c>
      <c r="AR11" s="295" t="s">
        <v>814</v>
      </c>
      <c r="AS11" s="292">
        <v>769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814</v>
      </c>
      <c r="BF11" s="295" t="s">
        <v>814</v>
      </c>
      <c r="BG11" s="295" t="s">
        <v>814</v>
      </c>
      <c r="BH11" s="295" t="s">
        <v>814</v>
      </c>
      <c r="BI11" s="295" t="s">
        <v>814</v>
      </c>
      <c r="BJ11" s="295" t="s">
        <v>814</v>
      </c>
      <c r="BK11" s="295" t="s">
        <v>814</v>
      </c>
      <c r="BL11" s="295" t="s">
        <v>814</v>
      </c>
      <c r="BM11" s="295" t="s">
        <v>814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814</v>
      </c>
      <c r="CC11" s="295" t="s">
        <v>814</v>
      </c>
      <c r="CD11" s="295" t="s">
        <v>814</v>
      </c>
      <c r="CE11" s="295" t="s">
        <v>814</v>
      </c>
      <c r="CF11" s="295" t="s">
        <v>814</v>
      </c>
      <c r="CG11" s="295" t="s">
        <v>814</v>
      </c>
      <c r="CH11" s="295" t="s">
        <v>814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814</v>
      </c>
      <c r="CX11" s="295" t="s">
        <v>814</v>
      </c>
      <c r="CY11" s="295" t="s">
        <v>814</v>
      </c>
      <c r="CZ11" s="295" t="s">
        <v>814</v>
      </c>
      <c r="DA11" s="295" t="s">
        <v>814</v>
      </c>
      <c r="DB11" s="295" t="s">
        <v>814</v>
      </c>
      <c r="DC11" s="295" t="s">
        <v>814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814</v>
      </c>
      <c r="DS11" s="295" t="s">
        <v>814</v>
      </c>
      <c r="DT11" s="292">
        <v>0</v>
      </c>
      <c r="DU11" s="295" t="s">
        <v>814</v>
      </c>
      <c r="DV11" s="295" t="s">
        <v>814</v>
      </c>
      <c r="DW11" s="295" t="s">
        <v>814</v>
      </c>
      <c r="DX11" s="295" t="s">
        <v>814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814</v>
      </c>
      <c r="EL11" s="295" t="s">
        <v>814</v>
      </c>
      <c r="EM11" s="295" t="s">
        <v>814</v>
      </c>
      <c r="EN11" s="292">
        <v>0</v>
      </c>
      <c r="EO11" s="292">
        <v>0</v>
      </c>
      <c r="EP11" s="295" t="s">
        <v>814</v>
      </c>
      <c r="EQ11" s="295" t="s">
        <v>814</v>
      </c>
      <c r="ER11" s="295" t="s">
        <v>814</v>
      </c>
      <c r="ES11" s="292">
        <v>0</v>
      </c>
      <c r="ET11" s="292">
        <v>0</v>
      </c>
      <c r="EU11" s="292">
        <f>SUM(EV11:FO11)</f>
        <v>1640</v>
      </c>
      <c r="EV11" s="292">
        <v>212</v>
      </c>
      <c r="EW11" s="292">
        <v>0</v>
      </c>
      <c r="EX11" s="292">
        <v>0</v>
      </c>
      <c r="EY11" s="292">
        <v>566</v>
      </c>
      <c r="EZ11" s="292">
        <v>305</v>
      </c>
      <c r="FA11" s="292">
        <v>166</v>
      </c>
      <c r="FB11" s="292">
        <v>0</v>
      </c>
      <c r="FC11" s="292">
        <v>333</v>
      </c>
      <c r="FD11" s="292">
        <v>4</v>
      </c>
      <c r="FE11" s="292">
        <v>0</v>
      </c>
      <c r="FF11" s="292">
        <v>0</v>
      </c>
      <c r="FG11" s="292">
        <v>0</v>
      </c>
      <c r="FH11" s="295" t="s">
        <v>814</v>
      </c>
      <c r="FI11" s="295" t="s">
        <v>814</v>
      </c>
      <c r="FJ11" s="295" t="s">
        <v>814</v>
      </c>
      <c r="FK11" s="292">
        <v>0</v>
      </c>
      <c r="FL11" s="292">
        <v>0</v>
      </c>
      <c r="FM11" s="292">
        <v>0</v>
      </c>
      <c r="FN11" s="292">
        <v>7</v>
      </c>
      <c r="FO11" s="292">
        <v>47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2809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300</v>
      </c>
      <c r="I12" s="292">
        <f>SUM(AD12,AY12,BT12,CO12,DJ12,EE12,EZ12)</f>
        <v>238</v>
      </c>
      <c r="J12" s="292">
        <f>SUM(AE12,AZ12,BU12,CP12,DK12,EF12,FA12)</f>
        <v>94</v>
      </c>
      <c r="K12" s="292">
        <f>SUM(AF12,BA12,BV12,CQ12,DL12,EG12,FB12)</f>
        <v>0</v>
      </c>
      <c r="L12" s="292">
        <f>SUM(AG12,BB12,BW12,CR12,DM12,EH12,FC12)</f>
        <v>390</v>
      </c>
      <c r="M12" s="292">
        <f>SUM(AH12,BC12,BX12,CS12,DN12,EI12,FD12)</f>
        <v>0</v>
      </c>
      <c r="N12" s="292">
        <f>SUM(AI12,BD12,BY12,CT12,DO12,EJ12,FE12)</f>
        <v>88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7</v>
      </c>
      <c r="X12" s="292">
        <f>SUM(AS12,BN12,CI12,DD12,DY12,ET12,FO12)</f>
        <v>1692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814</v>
      </c>
      <c r="AK12" s="295" t="s">
        <v>814</v>
      </c>
      <c r="AL12" s="292">
        <v>0</v>
      </c>
      <c r="AM12" s="295" t="s">
        <v>814</v>
      </c>
      <c r="AN12" s="295" t="s">
        <v>814</v>
      </c>
      <c r="AO12" s="292">
        <v>0</v>
      </c>
      <c r="AP12" s="295" t="s">
        <v>814</v>
      </c>
      <c r="AQ12" s="292">
        <v>0</v>
      </c>
      <c r="AR12" s="295" t="s">
        <v>814</v>
      </c>
      <c r="AS12" s="292">
        <v>0</v>
      </c>
      <c r="AT12" s="292">
        <f>SUM(AU12:BN12)</f>
        <v>180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814</v>
      </c>
      <c r="BF12" s="295" t="s">
        <v>814</v>
      </c>
      <c r="BG12" s="295" t="s">
        <v>814</v>
      </c>
      <c r="BH12" s="295" t="s">
        <v>814</v>
      </c>
      <c r="BI12" s="295" t="s">
        <v>814</v>
      </c>
      <c r="BJ12" s="295" t="s">
        <v>814</v>
      </c>
      <c r="BK12" s="295" t="s">
        <v>814</v>
      </c>
      <c r="BL12" s="295" t="s">
        <v>814</v>
      </c>
      <c r="BM12" s="295" t="s">
        <v>814</v>
      </c>
      <c r="BN12" s="292">
        <v>180</v>
      </c>
      <c r="BO12" s="292">
        <f>SUM(BP12:CI12)</f>
        <v>1512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814</v>
      </c>
      <c r="CC12" s="295" t="s">
        <v>814</v>
      </c>
      <c r="CD12" s="295" t="s">
        <v>814</v>
      </c>
      <c r="CE12" s="295" t="s">
        <v>814</v>
      </c>
      <c r="CF12" s="295" t="s">
        <v>814</v>
      </c>
      <c r="CG12" s="295" t="s">
        <v>814</v>
      </c>
      <c r="CH12" s="295" t="s">
        <v>814</v>
      </c>
      <c r="CI12" s="292">
        <v>1512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814</v>
      </c>
      <c r="CX12" s="295" t="s">
        <v>814</v>
      </c>
      <c r="CY12" s="295" t="s">
        <v>814</v>
      </c>
      <c r="CZ12" s="295" t="s">
        <v>814</v>
      </c>
      <c r="DA12" s="295" t="s">
        <v>814</v>
      </c>
      <c r="DB12" s="295" t="s">
        <v>814</v>
      </c>
      <c r="DC12" s="295" t="s">
        <v>814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814</v>
      </c>
      <c r="DS12" s="295" t="s">
        <v>814</v>
      </c>
      <c r="DT12" s="292">
        <v>0</v>
      </c>
      <c r="DU12" s="295" t="s">
        <v>814</v>
      </c>
      <c r="DV12" s="295" t="s">
        <v>814</v>
      </c>
      <c r="DW12" s="295" t="s">
        <v>814</v>
      </c>
      <c r="DX12" s="295" t="s">
        <v>814</v>
      </c>
      <c r="DY12" s="292">
        <v>0</v>
      </c>
      <c r="DZ12" s="292">
        <f>SUM(EA12:ET12)</f>
        <v>7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814</v>
      </c>
      <c r="EL12" s="295" t="s">
        <v>814</v>
      </c>
      <c r="EM12" s="295" t="s">
        <v>814</v>
      </c>
      <c r="EN12" s="292">
        <v>0</v>
      </c>
      <c r="EO12" s="292">
        <v>0</v>
      </c>
      <c r="EP12" s="295" t="s">
        <v>814</v>
      </c>
      <c r="EQ12" s="295" t="s">
        <v>814</v>
      </c>
      <c r="ER12" s="295" t="s">
        <v>814</v>
      </c>
      <c r="ES12" s="292">
        <v>7</v>
      </c>
      <c r="ET12" s="292">
        <v>0</v>
      </c>
      <c r="EU12" s="292">
        <f>SUM(EV12:FO12)</f>
        <v>1110</v>
      </c>
      <c r="EV12" s="292">
        <v>0</v>
      </c>
      <c r="EW12" s="292">
        <v>0</v>
      </c>
      <c r="EX12" s="292">
        <v>0</v>
      </c>
      <c r="EY12" s="292">
        <v>300</v>
      </c>
      <c r="EZ12" s="292">
        <v>238</v>
      </c>
      <c r="FA12" s="292">
        <v>94</v>
      </c>
      <c r="FB12" s="292">
        <v>0</v>
      </c>
      <c r="FC12" s="292">
        <v>390</v>
      </c>
      <c r="FD12" s="292">
        <v>0</v>
      </c>
      <c r="FE12" s="292">
        <v>88</v>
      </c>
      <c r="FF12" s="292">
        <v>0</v>
      </c>
      <c r="FG12" s="292">
        <v>0</v>
      </c>
      <c r="FH12" s="295" t="s">
        <v>814</v>
      </c>
      <c r="FI12" s="295" t="s">
        <v>814</v>
      </c>
      <c r="FJ12" s="295" t="s">
        <v>814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4180</v>
      </c>
      <c r="E13" s="292">
        <f>SUM(Z13,AU13,BP13,CK13,DF13,EA13,EV13)</f>
        <v>1568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660</v>
      </c>
      <c r="I13" s="292">
        <f>SUM(AD13,AY13,BT13,CO13,DJ13,EE13,EZ13)</f>
        <v>335</v>
      </c>
      <c r="J13" s="292">
        <f>SUM(AE13,AZ13,BU13,CP13,DK13,EF13,FA13)</f>
        <v>180</v>
      </c>
      <c r="K13" s="292">
        <f>SUM(AF13,BA13,BV13,CQ13,DL13,EG13,FB13)</f>
        <v>0</v>
      </c>
      <c r="L13" s="292">
        <f>SUM(AG13,BB13,BW13,CR13,DM13,EH13,FC13)</f>
        <v>587</v>
      </c>
      <c r="M13" s="292">
        <f>SUM(AH13,BC13,BX13,CS13,DN13,EI13,FD13)</f>
        <v>0</v>
      </c>
      <c r="N13" s="292">
        <f>SUM(AI13,BD13,BY13,CT13,DO13,EJ13,FE13)</f>
        <v>308</v>
      </c>
      <c r="O13" s="292">
        <f>SUM(AJ13,BE13,BZ13,CU13,DP13,EK13,FF13)</f>
        <v>182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360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814</v>
      </c>
      <c r="AK13" s="295" t="s">
        <v>814</v>
      </c>
      <c r="AL13" s="292">
        <v>0</v>
      </c>
      <c r="AM13" s="295" t="s">
        <v>814</v>
      </c>
      <c r="AN13" s="295" t="s">
        <v>814</v>
      </c>
      <c r="AO13" s="292">
        <v>0</v>
      </c>
      <c r="AP13" s="295" t="s">
        <v>814</v>
      </c>
      <c r="AQ13" s="292">
        <v>0</v>
      </c>
      <c r="AR13" s="295" t="s">
        <v>814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814</v>
      </c>
      <c r="BF13" s="295" t="s">
        <v>814</v>
      </c>
      <c r="BG13" s="295" t="s">
        <v>814</v>
      </c>
      <c r="BH13" s="295" t="s">
        <v>814</v>
      </c>
      <c r="BI13" s="295" t="s">
        <v>814</v>
      </c>
      <c r="BJ13" s="295" t="s">
        <v>814</v>
      </c>
      <c r="BK13" s="295" t="s">
        <v>814</v>
      </c>
      <c r="BL13" s="295" t="s">
        <v>814</v>
      </c>
      <c r="BM13" s="295" t="s">
        <v>814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814</v>
      </c>
      <c r="CC13" s="295" t="s">
        <v>814</v>
      </c>
      <c r="CD13" s="295" t="s">
        <v>814</v>
      </c>
      <c r="CE13" s="295" t="s">
        <v>814</v>
      </c>
      <c r="CF13" s="295" t="s">
        <v>814</v>
      </c>
      <c r="CG13" s="295" t="s">
        <v>814</v>
      </c>
      <c r="CH13" s="295" t="s">
        <v>814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814</v>
      </c>
      <c r="CX13" s="295" t="s">
        <v>814</v>
      </c>
      <c r="CY13" s="295" t="s">
        <v>814</v>
      </c>
      <c r="CZ13" s="295" t="s">
        <v>814</v>
      </c>
      <c r="DA13" s="295" t="s">
        <v>814</v>
      </c>
      <c r="DB13" s="295" t="s">
        <v>814</v>
      </c>
      <c r="DC13" s="295" t="s">
        <v>814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814</v>
      </c>
      <c r="DS13" s="295" t="s">
        <v>814</v>
      </c>
      <c r="DT13" s="292">
        <v>0</v>
      </c>
      <c r="DU13" s="295" t="s">
        <v>814</v>
      </c>
      <c r="DV13" s="295" t="s">
        <v>814</v>
      </c>
      <c r="DW13" s="295" t="s">
        <v>814</v>
      </c>
      <c r="DX13" s="295" t="s">
        <v>814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814</v>
      </c>
      <c r="EL13" s="295" t="s">
        <v>814</v>
      </c>
      <c r="EM13" s="295" t="s">
        <v>814</v>
      </c>
      <c r="EN13" s="292">
        <v>0</v>
      </c>
      <c r="EO13" s="292">
        <v>0</v>
      </c>
      <c r="EP13" s="295" t="s">
        <v>814</v>
      </c>
      <c r="EQ13" s="295" t="s">
        <v>814</v>
      </c>
      <c r="ER13" s="295" t="s">
        <v>814</v>
      </c>
      <c r="ES13" s="292">
        <v>0</v>
      </c>
      <c r="ET13" s="292">
        <v>0</v>
      </c>
      <c r="EU13" s="292">
        <f>SUM(EV13:FO13)</f>
        <v>4180</v>
      </c>
      <c r="EV13" s="292">
        <v>1568</v>
      </c>
      <c r="EW13" s="292">
        <v>0</v>
      </c>
      <c r="EX13" s="292">
        <v>0</v>
      </c>
      <c r="EY13" s="292">
        <v>660</v>
      </c>
      <c r="EZ13" s="292">
        <v>335</v>
      </c>
      <c r="FA13" s="292">
        <v>180</v>
      </c>
      <c r="FB13" s="292">
        <v>0</v>
      </c>
      <c r="FC13" s="292">
        <v>587</v>
      </c>
      <c r="FD13" s="292">
        <v>0</v>
      </c>
      <c r="FE13" s="292">
        <v>308</v>
      </c>
      <c r="FF13" s="292">
        <v>182</v>
      </c>
      <c r="FG13" s="292">
        <v>0</v>
      </c>
      <c r="FH13" s="295" t="s">
        <v>814</v>
      </c>
      <c r="FI13" s="295" t="s">
        <v>814</v>
      </c>
      <c r="FJ13" s="295" t="s">
        <v>814</v>
      </c>
      <c r="FK13" s="292">
        <v>0</v>
      </c>
      <c r="FL13" s="292">
        <v>0</v>
      </c>
      <c r="FM13" s="292">
        <v>0</v>
      </c>
      <c r="FN13" s="292">
        <v>0</v>
      </c>
      <c r="FO13" s="292">
        <v>360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479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202</v>
      </c>
      <c r="I14" s="292">
        <f>SUM(AD14,AY14,BT14,CO14,DJ14,EE14,EZ14)</f>
        <v>104</v>
      </c>
      <c r="J14" s="292">
        <f>SUM(AE14,AZ14,BU14,CP14,DK14,EF14,FA14)</f>
        <v>46</v>
      </c>
      <c r="K14" s="292">
        <f>SUM(AF14,BA14,BV14,CQ14,DL14,EG14,FB14)</f>
        <v>0</v>
      </c>
      <c r="L14" s="292">
        <f>SUM(AG14,BB14,BW14,CR14,DM14,EH14,FC14)</f>
        <v>126</v>
      </c>
      <c r="M14" s="292">
        <f>SUM(AH14,BC14,BX14,CS14,DN14,EI14,FD14)</f>
        <v>1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814</v>
      </c>
      <c r="AK14" s="295" t="s">
        <v>814</v>
      </c>
      <c r="AL14" s="292">
        <v>0</v>
      </c>
      <c r="AM14" s="295" t="s">
        <v>814</v>
      </c>
      <c r="AN14" s="295" t="s">
        <v>814</v>
      </c>
      <c r="AO14" s="292">
        <v>0</v>
      </c>
      <c r="AP14" s="295" t="s">
        <v>814</v>
      </c>
      <c r="AQ14" s="292">
        <v>0</v>
      </c>
      <c r="AR14" s="295" t="s">
        <v>814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814</v>
      </c>
      <c r="BF14" s="295" t="s">
        <v>814</v>
      </c>
      <c r="BG14" s="295" t="s">
        <v>814</v>
      </c>
      <c r="BH14" s="295" t="s">
        <v>814</v>
      </c>
      <c r="BI14" s="295" t="s">
        <v>814</v>
      </c>
      <c r="BJ14" s="295" t="s">
        <v>814</v>
      </c>
      <c r="BK14" s="295" t="s">
        <v>814</v>
      </c>
      <c r="BL14" s="295" t="s">
        <v>814</v>
      </c>
      <c r="BM14" s="295" t="s">
        <v>814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814</v>
      </c>
      <c r="CC14" s="295" t="s">
        <v>814</v>
      </c>
      <c r="CD14" s="295" t="s">
        <v>814</v>
      </c>
      <c r="CE14" s="295" t="s">
        <v>814</v>
      </c>
      <c r="CF14" s="295" t="s">
        <v>814</v>
      </c>
      <c r="CG14" s="295" t="s">
        <v>814</v>
      </c>
      <c r="CH14" s="295" t="s">
        <v>814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814</v>
      </c>
      <c r="CX14" s="295" t="s">
        <v>814</v>
      </c>
      <c r="CY14" s="295" t="s">
        <v>814</v>
      </c>
      <c r="CZ14" s="295" t="s">
        <v>814</v>
      </c>
      <c r="DA14" s="295" t="s">
        <v>814</v>
      </c>
      <c r="DB14" s="295" t="s">
        <v>814</v>
      </c>
      <c r="DC14" s="295" t="s">
        <v>814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814</v>
      </c>
      <c r="DS14" s="295" t="s">
        <v>814</v>
      </c>
      <c r="DT14" s="292">
        <v>0</v>
      </c>
      <c r="DU14" s="295" t="s">
        <v>814</v>
      </c>
      <c r="DV14" s="295" t="s">
        <v>814</v>
      </c>
      <c r="DW14" s="295" t="s">
        <v>814</v>
      </c>
      <c r="DX14" s="295" t="s">
        <v>814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814</v>
      </c>
      <c r="EL14" s="295" t="s">
        <v>814</v>
      </c>
      <c r="EM14" s="295" t="s">
        <v>814</v>
      </c>
      <c r="EN14" s="292">
        <v>0</v>
      </c>
      <c r="EO14" s="292">
        <v>0</v>
      </c>
      <c r="EP14" s="295" t="s">
        <v>814</v>
      </c>
      <c r="EQ14" s="295" t="s">
        <v>814</v>
      </c>
      <c r="ER14" s="295" t="s">
        <v>814</v>
      </c>
      <c r="ES14" s="292">
        <v>0</v>
      </c>
      <c r="ET14" s="292">
        <v>0</v>
      </c>
      <c r="EU14" s="292">
        <f>SUM(EV14:FO14)</f>
        <v>479</v>
      </c>
      <c r="EV14" s="292">
        <v>0</v>
      </c>
      <c r="EW14" s="292">
        <v>0</v>
      </c>
      <c r="EX14" s="292">
        <v>0</v>
      </c>
      <c r="EY14" s="292">
        <v>202</v>
      </c>
      <c r="EZ14" s="292">
        <v>104</v>
      </c>
      <c r="FA14" s="292">
        <v>46</v>
      </c>
      <c r="FB14" s="292">
        <v>0</v>
      </c>
      <c r="FC14" s="292">
        <v>126</v>
      </c>
      <c r="FD14" s="292">
        <v>1</v>
      </c>
      <c r="FE14" s="292">
        <v>0</v>
      </c>
      <c r="FF14" s="292">
        <v>0</v>
      </c>
      <c r="FG14" s="292">
        <v>0</v>
      </c>
      <c r="FH14" s="295" t="s">
        <v>814</v>
      </c>
      <c r="FI14" s="295" t="s">
        <v>814</v>
      </c>
      <c r="FJ14" s="295" t="s">
        <v>814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615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131</v>
      </c>
      <c r="I15" s="292">
        <f>SUM(AD15,AY15,BT15,CO15,DJ15,EE15,EZ15)</f>
        <v>156</v>
      </c>
      <c r="J15" s="292">
        <f>SUM(AE15,AZ15,BU15,CP15,DK15,EF15,FA15)</f>
        <v>72</v>
      </c>
      <c r="K15" s="292">
        <f>SUM(AF15,BA15,BV15,CQ15,DL15,EG15,FB15)</f>
        <v>0</v>
      </c>
      <c r="L15" s="292">
        <f>SUM(AG15,BB15,BW15,CR15,DM15,EH15,FC15)</f>
        <v>243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13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814</v>
      </c>
      <c r="AK15" s="295" t="s">
        <v>814</v>
      </c>
      <c r="AL15" s="292">
        <v>0</v>
      </c>
      <c r="AM15" s="295" t="s">
        <v>814</v>
      </c>
      <c r="AN15" s="295" t="s">
        <v>814</v>
      </c>
      <c r="AO15" s="292">
        <v>0</v>
      </c>
      <c r="AP15" s="295" t="s">
        <v>814</v>
      </c>
      <c r="AQ15" s="292">
        <v>0</v>
      </c>
      <c r="AR15" s="295" t="s">
        <v>814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814</v>
      </c>
      <c r="BF15" s="295" t="s">
        <v>814</v>
      </c>
      <c r="BG15" s="295" t="s">
        <v>814</v>
      </c>
      <c r="BH15" s="295" t="s">
        <v>814</v>
      </c>
      <c r="BI15" s="295" t="s">
        <v>814</v>
      </c>
      <c r="BJ15" s="295" t="s">
        <v>814</v>
      </c>
      <c r="BK15" s="295" t="s">
        <v>814</v>
      </c>
      <c r="BL15" s="295" t="s">
        <v>814</v>
      </c>
      <c r="BM15" s="295" t="s">
        <v>814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814</v>
      </c>
      <c r="CC15" s="295" t="s">
        <v>814</v>
      </c>
      <c r="CD15" s="295" t="s">
        <v>814</v>
      </c>
      <c r="CE15" s="295" t="s">
        <v>814</v>
      </c>
      <c r="CF15" s="295" t="s">
        <v>814</v>
      </c>
      <c r="CG15" s="295" t="s">
        <v>814</v>
      </c>
      <c r="CH15" s="295" t="s">
        <v>814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814</v>
      </c>
      <c r="CX15" s="295" t="s">
        <v>814</v>
      </c>
      <c r="CY15" s="295" t="s">
        <v>814</v>
      </c>
      <c r="CZ15" s="295" t="s">
        <v>814</v>
      </c>
      <c r="DA15" s="295" t="s">
        <v>814</v>
      </c>
      <c r="DB15" s="295" t="s">
        <v>814</v>
      </c>
      <c r="DC15" s="295" t="s">
        <v>814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814</v>
      </c>
      <c r="DS15" s="295" t="s">
        <v>814</v>
      </c>
      <c r="DT15" s="292">
        <v>0</v>
      </c>
      <c r="DU15" s="295" t="s">
        <v>814</v>
      </c>
      <c r="DV15" s="295" t="s">
        <v>814</v>
      </c>
      <c r="DW15" s="295" t="s">
        <v>814</v>
      </c>
      <c r="DX15" s="295" t="s">
        <v>814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814</v>
      </c>
      <c r="EL15" s="295" t="s">
        <v>814</v>
      </c>
      <c r="EM15" s="295" t="s">
        <v>814</v>
      </c>
      <c r="EN15" s="292">
        <v>0</v>
      </c>
      <c r="EO15" s="292">
        <v>0</v>
      </c>
      <c r="EP15" s="295" t="s">
        <v>814</v>
      </c>
      <c r="EQ15" s="295" t="s">
        <v>814</v>
      </c>
      <c r="ER15" s="295" t="s">
        <v>814</v>
      </c>
      <c r="ES15" s="292">
        <v>0</v>
      </c>
      <c r="ET15" s="292">
        <v>0</v>
      </c>
      <c r="EU15" s="292">
        <f>SUM(EV15:FO15)</f>
        <v>615</v>
      </c>
      <c r="EV15" s="292">
        <v>0</v>
      </c>
      <c r="EW15" s="292">
        <v>0</v>
      </c>
      <c r="EX15" s="292">
        <v>0</v>
      </c>
      <c r="EY15" s="292">
        <v>131</v>
      </c>
      <c r="EZ15" s="292">
        <v>156</v>
      </c>
      <c r="FA15" s="292">
        <v>72</v>
      </c>
      <c r="FB15" s="292">
        <v>0</v>
      </c>
      <c r="FC15" s="292">
        <v>243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814</v>
      </c>
      <c r="FI15" s="295" t="s">
        <v>814</v>
      </c>
      <c r="FJ15" s="295" t="s">
        <v>814</v>
      </c>
      <c r="FK15" s="292">
        <v>0</v>
      </c>
      <c r="FL15" s="292">
        <v>0</v>
      </c>
      <c r="FM15" s="292">
        <v>0</v>
      </c>
      <c r="FN15" s="292">
        <v>0</v>
      </c>
      <c r="FO15" s="292">
        <v>13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301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107</v>
      </c>
      <c r="I16" s="292">
        <f>SUM(AD16,AY16,BT16,CO16,DJ16,EE16,EZ16)</f>
        <v>82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97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15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814</v>
      </c>
      <c r="AK16" s="295" t="s">
        <v>814</v>
      </c>
      <c r="AL16" s="292">
        <v>0</v>
      </c>
      <c r="AM16" s="295" t="s">
        <v>814</v>
      </c>
      <c r="AN16" s="295" t="s">
        <v>814</v>
      </c>
      <c r="AO16" s="292">
        <v>0</v>
      </c>
      <c r="AP16" s="295" t="s">
        <v>814</v>
      </c>
      <c r="AQ16" s="292">
        <v>0</v>
      </c>
      <c r="AR16" s="295" t="s">
        <v>814</v>
      </c>
      <c r="AS16" s="292">
        <v>0</v>
      </c>
      <c r="AT16" s="292">
        <f>SUM(AU16:BN16)</f>
        <v>107</v>
      </c>
      <c r="AU16" s="292">
        <v>0</v>
      </c>
      <c r="AV16" s="292">
        <v>0</v>
      </c>
      <c r="AW16" s="292">
        <v>0</v>
      </c>
      <c r="AX16" s="292">
        <v>107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814</v>
      </c>
      <c r="BF16" s="295" t="s">
        <v>814</v>
      </c>
      <c r="BG16" s="295" t="s">
        <v>814</v>
      </c>
      <c r="BH16" s="295" t="s">
        <v>814</v>
      </c>
      <c r="BI16" s="295" t="s">
        <v>814</v>
      </c>
      <c r="BJ16" s="295" t="s">
        <v>814</v>
      </c>
      <c r="BK16" s="295" t="s">
        <v>814</v>
      </c>
      <c r="BL16" s="295" t="s">
        <v>814</v>
      </c>
      <c r="BM16" s="295" t="s">
        <v>814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814</v>
      </c>
      <c r="CC16" s="295" t="s">
        <v>814</v>
      </c>
      <c r="CD16" s="295" t="s">
        <v>814</v>
      </c>
      <c r="CE16" s="295" t="s">
        <v>814</v>
      </c>
      <c r="CF16" s="295" t="s">
        <v>814</v>
      </c>
      <c r="CG16" s="295" t="s">
        <v>814</v>
      </c>
      <c r="CH16" s="295" t="s">
        <v>814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814</v>
      </c>
      <c r="CX16" s="295" t="s">
        <v>814</v>
      </c>
      <c r="CY16" s="295" t="s">
        <v>814</v>
      </c>
      <c r="CZ16" s="295" t="s">
        <v>814</v>
      </c>
      <c r="DA16" s="295" t="s">
        <v>814</v>
      </c>
      <c r="DB16" s="295" t="s">
        <v>814</v>
      </c>
      <c r="DC16" s="295" t="s">
        <v>814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814</v>
      </c>
      <c r="DS16" s="295" t="s">
        <v>814</v>
      </c>
      <c r="DT16" s="292">
        <v>0</v>
      </c>
      <c r="DU16" s="295" t="s">
        <v>814</v>
      </c>
      <c r="DV16" s="295" t="s">
        <v>814</v>
      </c>
      <c r="DW16" s="295" t="s">
        <v>814</v>
      </c>
      <c r="DX16" s="295" t="s">
        <v>814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814</v>
      </c>
      <c r="EL16" s="295" t="s">
        <v>814</v>
      </c>
      <c r="EM16" s="295" t="s">
        <v>814</v>
      </c>
      <c r="EN16" s="292">
        <v>0</v>
      </c>
      <c r="EO16" s="292">
        <v>0</v>
      </c>
      <c r="EP16" s="295" t="s">
        <v>814</v>
      </c>
      <c r="EQ16" s="295" t="s">
        <v>814</v>
      </c>
      <c r="ER16" s="295" t="s">
        <v>814</v>
      </c>
      <c r="ES16" s="292">
        <v>0</v>
      </c>
      <c r="ET16" s="292">
        <v>0</v>
      </c>
      <c r="EU16" s="292">
        <f>SUM(EV16:FO16)</f>
        <v>194</v>
      </c>
      <c r="EV16" s="292">
        <v>0</v>
      </c>
      <c r="EW16" s="292">
        <v>0</v>
      </c>
      <c r="EX16" s="292">
        <v>0</v>
      </c>
      <c r="EY16" s="292">
        <v>0</v>
      </c>
      <c r="EZ16" s="292">
        <v>82</v>
      </c>
      <c r="FA16" s="292">
        <v>0</v>
      </c>
      <c r="FB16" s="292">
        <v>0</v>
      </c>
      <c r="FC16" s="292">
        <v>97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814</v>
      </c>
      <c r="FI16" s="295" t="s">
        <v>814</v>
      </c>
      <c r="FJ16" s="295" t="s">
        <v>814</v>
      </c>
      <c r="FK16" s="292">
        <v>0</v>
      </c>
      <c r="FL16" s="292">
        <v>0</v>
      </c>
      <c r="FM16" s="292">
        <v>0</v>
      </c>
      <c r="FN16" s="292">
        <v>0</v>
      </c>
      <c r="FO16" s="292">
        <v>15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480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49</v>
      </c>
      <c r="I17" s="292">
        <f>SUM(AD17,AY17,BT17,CO17,DJ17,EE17,EZ17)</f>
        <v>184</v>
      </c>
      <c r="J17" s="292">
        <f>SUM(AE17,AZ17,BU17,CP17,DK17,EF17,FA17)</f>
        <v>81</v>
      </c>
      <c r="K17" s="292">
        <f>SUM(AF17,BA17,BV17,CQ17,DL17,EG17,FB17)</f>
        <v>2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164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814</v>
      </c>
      <c r="AK17" s="295" t="s">
        <v>814</v>
      </c>
      <c r="AL17" s="292">
        <v>0</v>
      </c>
      <c r="AM17" s="295" t="s">
        <v>814</v>
      </c>
      <c r="AN17" s="295" t="s">
        <v>814</v>
      </c>
      <c r="AO17" s="292">
        <v>0</v>
      </c>
      <c r="AP17" s="295" t="s">
        <v>814</v>
      </c>
      <c r="AQ17" s="292">
        <v>0</v>
      </c>
      <c r="AR17" s="295" t="s">
        <v>814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814</v>
      </c>
      <c r="BF17" s="295" t="s">
        <v>814</v>
      </c>
      <c r="BG17" s="295" t="s">
        <v>814</v>
      </c>
      <c r="BH17" s="295" t="s">
        <v>814</v>
      </c>
      <c r="BI17" s="295" t="s">
        <v>814</v>
      </c>
      <c r="BJ17" s="295" t="s">
        <v>814</v>
      </c>
      <c r="BK17" s="295" t="s">
        <v>814</v>
      </c>
      <c r="BL17" s="295" t="s">
        <v>814</v>
      </c>
      <c r="BM17" s="295" t="s">
        <v>814</v>
      </c>
      <c r="BN17" s="292">
        <v>0</v>
      </c>
      <c r="BO17" s="292">
        <f>SUM(BP17:CI17)</f>
        <v>164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164</v>
      </c>
      <c r="CA17" s="292">
        <v>0</v>
      </c>
      <c r="CB17" s="295" t="s">
        <v>814</v>
      </c>
      <c r="CC17" s="295" t="s">
        <v>814</v>
      </c>
      <c r="CD17" s="295" t="s">
        <v>814</v>
      </c>
      <c r="CE17" s="295" t="s">
        <v>814</v>
      </c>
      <c r="CF17" s="295" t="s">
        <v>814</v>
      </c>
      <c r="CG17" s="295" t="s">
        <v>814</v>
      </c>
      <c r="CH17" s="295" t="s">
        <v>814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814</v>
      </c>
      <c r="CX17" s="295" t="s">
        <v>814</v>
      </c>
      <c r="CY17" s="295" t="s">
        <v>814</v>
      </c>
      <c r="CZ17" s="295" t="s">
        <v>814</v>
      </c>
      <c r="DA17" s="295" t="s">
        <v>814</v>
      </c>
      <c r="DB17" s="295" t="s">
        <v>814</v>
      </c>
      <c r="DC17" s="295" t="s">
        <v>814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814</v>
      </c>
      <c r="DS17" s="295" t="s">
        <v>814</v>
      </c>
      <c r="DT17" s="292">
        <v>0</v>
      </c>
      <c r="DU17" s="295" t="s">
        <v>814</v>
      </c>
      <c r="DV17" s="295" t="s">
        <v>814</v>
      </c>
      <c r="DW17" s="295" t="s">
        <v>814</v>
      </c>
      <c r="DX17" s="295" t="s">
        <v>814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814</v>
      </c>
      <c r="EL17" s="295" t="s">
        <v>814</v>
      </c>
      <c r="EM17" s="295" t="s">
        <v>814</v>
      </c>
      <c r="EN17" s="292">
        <v>0</v>
      </c>
      <c r="EO17" s="292">
        <v>0</v>
      </c>
      <c r="EP17" s="295" t="s">
        <v>814</v>
      </c>
      <c r="EQ17" s="295" t="s">
        <v>814</v>
      </c>
      <c r="ER17" s="295" t="s">
        <v>814</v>
      </c>
      <c r="ES17" s="292">
        <v>0</v>
      </c>
      <c r="ET17" s="292">
        <v>0</v>
      </c>
      <c r="EU17" s="292">
        <f>SUM(EV17:FO17)</f>
        <v>316</v>
      </c>
      <c r="EV17" s="292">
        <v>0</v>
      </c>
      <c r="EW17" s="292">
        <v>0</v>
      </c>
      <c r="EX17" s="292">
        <v>0</v>
      </c>
      <c r="EY17" s="292">
        <v>49</v>
      </c>
      <c r="EZ17" s="292">
        <v>184</v>
      </c>
      <c r="FA17" s="292">
        <v>81</v>
      </c>
      <c r="FB17" s="292">
        <v>2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814</v>
      </c>
      <c r="FI17" s="295" t="s">
        <v>814</v>
      </c>
      <c r="FJ17" s="295" t="s">
        <v>814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290</v>
      </c>
      <c r="E18" s="292">
        <f>SUM(Z18,AU18,BP18,CK18,DF18,EA18,EV18)</f>
        <v>121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36</v>
      </c>
      <c r="I18" s="292">
        <f>SUM(AD18,AY18,BT18,CO18,DJ18,EE18,EZ18)</f>
        <v>46</v>
      </c>
      <c r="J18" s="292">
        <f>SUM(AE18,AZ18,BU18,CP18,DK18,EF18,FA18)</f>
        <v>14</v>
      </c>
      <c r="K18" s="292">
        <f>SUM(AF18,BA18,BV18,CQ18,DL18,EG18,FB18)</f>
        <v>0</v>
      </c>
      <c r="L18" s="292">
        <f>SUM(AG18,BB18,BW18,CR18,DM18,EH18,FC18)</f>
        <v>73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814</v>
      </c>
      <c r="AK18" s="295" t="s">
        <v>814</v>
      </c>
      <c r="AL18" s="292">
        <v>0</v>
      </c>
      <c r="AM18" s="295" t="s">
        <v>814</v>
      </c>
      <c r="AN18" s="295" t="s">
        <v>814</v>
      </c>
      <c r="AO18" s="292">
        <v>0</v>
      </c>
      <c r="AP18" s="295" t="s">
        <v>814</v>
      </c>
      <c r="AQ18" s="292">
        <v>0</v>
      </c>
      <c r="AR18" s="295" t="s">
        <v>814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814</v>
      </c>
      <c r="BF18" s="295" t="s">
        <v>814</v>
      </c>
      <c r="BG18" s="295" t="s">
        <v>814</v>
      </c>
      <c r="BH18" s="295" t="s">
        <v>814</v>
      </c>
      <c r="BI18" s="295" t="s">
        <v>814</v>
      </c>
      <c r="BJ18" s="295" t="s">
        <v>814</v>
      </c>
      <c r="BK18" s="295" t="s">
        <v>814</v>
      </c>
      <c r="BL18" s="295" t="s">
        <v>814</v>
      </c>
      <c r="BM18" s="295" t="s">
        <v>814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814</v>
      </c>
      <c r="CC18" s="295" t="s">
        <v>814</v>
      </c>
      <c r="CD18" s="295" t="s">
        <v>814</v>
      </c>
      <c r="CE18" s="295" t="s">
        <v>814</v>
      </c>
      <c r="CF18" s="295" t="s">
        <v>814</v>
      </c>
      <c r="CG18" s="295" t="s">
        <v>814</v>
      </c>
      <c r="CH18" s="295" t="s">
        <v>814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814</v>
      </c>
      <c r="CX18" s="295" t="s">
        <v>814</v>
      </c>
      <c r="CY18" s="295" t="s">
        <v>814</v>
      </c>
      <c r="CZ18" s="295" t="s">
        <v>814</v>
      </c>
      <c r="DA18" s="295" t="s">
        <v>814</v>
      </c>
      <c r="DB18" s="295" t="s">
        <v>814</v>
      </c>
      <c r="DC18" s="295" t="s">
        <v>814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814</v>
      </c>
      <c r="DS18" s="295" t="s">
        <v>814</v>
      </c>
      <c r="DT18" s="292">
        <v>0</v>
      </c>
      <c r="DU18" s="295" t="s">
        <v>814</v>
      </c>
      <c r="DV18" s="295" t="s">
        <v>814</v>
      </c>
      <c r="DW18" s="295" t="s">
        <v>814</v>
      </c>
      <c r="DX18" s="295" t="s">
        <v>814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814</v>
      </c>
      <c r="EL18" s="295" t="s">
        <v>814</v>
      </c>
      <c r="EM18" s="295" t="s">
        <v>814</v>
      </c>
      <c r="EN18" s="292">
        <v>0</v>
      </c>
      <c r="EO18" s="292">
        <v>0</v>
      </c>
      <c r="EP18" s="295" t="s">
        <v>814</v>
      </c>
      <c r="EQ18" s="295" t="s">
        <v>814</v>
      </c>
      <c r="ER18" s="295" t="s">
        <v>814</v>
      </c>
      <c r="ES18" s="292">
        <v>0</v>
      </c>
      <c r="ET18" s="292">
        <v>0</v>
      </c>
      <c r="EU18" s="292">
        <f>SUM(EV18:FO18)</f>
        <v>290</v>
      </c>
      <c r="EV18" s="292">
        <v>121</v>
      </c>
      <c r="EW18" s="292">
        <v>0</v>
      </c>
      <c r="EX18" s="292">
        <v>0</v>
      </c>
      <c r="EY18" s="292">
        <v>36</v>
      </c>
      <c r="EZ18" s="292">
        <v>46</v>
      </c>
      <c r="FA18" s="292">
        <v>14</v>
      </c>
      <c r="FB18" s="292">
        <v>0</v>
      </c>
      <c r="FC18" s="292">
        <v>73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814</v>
      </c>
      <c r="FI18" s="295" t="s">
        <v>814</v>
      </c>
      <c r="FJ18" s="295" t="s">
        <v>814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614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</v>
      </c>
      <c r="I19" s="292">
        <f>SUM(AD19,AY19,BT19,CO19,DJ19,EE19,EZ19)</f>
        <v>67</v>
      </c>
      <c r="J19" s="292">
        <f>SUM(AE19,AZ19,BU19,CP19,DK19,EF19,FA19)</f>
        <v>74</v>
      </c>
      <c r="K19" s="292">
        <f>SUM(AF19,BA19,BV19,CQ19,DL19,EG19,FB19)</f>
        <v>0</v>
      </c>
      <c r="L19" s="292">
        <f>SUM(AG19,BB19,BW19,CR19,DM19,EH19,FC19)</f>
        <v>218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254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814</v>
      </c>
      <c r="AK19" s="295" t="s">
        <v>814</v>
      </c>
      <c r="AL19" s="292">
        <v>0</v>
      </c>
      <c r="AM19" s="295" t="s">
        <v>814</v>
      </c>
      <c r="AN19" s="295" t="s">
        <v>814</v>
      </c>
      <c r="AO19" s="292">
        <v>0</v>
      </c>
      <c r="AP19" s="295" t="s">
        <v>814</v>
      </c>
      <c r="AQ19" s="292">
        <v>0</v>
      </c>
      <c r="AR19" s="295" t="s">
        <v>814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814</v>
      </c>
      <c r="BF19" s="295" t="s">
        <v>814</v>
      </c>
      <c r="BG19" s="295" t="s">
        <v>814</v>
      </c>
      <c r="BH19" s="295" t="s">
        <v>814</v>
      </c>
      <c r="BI19" s="295" t="s">
        <v>814</v>
      </c>
      <c r="BJ19" s="295" t="s">
        <v>814</v>
      </c>
      <c r="BK19" s="295" t="s">
        <v>814</v>
      </c>
      <c r="BL19" s="295" t="s">
        <v>814</v>
      </c>
      <c r="BM19" s="295" t="s">
        <v>814</v>
      </c>
      <c r="BN19" s="292">
        <v>0</v>
      </c>
      <c r="BO19" s="292">
        <f>SUM(BP19:CI19)</f>
        <v>254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814</v>
      </c>
      <c r="CC19" s="295" t="s">
        <v>814</v>
      </c>
      <c r="CD19" s="295" t="s">
        <v>814</v>
      </c>
      <c r="CE19" s="295" t="s">
        <v>814</v>
      </c>
      <c r="CF19" s="295" t="s">
        <v>814</v>
      </c>
      <c r="CG19" s="295" t="s">
        <v>814</v>
      </c>
      <c r="CH19" s="295" t="s">
        <v>814</v>
      </c>
      <c r="CI19" s="292">
        <v>254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814</v>
      </c>
      <c r="CX19" s="295" t="s">
        <v>814</v>
      </c>
      <c r="CY19" s="295" t="s">
        <v>814</v>
      </c>
      <c r="CZ19" s="295" t="s">
        <v>814</v>
      </c>
      <c r="DA19" s="295" t="s">
        <v>814</v>
      </c>
      <c r="DB19" s="295" t="s">
        <v>814</v>
      </c>
      <c r="DC19" s="295" t="s">
        <v>814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814</v>
      </c>
      <c r="DS19" s="295" t="s">
        <v>814</v>
      </c>
      <c r="DT19" s="292">
        <v>0</v>
      </c>
      <c r="DU19" s="295" t="s">
        <v>814</v>
      </c>
      <c r="DV19" s="295" t="s">
        <v>814</v>
      </c>
      <c r="DW19" s="295" t="s">
        <v>814</v>
      </c>
      <c r="DX19" s="295" t="s">
        <v>814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814</v>
      </c>
      <c r="EL19" s="295" t="s">
        <v>814</v>
      </c>
      <c r="EM19" s="295" t="s">
        <v>814</v>
      </c>
      <c r="EN19" s="292">
        <v>0</v>
      </c>
      <c r="EO19" s="292">
        <v>0</v>
      </c>
      <c r="EP19" s="295" t="s">
        <v>814</v>
      </c>
      <c r="EQ19" s="295" t="s">
        <v>814</v>
      </c>
      <c r="ER19" s="295" t="s">
        <v>814</v>
      </c>
      <c r="ES19" s="292">
        <v>0</v>
      </c>
      <c r="ET19" s="292">
        <v>0</v>
      </c>
      <c r="EU19" s="292">
        <f>SUM(EV19:FO19)</f>
        <v>360</v>
      </c>
      <c r="EV19" s="292">
        <v>0</v>
      </c>
      <c r="EW19" s="292">
        <v>0</v>
      </c>
      <c r="EX19" s="292">
        <v>0</v>
      </c>
      <c r="EY19" s="292">
        <v>1</v>
      </c>
      <c r="EZ19" s="292">
        <v>67</v>
      </c>
      <c r="FA19" s="292">
        <v>74</v>
      </c>
      <c r="FB19" s="292">
        <v>0</v>
      </c>
      <c r="FC19" s="292">
        <v>218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814</v>
      </c>
      <c r="FI19" s="295" t="s">
        <v>814</v>
      </c>
      <c r="FJ19" s="295" t="s">
        <v>814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122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17</v>
      </c>
      <c r="I20" s="292">
        <f>SUM(AD20,AY20,BT20,CO20,DJ20,EE20,EZ20)</f>
        <v>18</v>
      </c>
      <c r="J20" s="292">
        <f>SUM(AE20,AZ20,BU20,CP20,DK20,EF20,FA20)</f>
        <v>17</v>
      </c>
      <c r="K20" s="292">
        <f>SUM(AF20,BA20,BV20,CQ20,DL20,EG20,FB20)</f>
        <v>0</v>
      </c>
      <c r="L20" s="292">
        <f>SUM(AG20,BB20,BW20,CR20,DM20,EH20,FC20)</f>
        <v>68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2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814</v>
      </c>
      <c r="AK20" s="295" t="s">
        <v>814</v>
      </c>
      <c r="AL20" s="292">
        <v>0</v>
      </c>
      <c r="AM20" s="295" t="s">
        <v>814</v>
      </c>
      <c r="AN20" s="295" t="s">
        <v>814</v>
      </c>
      <c r="AO20" s="292">
        <v>0</v>
      </c>
      <c r="AP20" s="295" t="s">
        <v>814</v>
      </c>
      <c r="AQ20" s="292">
        <v>0</v>
      </c>
      <c r="AR20" s="295" t="s">
        <v>814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814</v>
      </c>
      <c r="BF20" s="295" t="s">
        <v>814</v>
      </c>
      <c r="BG20" s="295" t="s">
        <v>814</v>
      </c>
      <c r="BH20" s="295" t="s">
        <v>814</v>
      </c>
      <c r="BI20" s="295" t="s">
        <v>814</v>
      </c>
      <c r="BJ20" s="295" t="s">
        <v>814</v>
      </c>
      <c r="BK20" s="295" t="s">
        <v>814</v>
      </c>
      <c r="BL20" s="295" t="s">
        <v>814</v>
      </c>
      <c r="BM20" s="295" t="s">
        <v>814</v>
      </c>
      <c r="BN20" s="292">
        <v>0</v>
      </c>
      <c r="BO20" s="292">
        <f>SUM(BP20:CI20)</f>
        <v>2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2</v>
      </c>
      <c r="CA20" s="292">
        <v>0</v>
      </c>
      <c r="CB20" s="295" t="s">
        <v>814</v>
      </c>
      <c r="CC20" s="295" t="s">
        <v>814</v>
      </c>
      <c r="CD20" s="295" t="s">
        <v>814</v>
      </c>
      <c r="CE20" s="295" t="s">
        <v>814</v>
      </c>
      <c r="CF20" s="295" t="s">
        <v>814</v>
      </c>
      <c r="CG20" s="295" t="s">
        <v>814</v>
      </c>
      <c r="CH20" s="295" t="s">
        <v>814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814</v>
      </c>
      <c r="CX20" s="295" t="s">
        <v>814</v>
      </c>
      <c r="CY20" s="295" t="s">
        <v>814</v>
      </c>
      <c r="CZ20" s="295" t="s">
        <v>814</v>
      </c>
      <c r="DA20" s="295" t="s">
        <v>814</v>
      </c>
      <c r="DB20" s="295" t="s">
        <v>814</v>
      </c>
      <c r="DC20" s="295" t="s">
        <v>814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814</v>
      </c>
      <c r="DS20" s="295" t="s">
        <v>814</v>
      </c>
      <c r="DT20" s="292">
        <v>0</v>
      </c>
      <c r="DU20" s="295" t="s">
        <v>814</v>
      </c>
      <c r="DV20" s="295" t="s">
        <v>814</v>
      </c>
      <c r="DW20" s="295" t="s">
        <v>814</v>
      </c>
      <c r="DX20" s="295" t="s">
        <v>814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814</v>
      </c>
      <c r="EL20" s="295" t="s">
        <v>814</v>
      </c>
      <c r="EM20" s="295" t="s">
        <v>814</v>
      </c>
      <c r="EN20" s="292">
        <v>0</v>
      </c>
      <c r="EO20" s="292">
        <v>0</v>
      </c>
      <c r="EP20" s="295" t="s">
        <v>814</v>
      </c>
      <c r="EQ20" s="295" t="s">
        <v>814</v>
      </c>
      <c r="ER20" s="295" t="s">
        <v>814</v>
      </c>
      <c r="ES20" s="292">
        <v>0</v>
      </c>
      <c r="ET20" s="292">
        <v>0</v>
      </c>
      <c r="EU20" s="292">
        <f>SUM(EV20:FO20)</f>
        <v>120</v>
      </c>
      <c r="EV20" s="292">
        <v>0</v>
      </c>
      <c r="EW20" s="292">
        <v>0</v>
      </c>
      <c r="EX20" s="292">
        <v>0</v>
      </c>
      <c r="EY20" s="292">
        <v>17</v>
      </c>
      <c r="EZ20" s="292">
        <v>18</v>
      </c>
      <c r="FA20" s="292">
        <v>17</v>
      </c>
      <c r="FB20" s="292">
        <v>0</v>
      </c>
      <c r="FC20" s="292">
        <v>68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814</v>
      </c>
      <c r="FI20" s="295" t="s">
        <v>814</v>
      </c>
      <c r="FJ20" s="295" t="s">
        <v>814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342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102</v>
      </c>
      <c r="I21" s="292">
        <f>SUM(AD21,AY21,BT21,CO21,DJ21,EE21,EZ21)</f>
        <v>99</v>
      </c>
      <c r="J21" s="292">
        <f>SUM(AE21,AZ21,BU21,CP21,DK21,EF21,FA21)</f>
        <v>52</v>
      </c>
      <c r="K21" s="292">
        <f>SUM(AF21,BA21,BV21,CQ21,DL21,EG21,FB21)</f>
        <v>0</v>
      </c>
      <c r="L21" s="292">
        <f>SUM(AG21,BB21,BW21,CR21,DM21,EH21,FC21)</f>
        <v>89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814</v>
      </c>
      <c r="AK21" s="295" t="s">
        <v>814</v>
      </c>
      <c r="AL21" s="292">
        <v>0</v>
      </c>
      <c r="AM21" s="295" t="s">
        <v>814</v>
      </c>
      <c r="AN21" s="295" t="s">
        <v>814</v>
      </c>
      <c r="AO21" s="292">
        <v>0</v>
      </c>
      <c r="AP21" s="295" t="s">
        <v>814</v>
      </c>
      <c r="AQ21" s="292">
        <v>0</v>
      </c>
      <c r="AR21" s="295" t="s">
        <v>814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814</v>
      </c>
      <c r="BF21" s="295" t="s">
        <v>814</v>
      </c>
      <c r="BG21" s="295" t="s">
        <v>814</v>
      </c>
      <c r="BH21" s="295" t="s">
        <v>814</v>
      </c>
      <c r="BI21" s="295" t="s">
        <v>814</v>
      </c>
      <c r="BJ21" s="295" t="s">
        <v>814</v>
      </c>
      <c r="BK21" s="295" t="s">
        <v>814</v>
      </c>
      <c r="BL21" s="295" t="s">
        <v>814</v>
      </c>
      <c r="BM21" s="295" t="s">
        <v>814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814</v>
      </c>
      <c r="CC21" s="295" t="s">
        <v>814</v>
      </c>
      <c r="CD21" s="295" t="s">
        <v>814</v>
      </c>
      <c r="CE21" s="295" t="s">
        <v>814</v>
      </c>
      <c r="CF21" s="295" t="s">
        <v>814</v>
      </c>
      <c r="CG21" s="295" t="s">
        <v>814</v>
      </c>
      <c r="CH21" s="295" t="s">
        <v>814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814</v>
      </c>
      <c r="CX21" s="295" t="s">
        <v>814</v>
      </c>
      <c r="CY21" s="295" t="s">
        <v>814</v>
      </c>
      <c r="CZ21" s="295" t="s">
        <v>814</v>
      </c>
      <c r="DA21" s="295" t="s">
        <v>814</v>
      </c>
      <c r="DB21" s="295" t="s">
        <v>814</v>
      </c>
      <c r="DC21" s="295" t="s">
        <v>814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814</v>
      </c>
      <c r="DS21" s="295" t="s">
        <v>814</v>
      </c>
      <c r="DT21" s="292">
        <v>0</v>
      </c>
      <c r="DU21" s="295" t="s">
        <v>814</v>
      </c>
      <c r="DV21" s="295" t="s">
        <v>814</v>
      </c>
      <c r="DW21" s="295" t="s">
        <v>814</v>
      </c>
      <c r="DX21" s="295" t="s">
        <v>814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814</v>
      </c>
      <c r="EL21" s="295" t="s">
        <v>814</v>
      </c>
      <c r="EM21" s="295" t="s">
        <v>814</v>
      </c>
      <c r="EN21" s="292">
        <v>0</v>
      </c>
      <c r="EO21" s="292">
        <v>0</v>
      </c>
      <c r="EP21" s="295" t="s">
        <v>814</v>
      </c>
      <c r="EQ21" s="295" t="s">
        <v>814</v>
      </c>
      <c r="ER21" s="295" t="s">
        <v>814</v>
      </c>
      <c r="ES21" s="292">
        <v>0</v>
      </c>
      <c r="ET21" s="292">
        <v>0</v>
      </c>
      <c r="EU21" s="292">
        <f>SUM(EV21:FO21)</f>
        <v>342</v>
      </c>
      <c r="EV21" s="292">
        <v>0</v>
      </c>
      <c r="EW21" s="292">
        <v>0</v>
      </c>
      <c r="EX21" s="292">
        <v>0</v>
      </c>
      <c r="EY21" s="292">
        <v>102</v>
      </c>
      <c r="EZ21" s="292">
        <v>99</v>
      </c>
      <c r="FA21" s="292">
        <v>52</v>
      </c>
      <c r="FB21" s="292">
        <v>0</v>
      </c>
      <c r="FC21" s="292">
        <v>89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814</v>
      </c>
      <c r="FI21" s="295" t="s">
        <v>814</v>
      </c>
      <c r="FJ21" s="295" t="s">
        <v>814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578</v>
      </c>
      <c r="E22" s="292">
        <f>SUM(Z22,AU22,BP22,CK22,DF22,EA22,EV22)</f>
        <v>77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207</v>
      </c>
      <c r="I22" s="292">
        <f>SUM(AD22,AY22,BT22,CO22,DJ22,EE22,EZ22)</f>
        <v>0</v>
      </c>
      <c r="J22" s="292">
        <f>SUM(AE22,AZ22,BU22,CP22,DK22,EF22,FA22)</f>
        <v>60</v>
      </c>
      <c r="K22" s="292">
        <f>SUM(AF22,BA22,BV22,CQ22,DL22,EG22,FB22)</f>
        <v>0</v>
      </c>
      <c r="L22" s="292">
        <f>SUM(AG22,BB22,BW22,CR22,DM22,EH22,FC22)</f>
        <v>113</v>
      </c>
      <c r="M22" s="292">
        <f>SUM(AH22,BC22,BX22,CS22,DN22,EI22,FD22)</f>
        <v>0</v>
      </c>
      <c r="N22" s="292">
        <f>SUM(AI22,BD22,BY22,CT22,DO22,EJ22,FE22)</f>
        <v>35</v>
      </c>
      <c r="O22" s="292">
        <f>SUM(AJ22,BE22,BZ22,CU22,DP22,EK22,FF22)</f>
        <v>86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814</v>
      </c>
      <c r="AK22" s="295" t="s">
        <v>814</v>
      </c>
      <c r="AL22" s="292">
        <v>0</v>
      </c>
      <c r="AM22" s="295" t="s">
        <v>814</v>
      </c>
      <c r="AN22" s="295" t="s">
        <v>814</v>
      </c>
      <c r="AO22" s="292">
        <v>0</v>
      </c>
      <c r="AP22" s="295" t="s">
        <v>814</v>
      </c>
      <c r="AQ22" s="292">
        <v>0</v>
      </c>
      <c r="AR22" s="295" t="s">
        <v>814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814</v>
      </c>
      <c r="BF22" s="295" t="s">
        <v>814</v>
      </c>
      <c r="BG22" s="295" t="s">
        <v>814</v>
      </c>
      <c r="BH22" s="295" t="s">
        <v>814</v>
      </c>
      <c r="BI22" s="295" t="s">
        <v>814</v>
      </c>
      <c r="BJ22" s="295" t="s">
        <v>814</v>
      </c>
      <c r="BK22" s="295" t="s">
        <v>814</v>
      </c>
      <c r="BL22" s="295" t="s">
        <v>814</v>
      </c>
      <c r="BM22" s="295" t="s">
        <v>814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814</v>
      </c>
      <c r="CC22" s="295" t="s">
        <v>814</v>
      </c>
      <c r="CD22" s="295" t="s">
        <v>814</v>
      </c>
      <c r="CE22" s="295" t="s">
        <v>814</v>
      </c>
      <c r="CF22" s="295" t="s">
        <v>814</v>
      </c>
      <c r="CG22" s="295" t="s">
        <v>814</v>
      </c>
      <c r="CH22" s="295" t="s">
        <v>814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814</v>
      </c>
      <c r="CX22" s="295" t="s">
        <v>814</v>
      </c>
      <c r="CY22" s="295" t="s">
        <v>814</v>
      </c>
      <c r="CZ22" s="295" t="s">
        <v>814</v>
      </c>
      <c r="DA22" s="295" t="s">
        <v>814</v>
      </c>
      <c r="DB22" s="295" t="s">
        <v>814</v>
      </c>
      <c r="DC22" s="295" t="s">
        <v>814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814</v>
      </c>
      <c r="DS22" s="295" t="s">
        <v>814</v>
      </c>
      <c r="DT22" s="292">
        <v>0</v>
      </c>
      <c r="DU22" s="295" t="s">
        <v>814</v>
      </c>
      <c r="DV22" s="295" t="s">
        <v>814</v>
      </c>
      <c r="DW22" s="295" t="s">
        <v>814</v>
      </c>
      <c r="DX22" s="295" t="s">
        <v>814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814</v>
      </c>
      <c r="EL22" s="295" t="s">
        <v>814</v>
      </c>
      <c r="EM22" s="295" t="s">
        <v>814</v>
      </c>
      <c r="EN22" s="292">
        <v>0</v>
      </c>
      <c r="EO22" s="292">
        <v>0</v>
      </c>
      <c r="EP22" s="295" t="s">
        <v>814</v>
      </c>
      <c r="EQ22" s="295" t="s">
        <v>814</v>
      </c>
      <c r="ER22" s="295" t="s">
        <v>814</v>
      </c>
      <c r="ES22" s="292">
        <v>0</v>
      </c>
      <c r="ET22" s="292">
        <v>0</v>
      </c>
      <c r="EU22" s="292">
        <f>SUM(EV22:FO22)</f>
        <v>578</v>
      </c>
      <c r="EV22" s="292">
        <v>77</v>
      </c>
      <c r="EW22" s="292">
        <v>0</v>
      </c>
      <c r="EX22" s="292">
        <v>0</v>
      </c>
      <c r="EY22" s="292">
        <v>207</v>
      </c>
      <c r="EZ22" s="292">
        <v>0</v>
      </c>
      <c r="FA22" s="292">
        <v>60</v>
      </c>
      <c r="FB22" s="292">
        <v>0</v>
      </c>
      <c r="FC22" s="292">
        <v>113</v>
      </c>
      <c r="FD22" s="292">
        <v>0</v>
      </c>
      <c r="FE22" s="292">
        <v>35</v>
      </c>
      <c r="FF22" s="292">
        <v>86</v>
      </c>
      <c r="FG22" s="292">
        <v>0</v>
      </c>
      <c r="FH22" s="295" t="s">
        <v>814</v>
      </c>
      <c r="FI22" s="295" t="s">
        <v>814</v>
      </c>
      <c r="FJ22" s="295" t="s">
        <v>814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0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814</v>
      </c>
      <c r="AK23" s="295" t="s">
        <v>814</v>
      </c>
      <c r="AL23" s="292">
        <v>0</v>
      </c>
      <c r="AM23" s="295" t="s">
        <v>814</v>
      </c>
      <c r="AN23" s="295" t="s">
        <v>814</v>
      </c>
      <c r="AO23" s="292">
        <v>0</v>
      </c>
      <c r="AP23" s="295" t="s">
        <v>814</v>
      </c>
      <c r="AQ23" s="292">
        <v>0</v>
      </c>
      <c r="AR23" s="295" t="s">
        <v>814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814</v>
      </c>
      <c r="BF23" s="295" t="s">
        <v>814</v>
      </c>
      <c r="BG23" s="295" t="s">
        <v>814</v>
      </c>
      <c r="BH23" s="295" t="s">
        <v>814</v>
      </c>
      <c r="BI23" s="295" t="s">
        <v>814</v>
      </c>
      <c r="BJ23" s="295" t="s">
        <v>814</v>
      </c>
      <c r="BK23" s="295" t="s">
        <v>814</v>
      </c>
      <c r="BL23" s="295" t="s">
        <v>814</v>
      </c>
      <c r="BM23" s="295" t="s">
        <v>814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814</v>
      </c>
      <c r="CC23" s="295" t="s">
        <v>814</v>
      </c>
      <c r="CD23" s="295" t="s">
        <v>814</v>
      </c>
      <c r="CE23" s="295" t="s">
        <v>814</v>
      </c>
      <c r="CF23" s="295" t="s">
        <v>814</v>
      </c>
      <c r="CG23" s="295" t="s">
        <v>814</v>
      </c>
      <c r="CH23" s="295" t="s">
        <v>814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814</v>
      </c>
      <c r="CX23" s="295" t="s">
        <v>814</v>
      </c>
      <c r="CY23" s="295" t="s">
        <v>814</v>
      </c>
      <c r="CZ23" s="295" t="s">
        <v>814</v>
      </c>
      <c r="DA23" s="295" t="s">
        <v>814</v>
      </c>
      <c r="DB23" s="295" t="s">
        <v>814</v>
      </c>
      <c r="DC23" s="295" t="s">
        <v>814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814</v>
      </c>
      <c r="DS23" s="295" t="s">
        <v>814</v>
      </c>
      <c r="DT23" s="292">
        <v>0</v>
      </c>
      <c r="DU23" s="295" t="s">
        <v>814</v>
      </c>
      <c r="DV23" s="295" t="s">
        <v>814</v>
      </c>
      <c r="DW23" s="295" t="s">
        <v>814</v>
      </c>
      <c r="DX23" s="295" t="s">
        <v>814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814</v>
      </c>
      <c r="EL23" s="295" t="s">
        <v>814</v>
      </c>
      <c r="EM23" s="295" t="s">
        <v>814</v>
      </c>
      <c r="EN23" s="292">
        <v>0</v>
      </c>
      <c r="EO23" s="292">
        <v>0</v>
      </c>
      <c r="EP23" s="295" t="s">
        <v>814</v>
      </c>
      <c r="EQ23" s="295" t="s">
        <v>814</v>
      </c>
      <c r="ER23" s="295" t="s">
        <v>814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814</v>
      </c>
      <c r="FI23" s="295" t="s">
        <v>814</v>
      </c>
      <c r="FJ23" s="295" t="s">
        <v>814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97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35</v>
      </c>
      <c r="I24" s="292">
        <f>SUM(AD24,AY24,BT24,CO24,DJ24,EE24,EZ24)</f>
        <v>25</v>
      </c>
      <c r="J24" s="292">
        <f>SUM(AE24,AZ24,BU24,CP24,DK24,EF24,FA24)</f>
        <v>13</v>
      </c>
      <c r="K24" s="292">
        <f>SUM(AF24,BA24,BV24,CQ24,DL24,EG24,FB24)</f>
        <v>0</v>
      </c>
      <c r="L24" s="292">
        <f>SUM(AG24,BB24,BW24,CR24,DM24,EH24,FC24)</f>
        <v>24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814</v>
      </c>
      <c r="AK24" s="295" t="s">
        <v>814</v>
      </c>
      <c r="AL24" s="292">
        <v>0</v>
      </c>
      <c r="AM24" s="295" t="s">
        <v>814</v>
      </c>
      <c r="AN24" s="295" t="s">
        <v>814</v>
      </c>
      <c r="AO24" s="292">
        <v>0</v>
      </c>
      <c r="AP24" s="295" t="s">
        <v>814</v>
      </c>
      <c r="AQ24" s="292">
        <v>0</v>
      </c>
      <c r="AR24" s="295" t="s">
        <v>814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814</v>
      </c>
      <c r="BF24" s="295" t="s">
        <v>814</v>
      </c>
      <c r="BG24" s="295" t="s">
        <v>814</v>
      </c>
      <c r="BH24" s="295" t="s">
        <v>814</v>
      </c>
      <c r="BI24" s="295" t="s">
        <v>814</v>
      </c>
      <c r="BJ24" s="295" t="s">
        <v>814</v>
      </c>
      <c r="BK24" s="295" t="s">
        <v>814</v>
      </c>
      <c r="BL24" s="295" t="s">
        <v>814</v>
      </c>
      <c r="BM24" s="295" t="s">
        <v>814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814</v>
      </c>
      <c r="CC24" s="295" t="s">
        <v>814</v>
      </c>
      <c r="CD24" s="295" t="s">
        <v>814</v>
      </c>
      <c r="CE24" s="295" t="s">
        <v>814</v>
      </c>
      <c r="CF24" s="295" t="s">
        <v>814</v>
      </c>
      <c r="CG24" s="295" t="s">
        <v>814</v>
      </c>
      <c r="CH24" s="295" t="s">
        <v>814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814</v>
      </c>
      <c r="CX24" s="295" t="s">
        <v>814</v>
      </c>
      <c r="CY24" s="295" t="s">
        <v>814</v>
      </c>
      <c r="CZ24" s="295" t="s">
        <v>814</v>
      </c>
      <c r="DA24" s="295" t="s">
        <v>814</v>
      </c>
      <c r="DB24" s="295" t="s">
        <v>814</v>
      </c>
      <c r="DC24" s="295" t="s">
        <v>814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814</v>
      </c>
      <c r="DS24" s="295" t="s">
        <v>814</v>
      </c>
      <c r="DT24" s="292">
        <v>0</v>
      </c>
      <c r="DU24" s="295" t="s">
        <v>814</v>
      </c>
      <c r="DV24" s="295" t="s">
        <v>814</v>
      </c>
      <c r="DW24" s="295" t="s">
        <v>814</v>
      </c>
      <c r="DX24" s="295" t="s">
        <v>814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814</v>
      </c>
      <c r="EL24" s="295" t="s">
        <v>814</v>
      </c>
      <c r="EM24" s="295" t="s">
        <v>814</v>
      </c>
      <c r="EN24" s="292">
        <v>0</v>
      </c>
      <c r="EO24" s="292">
        <v>0</v>
      </c>
      <c r="EP24" s="295" t="s">
        <v>814</v>
      </c>
      <c r="EQ24" s="295" t="s">
        <v>814</v>
      </c>
      <c r="ER24" s="295" t="s">
        <v>814</v>
      </c>
      <c r="ES24" s="292">
        <v>0</v>
      </c>
      <c r="ET24" s="292">
        <v>0</v>
      </c>
      <c r="EU24" s="292">
        <f>SUM(EV24:FO24)</f>
        <v>97</v>
      </c>
      <c r="EV24" s="292">
        <v>0</v>
      </c>
      <c r="EW24" s="292">
        <v>0</v>
      </c>
      <c r="EX24" s="292">
        <v>0</v>
      </c>
      <c r="EY24" s="292">
        <v>35</v>
      </c>
      <c r="EZ24" s="292">
        <v>25</v>
      </c>
      <c r="FA24" s="292">
        <v>13</v>
      </c>
      <c r="FB24" s="292">
        <v>0</v>
      </c>
      <c r="FC24" s="292">
        <v>24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814</v>
      </c>
      <c r="FI24" s="295" t="s">
        <v>814</v>
      </c>
      <c r="FJ24" s="295" t="s">
        <v>814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287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99</v>
      </c>
      <c r="I25" s="292">
        <f>SUM(AD25,AY25,BT25,CO25,DJ25,EE25,EZ25)</f>
        <v>81</v>
      </c>
      <c r="J25" s="292">
        <f>SUM(AE25,AZ25,BU25,CP25,DK25,EF25,FA25)</f>
        <v>35</v>
      </c>
      <c r="K25" s="292">
        <f>SUM(AF25,BA25,BV25,CQ25,DL25,EG25,FB25)</f>
        <v>0</v>
      </c>
      <c r="L25" s="292">
        <f>SUM(AG25,BB25,BW25,CR25,DM25,EH25,FC25)</f>
        <v>65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7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814</v>
      </c>
      <c r="AK25" s="295" t="s">
        <v>814</v>
      </c>
      <c r="AL25" s="292">
        <v>0</v>
      </c>
      <c r="AM25" s="295" t="s">
        <v>814</v>
      </c>
      <c r="AN25" s="295" t="s">
        <v>814</v>
      </c>
      <c r="AO25" s="292">
        <v>0</v>
      </c>
      <c r="AP25" s="295" t="s">
        <v>814</v>
      </c>
      <c r="AQ25" s="292">
        <v>0</v>
      </c>
      <c r="AR25" s="295" t="s">
        <v>814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814</v>
      </c>
      <c r="BF25" s="295" t="s">
        <v>814</v>
      </c>
      <c r="BG25" s="295" t="s">
        <v>814</v>
      </c>
      <c r="BH25" s="295" t="s">
        <v>814</v>
      </c>
      <c r="BI25" s="295" t="s">
        <v>814</v>
      </c>
      <c r="BJ25" s="295" t="s">
        <v>814</v>
      </c>
      <c r="BK25" s="295" t="s">
        <v>814</v>
      </c>
      <c r="BL25" s="295" t="s">
        <v>814</v>
      </c>
      <c r="BM25" s="295" t="s">
        <v>814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814</v>
      </c>
      <c r="CC25" s="295" t="s">
        <v>814</v>
      </c>
      <c r="CD25" s="295" t="s">
        <v>814</v>
      </c>
      <c r="CE25" s="295" t="s">
        <v>814</v>
      </c>
      <c r="CF25" s="295" t="s">
        <v>814</v>
      </c>
      <c r="CG25" s="295" t="s">
        <v>814</v>
      </c>
      <c r="CH25" s="295" t="s">
        <v>814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814</v>
      </c>
      <c r="CX25" s="295" t="s">
        <v>814</v>
      </c>
      <c r="CY25" s="295" t="s">
        <v>814</v>
      </c>
      <c r="CZ25" s="295" t="s">
        <v>814</v>
      </c>
      <c r="DA25" s="295" t="s">
        <v>814</v>
      </c>
      <c r="DB25" s="295" t="s">
        <v>814</v>
      </c>
      <c r="DC25" s="295" t="s">
        <v>814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814</v>
      </c>
      <c r="DS25" s="295" t="s">
        <v>814</v>
      </c>
      <c r="DT25" s="292">
        <v>0</v>
      </c>
      <c r="DU25" s="295" t="s">
        <v>814</v>
      </c>
      <c r="DV25" s="295" t="s">
        <v>814</v>
      </c>
      <c r="DW25" s="295" t="s">
        <v>814</v>
      </c>
      <c r="DX25" s="295" t="s">
        <v>814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814</v>
      </c>
      <c r="EL25" s="295" t="s">
        <v>814</v>
      </c>
      <c r="EM25" s="295" t="s">
        <v>814</v>
      </c>
      <c r="EN25" s="292">
        <v>0</v>
      </c>
      <c r="EO25" s="292">
        <v>0</v>
      </c>
      <c r="EP25" s="295" t="s">
        <v>814</v>
      </c>
      <c r="EQ25" s="295" t="s">
        <v>814</v>
      </c>
      <c r="ER25" s="295" t="s">
        <v>814</v>
      </c>
      <c r="ES25" s="292">
        <v>0</v>
      </c>
      <c r="ET25" s="292">
        <v>0</v>
      </c>
      <c r="EU25" s="292">
        <f>SUM(EV25:FO25)</f>
        <v>287</v>
      </c>
      <c r="EV25" s="292">
        <v>0</v>
      </c>
      <c r="EW25" s="292">
        <v>0</v>
      </c>
      <c r="EX25" s="292">
        <v>0</v>
      </c>
      <c r="EY25" s="292">
        <v>99</v>
      </c>
      <c r="EZ25" s="292">
        <v>81</v>
      </c>
      <c r="FA25" s="292">
        <v>35</v>
      </c>
      <c r="FB25" s="292">
        <v>0</v>
      </c>
      <c r="FC25" s="292">
        <v>65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814</v>
      </c>
      <c r="FI25" s="295" t="s">
        <v>814</v>
      </c>
      <c r="FJ25" s="295" t="s">
        <v>814</v>
      </c>
      <c r="FK25" s="292">
        <v>0</v>
      </c>
      <c r="FL25" s="292">
        <v>0</v>
      </c>
      <c r="FM25" s="292">
        <v>0</v>
      </c>
      <c r="FN25" s="292">
        <v>0</v>
      </c>
      <c r="FO25" s="292">
        <v>7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219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95</v>
      </c>
      <c r="I26" s="292">
        <f>SUM(AD26,AY26,BT26,CO26,DJ26,EE26,EZ26)</f>
        <v>58</v>
      </c>
      <c r="J26" s="292">
        <f>SUM(AE26,AZ26,BU26,CP26,DK26,EF26,FA26)</f>
        <v>23</v>
      </c>
      <c r="K26" s="292">
        <f>SUM(AF26,BA26,BV26,CQ26,DL26,EG26,FB26)</f>
        <v>0</v>
      </c>
      <c r="L26" s="292">
        <f>SUM(AG26,BB26,BW26,CR26,DM26,EH26,FC26)</f>
        <v>38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5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814</v>
      </c>
      <c r="AK26" s="295" t="s">
        <v>814</v>
      </c>
      <c r="AL26" s="292">
        <v>0</v>
      </c>
      <c r="AM26" s="295" t="s">
        <v>814</v>
      </c>
      <c r="AN26" s="295" t="s">
        <v>814</v>
      </c>
      <c r="AO26" s="292">
        <v>0</v>
      </c>
      <c r="AP26" s="295" t="s">
        <v>814</v>
      </c>
      <c r="AQ26" s="292">
        <v>0</v>
      </c>
      <c r="AR26" s="295" t="s">
        <v>814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814</v>
      </c>
      <c r="BF26" s="295" t="s">
        <v>814</v>
      </c>
      <c r="BG26" s="295" t="s">
        <v>814</v>
      </c>
      <c r="BH26" s="295" t="s">
        <v>814</v>
      </c>
      <c r="BI26" s="295" t="s">
        <v>814</v>
      </c>
      <c r="BJ26" s="295" t="s">
        <v>814</v>
      </c>
      <c r="BK26" s="295" t="s">
        <v>814</v>
      </c>
      <c r="BL26" s="295" t="s">
        <v>814</v>
      </c>
      <c r="BM26" s="295" t="s">
        <v>814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814</v>
      </c>
      <c r="CC26" s="295" t="s">
        <v>814</v>
      </c>
      <c r="CD26" s="295" t="s">
        <v>814</v>
      </c>
      <c r="CE26" s="295" t="s">
        <v>814</v>
      </c>
      <c r="CF26" s="295" t="s">
        <v>814</v>
      </c>
      <c r="CG26" s="295" t="s">
        <v>814</v>
      </c>
      <c r="CH26" s="295" t="s">
        <v>814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814</v>
      </c>
      <c r="CX26" s="295" t="s">
        <v>814</v>
      </c>
      <c r="CY26" s="295" t="s">
        <v>814</v>
      </c>
      <c r="CZ26" s="295" t="s">
        <v>814</v>
      </c>
      <c r="DA26" s="295" t="s">
        <v>814</v>
      </c>
      <c r="DB26" s="295" t="s">
        <v>814</v>
      </c>
      <c r="DC26" s="295" t="s">
        <v>814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814</v>
      </c>
      <c r="DS26" s="295" t="s">
        <v>814</v>
      </c>
      <c r="DT26" s="292">
        <v>0</v>
      </c>
      <c r="DU26" s="295" t="s">
        <v>814</v>
      </c>
      <c r="DV26" s="295" t="s">
        <v>814</v>
      </c>
      <c r="DW26" s="295" t="s">
        <v>814</v>
      </c>
      <c r="DX26" s="295" t="s">
        <v>814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814</v>
      </c>
      <c r="EL26" s="295" t="s">
        <v>814</v>
      </c>
      <c r="EM26" s="295" t="s">
        <v>814</v>
      </c>
      <c r="EN26" s="292">
        <v>0</v>
      </c>
      <c r="EO26" s="292">
        <v>0</v>
      </c>
      <c r="EP26" s="295" t="s">
        <v>814</v>
      </c>
      <c r="EQ26" s="295" t="s">
        <v>814</v>
      </c>
      <c r="ER26" s="295" t="s">
        <v>814</v>
      </c>
      <c r="ES26" s="292">
        <v>0</v>
      </c>
      <c r="ET26" s="292">
        <v>0</v>
      </c>
      <c r="EU26" s="292">
        <f>SUM(EV26:FO26)</f>
        <v>219</v>
      </c>
      <c r="EV26" s="292">
        <v>0</v>
      </c>
      <c r="EW26" s="292">
        <v>0</v>
      </c>
      <c r="EX26" s="292">
        <v>0</v>
      </c>
      <c r="EY26" s="292">
        <v>95</v>
      </c>
      <c r="EZ26" s="292">
        <v>58</v>
      </c>
      <c r="FA26" s="292">
        <v>23</v>
      </c>
      <c r="FB26" s="292">
        <v>0</v>
      </c>
      <c r="FC26" s="292">
        <v>38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814</v>
      </c>
      <c r="FI26" s="295" t="s">
        <v>814</v>
      </c>
      <c r="FJ26" s="295" t="s">
        <v>814</v>
      </c>
      <c r="FK26" s="292">
        <v>0</v>
      </c>
      <c r="FL26" s="292">
        <v>0</v>
      </c>
      <c r="FM26" s="292">
        <v>0</v>
      </c>
      <c r="FN26" s="292">
        <v>0</v>
      </c>
      <c r="FO26" s="292">
        <v>5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1062</v>
      </c>
      <c r="E27" s="292">
        <f>SUM(Z27,AU27,BP27,CK27,DF27,EA27,EV27)</f>
        <v>183</v>
      </c>
      <c r="F27" s="292">
        <f>SUM(AA27,AV27,BQ27,CL27,DG27,EB27,EW27)</f>
        <v>10</v>
      </c>
      <c r="G27" s="292">
        <f>SUM(AB27,AW27,BR27,CM27,DH27,EC27,EX27)</f>
        <v>143</v>
      </c>
      <c r="H27" s="292">
        <f>SUM(AC27,AX27,BS27,CN27,DI27,ED27,EY27)</f>
        <v>221</v>
      </c>
      <c r="I27" s="292">
        <f>SUM(AD27,AY27,BT27,CO27,DJ27,EE27,EZ27)</f>
        <v>83</v>
      </c>
      <c r="J27" s="292">
        <f>SUM(AE27,AZ27,BU27,CP27,DK27,EF27,FA27)</f>
        <v>63</v>
      </c>
      <c r="K27" s="292">
        <f>SUM(AF27,BA27,BV27,CQ27,DL27,EG27,FB27)</f>
        <v>0</v>
      </c>
      <c r="L27" s="292">
        <f>SUM(AG27,BB27,BW27,CR27,DM27,EH27,FC27)</f>
        <v>154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205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814</v>
      </c>
      <c r="AK27" s="295" t="s">
        <v>814</v>
      </c>
      <c r="AL27" s="292">
        <v>0</v>
      </c>
      <c r="AM27" s="295" t="s">
        <v>814</v>
      </c>
      <c r="AN27" s="295" t="s">
        <v>814</v>
      </c>
      <c r="AO27" s="292">
        <v>0</v>
      </c>
      <c r="AP27" s="295" t="s">
        <v>814</v>
      </c>
      <c r="AQ27" s="292">
        <v>0</v>
      </c>
      <c r="AR27" s="295" t="s">
        <v>814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814</v>
      </c>
      <c r="BF27" s="295" t="s">
        <v>814</v>
      </c>
      <c r="BG27" s="295" t="s">
        <v>814</v>
      </c>
      <c r="BH27" s="295" t="s">
        <v>814</v>
      </c>
      <c r="BI27" s="295" t="s">
        <v>814</v>
      </c>
      <c r="BJ27" s="295" t="s">
        <v>814</v>
      </c>
      <c r="BK27" s="295" t="s">
        <v>814</v>
      </c>
      <c r="BL27" s="295" t="s">
        <v>814</v>
      </c>
      <c r="BM27" s="295" t="s">
        <v>814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814</v>
      </c>
      <c r="CC27" s="295" t="s">
        <v>814</v>
      </c>
      <c r="CD27" s="295" t="s">
        <v>814</v>
      </c>
      <c r="CE27" s="295" t="s">
        <v>814</v>
      </c>
      <c r="CF27" s="295" t="s">
        <v>814</v>
      </c>
      <c r="CG27" s="295" t="s">
        <v>814</v>
      </c>
      <c r="CH27" s="295" t="s">
        <v>814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814</v>
      </c>
      <c r="CX27" s="295" t="s">
        <v>814</v>
      </c>
      <c r="CY27" s="295" t="s">
        <v>814</v>
      </c>
      <c r="CZ27" s="295" t="s">
        <v>814</v>
      </c>
      <c r="DA27" s="295" t="s">
        <v>814</v>
      </c>
      <c r="DB27" s="295" t="s">
        <v>814</v>
      </c>
      <c r="DC27" s="295" t="s">
        <v>814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814</v>
      </c>
      <c r="DS27" s="295" t="s">
        <v>814</v>
      </c>
      <c r="DT27" s="292">
        <v>0</v>
      </c>
      <c r="DU27" s="295" t="s">
        <v>814</v>
      </c>
      <c r="DV27" s="295" t="s">
        <v>814</v>
      </c>
      <c r="DW27" s="295" t="s">
        <v>814</v>
      </c>
      <c r="DX27" s="295" t="s">
        <v>814</v>
      </c>
      <c r="DY27" s="292">
        <v>0</v>
      </c>
      <c r="DZ27" s="292">
        <f>SUM(EA27:ET27)</f>
        <v>205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814</v>
      </c>
      <c r="EL27" s="295" t="s">
        <v>814</v>
      </c>
      <c r="EM27" s="295" t="s">
        <v>814</v>
      </c>
      <c r="EN27" s="292">
        <v>205</v>
      </c>
      <c r="EO27" s="292">
        <v>0</v>
      </c>
      <c r="EP27" s="295" t="s">
        <v>814</v>
      </c>
      <c r="EQ27" s="295" t="s">
        <v>814</v>
      </c>
      <c r="ER27" s="295" t="s">
        <v>814</v>
      </c>
      <c r="ES27" s="292">
        <v>0</v>
      </c>
      <c r="ET27" s="292">
        <v>0</v>
      </c>
      <c r="EU27" s="292">
        <f>SUM(EV27:FO27)</f>
        <v>857</v>
      </c>
      <c r="EV27" s="292">
        <v>183</v>
      </c>
      <c r="EW27" s="292">
        <v>10</v>
      </c>
      <c r="EX27" s="292">
        <v>143</v>
      </c>
      <c r="EY27" s="292">
        <v>221</v>
      </c>
      <c r="EZ27" s="292">
        <v>83</v>
      </c>
      <c r="FA27" s="292">
        <v>63</v>
      </c>
      <c r="FB27" s="292">
        <v>0</v>
      </c>
      <c r="FC27" s="292">
        <v>154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814</v>
      </c>
      <c r="FI27" s="295" t="s">
        <v>814</v>
      </c>
      <c r="FJ27" s="295" t="s">
        <v>814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110</v>
      </c>
      <c r="E28" s="292">
        <f>SUM(Z28,AU28,BP28,CK28,DF28,EA28,EV28)</f>
        <v>70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6</v>
      </c>
      <c r="I28" s="292">
        <f>SUM(AD28,AY28,BT28,CO28,DJ28,EE28,EZ28)</f>
        <v>7</v>
      </c>
      <c r="J28" s="292">
        <f>SUM(AE28,AZ28,BU28,CP28,DK28,EF28,FA28)</f>
        <v>6</v>
      </c>
      <c r="K28" s="292">
        <f>SUM(AF28,BA28,BV28,CQ28,DL28,EG28,FB28)</f>
        <v>0</v>
      </c>
      <c r="L28" s="292">
        <f>SUM(AG28,BB28,BW28,CR28,DM28,EH28,FC28)</f>
        <v>12</v>
      </c>
      <c r="M28" s="292">
        <f>SUM(AH28,BC28,BX28,CS28,DN28,EI28,FD28)</f>
        <v>0</v>
      </c>
      <c r="N28" s="292">
        <f>SUM(AI28,BD28,BY28,CT28,DO28,EJ28,FE28)</f>
        <v>6</v>
      </c>
      <c r="O28" s="292">
        <f>SUM(AJ28,BE28,BZ28,CU28,DP28,EK28,FF28)</f>
        <v>3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814</v>
      </c>
      <c r="AK28" s="295" t="s">
        <v>814</v>
      </c>
      <c r="AL28" s="292">
        <v>0</v>
      </c>
      <c r="AM28" s="295" t="s">
        <v>814</v>
      </c>
      <c r="AN28" s="295" t="s">
        <v>814</v>
      </c>
      <c r="AO28" s="292">
        <v>0</v>
      </c>
      <c r="AP28" s="295" t="s">
        <v>814</v>
      </c>
      <c r="AQ28" s="292">
        <v>0</v>
      </c>
      <c r="AR28" s="295" t="s">
        <v>814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814</v>
      </c>
      <c r="BF28" s="295" t="s">
        <v>814</v>
      </c>
      <c r="BG28" s="295" t="s">
        <v>814</v>
      </c>
      <c r="BH28" s="295" t="s">
        <v>814</v>
      </c>
      <c r="BI28" s="295" t="s">
        <v>814</v>
      </c>
      <c r="BJ28" s="295" t="s">
        <v>814</v>
      </c>
      <c r="BK28" s="295" t="s">
        <v>814</v>
      </c>
      <c r="BL28" s="295" t="s">
        <v>814</v>
      </c>
      <c r="BM28" s="295" t="s">
        <v>814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814</v>
      </c>
      <c r="CC28" s="295" t="s">
        <v>814</v>
      </c>
      <c r="CD28" s="295" t="s">
        <v>814</v>
      </c>
      <c r="CE28" s="295" t="s">
        <v>814</v>
      </c>
      <c r="CF28" s="295" t="s">
        <v>814</v>
      </c>
      <c r="CG28" s="295" t="s">
        <v>814</v>
      </c>
      <c r="CH28" s="295" t="s">
        <v>814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814</v>
      </c>
      <c r="CX28" s="295" t="s">
        <v>814</v>
      </c>
      <c r="CY28" s="295" t="s">
        <v>814</v>
      </c>
      <c r="CZ28" s="295" t="s">
        <v>814</v>
      </c>
      <c r="DA28" s="295" t="s">
        <v>814</v>
      </c>
      <c r="DB28" s="295" t="s">
        <v>814</v>
      </c>
      <c r="DC28" s="295" t="s">
        <v>814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814</v>
      </c>
      <c r="DS28" s="295" t="s">
        <v>814</v>
      </c>
      <c r="DT28" s="292">
        <v>0</v>
      </c>
      <c r="DU28" s="295" t="s">
        <v>814</v>
      </c>
      <c r="DV28" s="295" t="s">
        <v>814</v>
      </c>
      <c r="DW28" s="295" t="s">
        <v>814</v>
      </c>
      <c r="DX28" s="295" t="s">
        <v>814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814</v>
      </c>
      <c r="EL28" s="295" t="s">
        <v>814</v>
      </c>
      <c r="EM28" s="295" t="s">
        <v>814</v>
      </c>
      <c r="EN28" s="292">
        <v>0</v>
      </c>
      <c r="EO28" s="292">
        <v>0</v>
      </c>
      <c r="EP28" s="295" t="s">
        <v>814</v>
      </c>
      <c r="EQ28" s="295" t="s">
        <v>814</v>
      </c>
      <c r="ER28" s="295" t="s">
        <v>814</v>
      </c>
      <c r="ES28" s="292">
        <v>0</v>
      </c>
      <c r="ET28" s="292">
        <v>0</v>
      </c>
      <c r="EU28" s="292">
        <f>SUM(EV28:FO28)</f>
        <v>110</v>
      </c>
      <c r="EV28" s="292">
        <v>70</v>
      </c>
      <c r="EW28" s="292">
        <v>0</v>
      </c>
      <c r="EX28" s="292">
        <v>0</v>
      </c>
      <c r="EY28" s="292">
        <v>6</v>
      </c>
      <c r="EZ28" s="292">
        <v>7</v>
      </c>
      <c r="FA28" s="292">
        <v>6</v>
      </c>
      <c r="FB28" s="292">
        <v>0</v>
      </c>
      <c r="FC28" s="292">
        <v>12</v>
      </c>
      <c r="FD28" s="292">
        <v>0</v>
      </c>
      <c r="FE28" s="292">
        <v>6</v>
      </c>
      <c r="FF28" s="292">
        <v>3</v>
      </c>
      <c r="FG28" s="292">
        <v>0</v>
      </c>
      <c r="FH28" s="295" t="s">
        <v>814</v>
      </c>
      <c r="FI28" s="295" t="s">
        <v>814</v>
      </c>
      <c r="FJ28" s="295" t="s">
        <v>814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145</v>
      </c>
      <c r="E29" s="292">
        <f>SUM(Z29,AU29,BP29,CK29,DF29,EA29,EV29)</f>
        <v>77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23</v>
      </c>
      <c r="I29" s="292">
        <f>SUM(AD29,AY29,BT29,CO29,DJ29,EE29,EZ29)</f>
        <v>25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12</v>
      </c>
      <c r="M29" s="292">
        <f>SUM(AH29,BC29,BX29,CS29,DN29,EI29,FD29)</f>
        <v>0</v>
      </c>
      <c r="N29" s="292">
        <f>SUM(AI29,BD29,BY29,CT29,DO29,EJ29,FE29)</f>
        <v>6</v>
      </c>
      <c r="O29" s="292">
        <f>SUM(AJ29,BE29,BZ29,CU29,DP29,EK29,FF29)</f>
        <v>2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814</v>
      </c>
      <c r="AK29" s="295" t="s">
        <v>814</v>
      </c>
      <c r="AL29" s="292">
        <v>0</v>
      </c>
      <c r="AM29" s="295" t="s">
        <v>814</v>
      </c>
      <c r="AN29" s="295" t="s">
        <v>814</v>
      </c>
      <c r="AO29" s="292">
        <v>0</v>
      </c>
      <c r="AP29" s="295" t="s">
        <v>814</v>
      </c>
      <c r="AQ29" s="292">
        <v>0</v>
      </c>
      <c r="AR29" s="295" t="s">
        <v>814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814</v>
      </c>
      <c r="BF29" s="295" t="s">
        <v>814</v>
      </c>
      <c r="BG29" s="295" t="s">
        <v>814</v>
      </c>
      <c r="BH29" s="295" t="s">
        <v>814</v>
      </c>
      <c r="BI29" s="295" t="s">
        <v>814</v>
      </c>
      <c r="BJ29" s="295" t="s">
        <v>814</v>
      </c>
      <c r="BK29" s="295" t="s">
        <v>814</v>
      </c>
      <c r="BL29" s="295" t="s">
        <v>814</v>
      </c>
      <c r="BM29" s="295" t="s">
        <v>814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814</v>
      </c>
      <c r="CC29" s="295" t="s">
        <v>814</v>
      </c>
      <c r="CD29" s="295" t="s">
        <v>814</v>
      </c>
      <c r="CE29" s="295" t="s">
        <v>814</v>
      </c>
      <c r="CF29" s="295" t="s">
        <v>814</v>
      </c>
      <c r="CG29" s="295" t="s">
        <v>814</v>
      </c>
      <c r="CH29" s="295" t="s">
        <v>814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814</v>
      </c>
      <c r="CX29" s="295" t="s">
        <v>814</v>
      </c>
      <c r="CY29" s="295" t="s">
        <v>814</v>
      </c>
      <c r="CZ29" s="295" t="s">
        <v>814</v>
      </c>
      <c r="DA29" s="295" t="s">
        <v>814</v>
      </c>
      <c r="DB29" s="295" t="s">
        <v>814</v>
      </c>
      <c r="DC29" s="295" t="s">
        <v>814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814</v>
      </c>
      <c r="DS29" s="295" t="s">
        <v>814</v>
      </c>
      <c r="DT29" s="292">
        <v>0</v>
      </c>
      <c r="DU29" s="295" t="s">
        <v>814</v>
      </c>
      <c r="DV29" s="295" t="s">
        <v>814</v>
      </c>
      <c r="DW29" s="295" t="s">
        <v>814</v>
      </c>
      <c r="DX29" s="295" t="s">
        <v>814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814</v>
      </c>
      <c r="EL29" s="295" t="s">
        <v>814</v>
      </c>
      <c r="EM29" s="295" t="s">
        <v>814</v>
      </c>
      <c r="EN29" s="292">
        <v>0</v>
      </c>
      <c r="EO29" s="292">
        <v>0</v>
      </c>
      <c r="EP29" s="295" t="s">
        <v>814</v>
      </c>
      <c r="EQ29" s="295" t="s">
        <v>814</v>
      </c>
      <c r="ER29" s="295" t="s">
        <v>814</v>
      </c>
      <c r="ES29" s="292">
        <v>0</v>
      </c>
      <c r="ET29" s="292">
        <v>0</v>
      </c>
      <c r="EU29" s="292">
        <f>SUM(EV29:FO29)</f>
        <v>145</v>
      </c>
      <c r="EV29" s="292">
        <v>77</v>
      </c>
      <c r="EW29" s="292">
        <v>0</v>
      </c>
      <c r="EX29" s="292">
        <v>0</v>
      </c>
      <c r="EY29" s="292">
        <v>23</v>
      </c>
      <c r="EZ29" s="292">
        <v>25</v>
      </c>
      <c r="FA29" s="292">
        <v>0</v>
      </c>
      <c r="FB29" s="292">
        <v>0</v>
      </c>
      <c r="FC29" s="292">
        <v>12</v>
      </c>
      <c r="FD29" s="292">
        <v>0</v>
      </c>
      <c r="FE29" s="292">
        <v>6</v>
      </c>
      <c r="FF29" s="292">
        <v>2</v>
      </c>
      <c r="FG29" s="292">
        <v>0</v>
      </c>
      <c r="FH29" s="295" t="s">
        <v>814</v>
      </c>
      <c r="FI29" s="295" t="s">
        <v>814</v>
      </c>
      <c r="FJ29" s="295" t="s">
        <v>814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307</v>
      </c>
      <c r="E30" s="292">
        <f>SUM(Z30,AU30,BP30,CK30,DF30,EA30,EV30)</f>
        <v>184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16</v>
      </c>
      <c r="I30" s="292">
        <f>SUM(AD30,AY30,BT30,CO30,DJ30,EE30,EZ30)</f>
        <v>35</v>
      </c>
      <c r="J30" s="292">
        <f>SUM(AE30,AZ30,BU30,CP30,DK30,EF30,FA30)</f>
        <v>15</v>
      </c>
      <c r="K30" s="292">
        <f>SUM(AF30,BA30,BV30,CQ30,DL30,EG30,FB30)</f>
        <v>0</v>
      </c>
      <c r="L30" s="292">
        <f>SUM(AG30,BB30,BW30,CR30,DM30,EH30,FC30)</f>
        <v>28</v>
      </c>
      <c r="M30" s="292">
        <f>SUM(AH30,BC30,BX30,CS30,DN30,EI30,FD30)</f>
        <v>0</v>
      </c>
      <c r="N30" s="292">
        <f>SUM(AI30,BD30,BY30,CT30,DO30,EJ30,FE30)</f>
        <v>29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814</v>
      </c>
      <c r="AK30" s="295" t="s">
        <v>814</v>
      </c>
      <c r="AL30" s="292">
        <v>0</v>
      </c>
      <c r="AM30" s="295" t="s">
        <v>814</v>
      </c>
      <c r="AN30" s="295" t="s">
        <v>814</v>
      </c>
      <c r="AO30" s="292">
        <v>0</v>
      </c>
      <c r="AP30" s="295" t="s">
        <v>814</v>
      </c>
      <c r="AQ30" s="292">
        <v>0</v>
      </c>
      <c r="AR30" s="295" t="s">
        <v>814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814</v>
      </c>
      <c r="BF30" s="295" t="s">
        <v>814</v>
      </c>
      <c r="BG30" s="295" t="s">
        <v>814</v>
      </c>
      <c r="BH30" s="295" t="s">
        <v>814</v>
      </c>
      <c r="BI30" s="295" t="s">
        <v>814</v>
      </c>
      <c r="BJ30" s="295" t="s">
        <v>814</v>
      </c>
      <c r="BK30" s="295" t="s">
        <v>814</v>
      </c>
      <c r="BL30" s="295" t="s">
        <v>814</v>
      </c>
      <c r="BM30" s="295" t="s">
        <v>814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814</v>
      </c>
      <c r="CC30" s="295" t="s">
        <v>814</v>
      </c>
      <c r="CD30" s="295" t="s">
        <v>814</v>
      </c>
      <c r="CE30" s="295" t="s">
        <v>814</v>
      </c>
      <c r="CF30" s="295" t="s">
        <v>814</v>
      </c>
      <c r="CG30" s="295" t="s">
        <v>814</v>
      </c>
      <c r="CH30" s="295" t="s">
        <v>814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814</v>
      </c>
      <c r="CX30" s="295" t="s">
        <v>814</v>
      </c>
      <c r="CY30" s="295" t="s">
        <v>814</v>
      </c>
      <c r="CZ30" s="295" t="s">
        <v>814</v>
      </c>
      <c r="DA30" s="295" t="s">
        <v>814</v>
      </c>
      <c r="DB30" s="295" t="s">
        <v>814</v>
      </c>
      <c r="DC30" s="295" t="s">
        <v>814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814</v>
      </c>
      <c r="DS30" s="295" t="s">
        <v>814</v>
      </c>
      <c r="DT30" s="292">
        <v>0</v>
      </c>
      <c r="DU30" s="295" t="s">
        <v>814</v>
      </c>
      <c r="DV30" s="295" t="s">
        <v>814</v>
      </c>
      <c r="DW30" s="295" t="s">
        <v>814</v>
      </c>
      <c r="DX30" s="295" t="s">
        <v>814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814</v>
      </c>
      <c r="EL30" s="295" t="s">
        <v>814</v>
      </c>
      <c r="EM30" s="295" t="s">
        <v>814</v>
      </c>
      <c r="EN30" s="292">
        <v>0</v>
      </c>
      <c r="EO30" s="292">
        <v>0</v>
      </c>
      <c r="EP30" s="295" t="s">
        <v>814</v>
      </c>
      <c r="EQ30" s="295" t="s">
        <v>814</v>
      </c>
      <c r="ER30" s="295" t="s">
        <v>814</v>
      </c>
      <c r="ES30" s="292">
        <v>0</v>
      </c>
      <c r="ET30" s="292">
        <v>0</v>
      </c>
      <c r="EU30" s="292">
        <f>SUM(EV30:FO30)</f>
        <v>307</v>
      </c>
      <c r="EV30" s="292">
        <v>184</v>
      </c>
      <c r="EW30" s="292">
        <v>0</v>
      </c>
      <c r="EX30" s="292">
        <v>0</v>
      </c>
      <c r="EY30" s="292">
        <v>16</v>
      </c>
      <c r="EZ30" s="292">
        <v>35</v>
      </c>
      <c r="FA30" s="292">
        <v>15</v>
      </c>
      <c r="FB30" s="292">
        <v>0</v>
      </c>
      <c r="FC30" s="292">
        <v>28</v>
      </c>
      <c r="FD30" s="292">
        <v>0</v>
      </c>
      <c r="FE30" s="292">
        <v>29</v>
      </c>
      <c r="FF30" s="292">
        <v>0</v>
      </c>
      <c r="FG30" s="292">
        <v>0</v>
      </c>
      <c r="FH30" s="295" t="s">
        <v>814</v>
      </c>
      <c r="FI30" s="295" t="s">
        <v>814</v>
      </c>
      <c r="FJ30" s="295" t="s">
        <v>814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665</v>
      </c>
      <c r="E31" s="292">
        <f>SUM(Z31,AU31,BP31,CK31,DF31,EA31,EV31)</f>
        <v>326</v>
      </c>
      <c r="F31" s="292">
        <f>SUM(AA31,AV31,BQ31,CL31,DG31,EB31,EW31)</f>
        <v>0</v>
      </c>
      <c r="G31" s="292">
        <f>SUM(AB31,AW31,BR31,CM31,DH31,EC31,EX31)</f>
        <v>7</v>
      </c>
      <c r="H31" s="292">
        <f>SUM(AC31,AX31,BS31,CN31,DI31,ED31,EY31)</f>
        <v>175</v>
      </c>
      <c r="I31" s="292">
        <f>SUM(AD31,AY31,BT31,CO31,DJ31,EE31,EZ31)</f>
        <v>95</v>
      </c>
      <c r="J31" s="292">
        <f>SUM(AE31,AZ31,BU31,CP31,DK31,EF31,FA31)</f>
        <v>32</v>
      </c>
      <c r="K31" s="292">
        <f>SUM(AF31,BA31,BV31,CQ31,DL31,EG31,FB31)</f>
        <v>0</v>
      </c>
      <c r="L31" s="292">
        <f>SUM(AG31,BB31,BW31,CR31,DM31,EH31,FC31)</f>
        <v>30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814</v>
      </c>
      <c r="AK31" s="295" t="s">
        <v>814</v>
      </c>
      <c r="AL31" s="292">
        <v>0</v>
      </c>
      <c r="AM31" s="295" t="s">
        <v>814</v>
      </c>
      <c r="AN31" s="295" t="s">
        <v>814</v>
      </c>
      <c r="AO31" s="292">
        <v>0</v>
      </c>
      <c r="AP31" s="295" t="s">
        <v>814</v>
      </c>
      <c r="AQ31" s="292">
        <v>0</v>
      </c>
      <c r="AR31" s="295" t="s">
        <v>814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814</v>
      </c>
      <c r="BF31" s="295" t="s">
        <v>814</v>
      </c>
      <c r="BG31" s="295" t="s">
        <v>814</v>
      </c>
      <c r="BH31" s="295" t="s">
        <v>814</v>
      </c>
      <c r="BI31" s="295" t="s">
        <v>814</v>
      </c>
      <c r="BJ31" s="295" t="s">
        <v>814</v>
      </c>
      <c r="BK31" s="295" t="s">
        <v>814</v>
      </c>
      <c r="BL31" s="295" t="s">
        <v>814</v>
      </c>
      <c r="BM31" s="295" t="s">
        <v>814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814</v>
      </c>
      <c r="CC31" s="295" t="s">
        <v>814</v>
      </c>
      <c r="CD31" s="295" t="s">
        <v>814</v>
      </c>
      <c r="CE31" s="295" t="s">
        <v>814</v>
      </c>
      <c r="CF31" s="295" t="s">
        <v>814</v>
      </c>
      <c r="CG31" s="295" t="s">
        <v>814</v>
      </c>
      <c r="CH31" s="295" t="s">
        <v>814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814</v>
      </c>
      <c r="CX31" s="295" t="s">
        <v>814</v>
      </c>
      <c r="CY31" s="295" t="s">
        <v>814</v>
      </c>
      <c r="CZ31" s="295" t="s">
        <v>814</v>
      </c>
      <c r="DA31" s="295" t="s">
        <v>814</v>
      </c>
      <c r="DB31" s="295" t="s">
        <v>814</v>
      </c>
      <c r="DC31" s="295" t="s">
        <v>814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814</v>
      </c>
      <c r="DS31" s="295" t="s">
        <v>814</v>
      </c>
      <c r="DT31" s="292">
        <v>0</v>
      </c>
      <c r="DU31" s="295" t="s">
        <v>814</v>
      </c>
      <c r="DV31" s="295" t="s">
        <v>814</v>
      </c>
      <c r="DW31" s="295" t="s">
        <v>814</v>
      </c>
      <c r="DX31" s="295" t="s">
        <v>814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814</v>
      </c>
      <c r="EL31" s="295" t="s">
        <v>814</v>
      </c>
      <c r="EM31" s="295" t="s">
        <v>814</v>
      </c>
      <c r="EN31" s="292">
        <v>0</v>
      </c>
      <c r="EO31" s="292">
        <v>0</v>
      </c>
      <c r="EP31" s="295" t="s">
        <v>814</v>
      </c>
      <c r="EQ31" s="295" t="s">
        <v>814</v>
      </c>
      <c r="ER31" s="295" t="s">
        <v>814</v>
      </c>
      <c r="ES31" s="292">
        <v>0</v>
      </c>
      <c r="ET31" s="292">
        <v>0</v>
      </c>
      <c r="EU31" s="292">
        <f>SUM(EV31:FO31)</f>
        <v>665</v>
      </c>
      <c r="EV31" s="292">
        <v>326</v>
      </c>
      <c r="EW31" s="292">
        <v>0</v>
      </c>
      <c r="EX31" s="292">
        <v>7</v>
      </c>
      <c r="EY31" s="292">
        <v>175</v>
      </c>
      <c r="EZ31" s="292">
        <v>95</v>
      </c>
      <c r="FA31" s="292">
        <v>32</v>
      </c>
      <c r="FB31" s="292">
        <v>0</v>
      </c>
      <c r="FC31" s="292">
        <v>30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814</v>
      </c>
      <c r="FI31" s="295" t="s">
        <v>814</v>
      </c>
      <c r="FJ31" s="295" t="s">
        <v>814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176</v>
      </c>
      <c r="E32" s="292">
        <f>SUM(Z32,AU32,BP32,CK32,DF32,EA32,EV32)</f>
        <v>81</v>
      </c>
      <c r="F32" s="292">
        <f>SUM(AA32,AV32,BQ32,CL32,DG32,EB32,EW32)</f>
        <v>0</v>
      </c>
      <c r="G32" s="292">
        <f>SUM(AB32,AW32,BR32,CM32,DH32,EC32,EX32)</f>
        <v>2</v>
      </c>
      <c r="H32" s="292">
        <f>SUM(AC32,AX32,BS32,CN32,DI32,ED32,EY32)</f>
        <v>50</v>
      </c>
      <c r="I32" s="292">
        <f>SUM(AD32,AY32,BT32,CO32,DJ32,EE32,EZ32)</f>
        <v>26</v>
      </c>
      <c r="J32" s="292">
        <f>SUM(AE32,AZ32,BU32,CP32,DK32,EF32,FA32)</f>
        <v>9</v>
      </c>
      <c r="K32" s="292">
        <f>SUM(AF32,BA32,BV32,CQ32,DL32,EG32,FB32)</f>
        <v>0</v>
      </c>
      <c r="L32" s="292">
        <f>SUM(AG32,BB32,BW32,CR32,DM32,EH32,FC32)</f>
        <v>8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814</v>
      </c>
      <c r="AK32" s="295" t="s">
        <v>814</v>
      </c>
      <c r="AL32" s="292">
        <v>0</v>
      </c>
      <c r="AM32" s="295" t="s">
        <v>814</v>
      </c>
      <c r="AN32" s="295" t="s">
        <v>814</v>
      </c>
      <c r="AO32" s="292">
        <v>0</v>
      </c>
      <c r="AP32" s="295" t="s">
        <v>814</v>
      </c>
      <c r="AQ32" s="292">
        <v>0</v>
      </c>
      <c r="AR32" s="295" t="s">
        <v>814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814</v>
      </c>
      <c r="BF32" s="295" t="s">
        <v>814</v>
      </c>
      <c r="BG32" s="295" t="s">
        <v>814</v>
      </c>
      <c r="BH32" s="295" t="s">
        <v>814</v>
      </c>
      <c r="BI32" s="295" t="s">
        <v>814</v>
      </c>
      <c r="BJ32" s="295" t="s">
        <v>814</v>
      </c>
      <c r="BK32" s="295" t="s">
        <v>814</v>
      </c>
      <c r="BL32" s="295" t="s">
        <v>814</v>
      </c>
      <c r="BM32" s="295" t="s">
        <v>814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814</v>
      </c>
      <c r="CC32" s="295" t="s">
        <v>814</v>
      </c>
      <c r="CD32" s="295" t="s">
        <v>814</v>
      </c>
      <c r="CE32" s="295" t="s">
        <v>814</v>
      </c>
      <c r="CF32" s="295" t="s">
        <v>814</v>
      </c>
      <c r="CG32" s="295" t="s">
        <v>814</v>
      </c>
      <c r="CH32" s="295" t="s">
        <v>814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814</v>
      </c>
      <c r="CX32" s="295" t="s">
        <v>814</v>
      </c>
      <c r="CY32" s="295" t="s">
        <v>814</v>
      </c>
      <c r="CZ32" s="295" t="s">
        <v>814</v>
      </c>
      <c r="DA32" s="295" t="s">
        <v>814</v>
      </c>
      <c r="DB32" s="295" t="s">
        <v>814</v>
      </c>
      <c r="DC32" s="295" t="s">
        <v>814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814</v>
      </c>
      <c r="DS32" s="295" t="s">
        <v>814</v>
      </c>
      <c r="DT32" s="292">
        <v>0</v>
      </c>
      <c r="DU32" s="295" t="s">
        <v>814</v>
      </c>
      <c r="DV32" s="295" t="s">
        <v>814</v>
      </c>
      <c r="DW32" s="295" t="s">
        <v>814</v>
      </c>
      <c r="DX32" s="295" t="s">
        <v>814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814</v>
      </c>
      <c r="EL32" s="295" t="s">
        <v>814</v>
      </c>
      <c r="EM32" s="295" t="s">
        <v>814</v>
      </c>
      <c r="EN32" s="292">
        <v>0</v>
      </c>
      <c r="EO32" s="292">
        <v>0</v>
      </c>
      <c r="EP32" s="295" t="s">
        <v>814</v>
      </c>
      <c r="EQ32" s="295" t="s">
        <v>814</v>
      </c>
      <c r="ER32" s="295" t="s">
        <v>814</v>
      </c>
      <c r="ES32" s="292">
        <v>0</v>
      </c>
      <c r="ET32" s="292">
        <v>0</v>
      </c>
      <c r="EU32" s="292">
        <f>SUM(EV32:FO32)</f>
        <v>176</v>
      </c>
      <c r="EV32" s="292">
        <v>81</v>
      </c>
      <c r="EW32" s="292">
        <v>0</v>
      </c>
      <c r="EX32" s="292">
        <v>2</v>
      </c>
      <c r="EY32" s="292">
        <v>50</v>
      </c>
      <c r="EZ32" s="292">
        <v>26</v>
      </c>
      <c r="FA32" s="292">
        <v>9</v>
      </c>
      <c r="FB32" s="292">
        <v>0</v>
      </c>
      <c r="FC32" s="292">
        <v>8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814</v>
      </c>
      <c r="FI32" s="295" t="s">
        <v>814</v>
      </c>
      <c r="FJ32" s="295" t="s">
        <v>814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144</v>
      </c>
      <c r="E33" s="292">
        <f>SUM(Z33,AU33,BP33,CK33,DF33,EA33,EV33)</f>
        <v>68</v>
      </c>
      <c r="F33" s="292">
        <f>SUM(AA33,AV33,BQ33,CL33,DG33,EB33,EW33)</f>
        <v>0</v>
      </c>
      <c r="G33" s="292">
        <f>SUM(AB33,AW33,BR33,CM33,DH33,EC33,EX33)</f>
        <v>1</v>
      </c>
      <c r="H33" s="292">
        <f>SUM(AC33,AX33,BS33,CN33,DI33,ED33,EY33)</f>
        <v>39</v>
      </c>
      <c r="I33" s="292">
        <f>SUM(AD33,AY33,BT33,CO33,DJ33,EE33,EZ33)</f>
        <v>22</v>
      </c>
      <c r="J33" s="292">
        <f>SUM(AE33,AZ33,BU33,CP33,DK33,EF33,FA33)</f>
        <v>7</v>
      </c>
      <c r="K33" s="292">
        <f>SUM(AF33,BA33,BV33,CQ33,DL33,EG33,FB33)</f>
        <v>0</v>
      </c>
      <c r="L33" s="292">
        <f>SUM(AG33,BB33,BW33,CR33,DM33,EH33,FC33)</f>
        <v>7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814</v>
      </c>
      <c r="AK33" s="295" t="s">
        <v>814</v>
      </c>
      <c r="AL33" s="292">
        <v>0</v>
      </c>
      <c r="AM33" s="295" t="s">
        <v>814</v>
      </c>
      <c r="AN33" s="295" t="s">
        <v>814</v>
      </c>
      <c r="AO33" s="292">
        <v>0</v>
      </c>
      <c r="AP33" s="295" t="s">
        <v>814</v>
      </c>
      <c r="AQ33" s="292">
        <v>0</v>
      </c>
      <c r="AR33" s="295" t="s">
        <v>814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814</v>
      </c>
      <c r="BF33" s="295" t="s">
        <v>814</v>
      </c>
      <c r="BG33" s="295" t="s">
        <v>814</v>
      </c>
      <c r="BH33" s="295" t="s">
        <v>814</v>
      </c>
      <c r="BI33" s="295" t="s">
        <v>814</v>
      </c>
      <c r="BJ33" s="295" t="s">
        <v>814</v>
      </c>
      <c r="BK33" s="295" t="s">
        <v>814</v>
      </c>
      <c r="BL33" s="295" t="s">
        <v>814</v>
      </c>
      <c r="BM33" s="295" t="s">
        <v>814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814</v>
      </c>
      <c r="CC33" s="295" t="s">
        <v>814</v>
      </c>
      <c r="CD33" s="295" t="s">
        <v>814</v>
      </c>
      <c r="CE33" s="295" t="s">
        <v>814</v>
      </c>
      <c r="CF33" s="295" t="s">
        <v>814</v>
      </c>
      <c r="CG33" s="295" t="s">
        <v>814</v>
      </c>
      <c r="CH33" s="295" t="s">
        <v>814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814</v>
      </c>
      <c r="CX33" s="295" t="s">
        <v>814</v>
      </c>
      <c r="CY33" s="295" t="s">
        <v>814</v>
      </c>
      <c r="CZ33" s="295" t="s">
        <v>814</v>
      </c>
      <c r="DA33" s="295" t="s">
        <v>814</v>
      </c>
      <c r="DB33" s="295" t="s">
        <v>814</v>
      </c>
      <c r="DC33" s="295" t="s">
        <v>814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814</v>
      </c>
      <c r="DS33" s="295" t="s">
        <v>814</v>
      </c>
      <c r="DT33" s="292">
        <v>0</v>
      </c>
      <c r="DU33" s="295" t="s">
        <v>814</v>
      </c>
      <c r="DV33" s="295" t="s">
        <v>814</v>
      </c>
      <c r="DW33" s="295" t="s">
        <v>814</v>
      </c>
      <c r="DX33" s="295" t="s">
        <v>814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814</v>
      </c>
      <c r="EL33" s="295" t="s">
        <v>814</v>
      </c>
      <c r="EM33" s="295" t="s">
        <v>814</v>
      </c>
      <c r="EN33" s="292">
        <v>0</v>
      </c>
      <c r="EO33" s="292">
        <v>0</v>
      </c>
      <c r="EP33" s="295" t="s">
        <v>814</v>
      </c>
      <c r="EQ33" s="295" t="s">
        <v>814</v>
      </c>
      <c r="ER33" s="295" t="s">
        <v>814</v>
      </c>
      <c r="ES33" s="292">
        <v>0</v>
      </c>
      <c r="ET33" s="292">
        <v>0</v>
      </c>
      <c r="EU33" s="292">
        <f>SUM(EV33:FO33)</f>
        <v>144</v>
      </c>
      <c r="EV33" s="292">
        <v>68</v>
      </c>
      <c r="EW33" s="292">
        <v>0</v>
      </c>
      <c r="EX33" s="292">
        <v>1</v>
      </c>
      <c r="EY33" s="292">
        <v>39</v>
      </c>
      <c r="EZ33" s="292">
        <v>22</v>
      </c>
      <c r="FA33" s="292">
        <v>7</v>
      </c>
      <c r="FB33" s="292">
        <v>0</v>
      </c>
      <c r="FC33" s="292">
        <v>7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814</v>
      </c>
      <c r="FI33" s="295" t="s">
        <v>814</v>
      </c>
      <c r="FJ33" s="295" t="s">
        <v>814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3">
    <sortCondition ref="A8:A33"/>
    <sortCondition ref="B8:B33"/>
    <sortCondition ref="C8:C33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2" man="1"/>
    <brk id="45" min="1" max="32" man="1"/>
    <brk id="66" min="1" max="32" man="1"/>
    <brk id="87" min="1" max="32" man="1"/>
    <brk id="108" min="1" max="32" man="1"/>
    <brk id="129" min="1" max="32" man="1"/>
    <brk id="150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3">
    <sortCondition ref="A8:A33"/>
    <sortCondition ref="B8:B33"/>
    <sortCondition ref="C8:C33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2" man="1"/>
    <brk id="31" min="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45205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45206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45207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45208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45209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45341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45361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45382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45383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45401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45402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45403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45404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45405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45406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45421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45429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45430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45431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45441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45442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45443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2022-02-28T00:09:48Z</dcterms:modified>
</cp:coreProperties>
</file>