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ごみ処理概要!$A$6:$AQ$24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ごみ処理概要!$2:$25</definedName>
    <definedName name="_xlnm.Print_Area" localSheetId="3">ごみ処理量内訳!$2:$25</definedName>
    <definedName name="_xlnm.Print_Area" localSheetId="1">ごみ搬入量内訳!$2:$25</definedName>
    <definedName name="_xlnm.Print_Area" localSheetId="6">災害廃棄物搬入量!$2:$25</definedName>
    <definedName name="_xlnm.Print_Area" localSheetId="2">施設区分別搬入量内訳!$2:$25</definedName>
    <definedName name="_xlnm.Print_Area" localSheetId="5">施設資源化量内訳!$2:$25</definedName>
    <definedName name="_xlnm.Print_Area" localSheetId="4">資源化量内訳!$2:$25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Y8" i="4"/>
  <c r="Y9" i="4"/>
  <c r="Y10" i="4"/>
  <c r="Y11" i="4"/>
  <c r="Y12" i="4"/>
  <c r="Y13" i="4"/>
  <c r="Z13" i="1" s="1"/>
  <c r="Y14" i="4"/>
  <c r="Y15" i="4"/>
  <c r="Y16" i="4"/>
  <c r="Y17" i="4"/>
  <c r="Y18" i="4"/>
  <c r="Y19" i="4"/>
  <c r="Z19" i="1" s="1"/>
  <c r="Y20" i="4"/>
  <c r="Y21" i="4"/>
  <c r="Y22" i="4"/>
  <c r="Y23" i="4"/>
  <c r="Y24" i="4"/>
  <c r="Y25" i="4"/>
  <c r="Z25" i="1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C8" i="3"/>
  <c r="AC9" i="3"/>
  <c r="AC10" i="3"/>
  <c r="AC11" i="3"/>
  <c r="AC12" i="3"/>
  <c r="AC13" i="3"/>
  <c r="AO13" i="1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C25" i="3"/>
  <c r="AO25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R8" i="3"/>
  <c r="R9" i="3"/>
  <c r="R10" i="3"/>
  <c r="R11" i="3"/>
  <c r="R12" i="3"/>
  <c r="R13" i="3"/>
  <c r="P13" i="3" s="1"/>
  <c r="R14" i="3"/>
  <c r="R15" i="3"/>
  <c r="R16" i="3"/>
  <c r="R17" i="3"/>
  <c r="R18" i="3"/>
  <c r="R19" i="3"/>
  <c r="R20" i="3"/>
  <c r="R21" i="3"/>
  <c r="R22" i="3"/>
  <c r="R23" i="3"/>
  <c r="R24" i="3"/>
  <c r="R25" i="3"/>
  <c r="P8" i="3"/>
  <c r="P9" i="3"/>
  <c r="P10" i="3"/>
  <c r="P11" i="3"/>
  <c r="P12" i="3"/>
  <c r="P14" i="3"/>
  <c r="P15" i="3"/>
  <c r="P16" i="3"/>
  <c r="P17" i="3"/>
  <c r="P18" i="3"/>
  <c r="P19" i="3"/>
  <c r="P20" i="3"/>
  <c r="P21" i="3"/>
  <c r="P22" i="3"/>
  <c r="P23" i="3"/>
  <c r="P24" i="3"/>
  <c r="P25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N8" i="3"/>
  <c r="N9" i="3"/>
  <c r="N10" i="3"/>
  <c r="N11" i="3"/>
  <c r="N12" i="3"/>
  <c r="N13" i="3"/>
  <c r="Q13" i="1" s="1"/>
  <c r="N14" i="3"/>
  <c r="N15" i="3"/>
  <c r="N16" i="3"/>
  <c r="N17" i="3"/>
  <c r="N18" i="3"/>
  <c r="N19" i="3"/>
  <c r="Q19" i="1" s="1"/>
  <c r="N20" i="3"/>
  <c r="N21" i="3"/>
  <c r="N22" i="3"/>
  <c r="N23" i="3"/>
  <c r="N24" i="3"/>
  <c r="N25" i="3"/>
  <c r="Q25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E8" i="3"/>
  <c r="E9" i="3"/>
  <c r="E10" i="3"/>
  <c r="E11" i="3"/>
  <c r="E12" i="3"/>
  <c r="E13" i="3"/>
  <c r="P13" i="1" s="1"/>
  <c r="E14" i="3"/>
  <c r="E15" i="3"/>
  <c r="E16" i="3"/>
  <c r="E17" i="3"/>
  <c r="E18" i="3"/>
  <c r="E19" i="3"/>
  <c r="P19" i="1" s="1"/>
  <c r="E20" i="3"/>
  <c r="E21" i="3"/>
  <c r="E22" i="3"/>
  <c r="E23" i="3"/>
  <c r="E24" i="3"/>
  <c r="E25" i="3"/>
  <c r="P25" i="1" s="1"/>
  <c r="D8" i="3"/>
  <c r="D9" i="3"/>
  <c r="D10" i="3"/>
  <c r="D11" i="3"/>
  <c r="D12" i="3"/>
  <c r="D14" i="3"/>
  <c r="D15" i="3"/>
  <c r="D16" i="3"/>
  <c r="D17" i="3"/>
  <c r="D18" i="3"/>
  <c r="D20" i="3"/>
  <c r="D21" i="3"/>
  <c r="D22" i="3"/>
  <c r="D23" i="3"/>
  <c r="D24" i="3"/>
  <c r="D25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F25" i="10" s="1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C8" i="10"/>
  <c r="BC9" i="10"/>
  <c r="BC10" i="10"/>
  <c r="BC11" i="10"/>
  <c r="BC12" i="10"/>
  <c r="BC13" i="10"/>
  <c r="I13" i="1" s="1"/>
  <c r="BC14" i="10"/>
  <c r="BC15" i="10"/>
  <c r="BC16" i="10"/>
  <c r="BC17" i="10"/>
  <c r="BC18" i="10"/>
  <c r="BC19" i="10"/>
  <c r="I19" i="1" s="1"/>
  <c r="BC20" i="10"/>
  <c r="BC21" i="10"/>
  <c r="BC22" i="10"/>
  <c r="BC23" i="10"/>
  <c r="BC24" i="10"/>
  <c r="BC25" i="10"/>
  <c r="I25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D8" i="10"/>
  <c r="AD9" i="10"/>
  <c r="AD10" i="10"/>
  <c r="AD11" i="10"/>
  <c r="AD12" i="10"/>
  <c r="AD13" i="10"/>
  <c r="H13" i="1" s="1"/>
  <c r="K13" i="1" s="1"/>
  <c r="AD14" i="10"/>
  <c r="AD15" i="10"/>
  <c r="AD16" i="10"/>
  <c r="AD17" i="10"/>
  <c r="AD18" i="10"/>
  <c r="AD19" i="10"/>
  <c r="H19" i="1" s="1"/>
  <c r="K19" i="1" s="1"/>
  <c r="AD20" i="10"/>
  <c r="AD21" i="10"/>
  <c r="AD22" i="10"/>
  <c r="AD23" i="10"/>
  <c r="AD24" i="10"/>
  <c r="AD25" i="10"/>
  <c r="H25" i="1" s="1"/>
  <c r="K25" i="1" s="1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F8" i="10"/>
  <c r="BZ8" i="10" s="1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E8" i="10"/>
  <c r="E9" i="10"/>
  <c r="E10" i="10"/>
  <c r="E11" i="10"/>
  <c r="E12" i="10"/>
  <c r="E13" i="10"/>
  <c r="D13" i="10" s="1"/>
  <c r="E14" i="10"/>
  <c r="E15" i="10"/>
  <c r="E16" i="10"/>
  <c r="E17" i="10"/>
  <c r="E18" i="10"/>
  <c r="E19" i="10"/>
  <c r="E20" i="10"/>
  <c r="E21" i="10"/>
  <c r="E22" i="10"/>
  <c r="E23" i="10"/>
  <c r="E24" i="10"/>
  <c r="E25" i="10"/>
  <c r="D25" i="10" s="1"/>
  <c r="D8" i="10"/>
  <c r="D9" i="10"/>
  <c r="D10" i="10"/>
  <c r="D11" i="10"/>
  <c r="D12" i="10"/>
  <c r="D14" i="10"/>
  <c r="D15" i="10"/>
  <c r="D16" i="10"/>
  <c r="D17" i="10"/>
  <c r="D18" i="10"/>
  <c r="D19" i="10"/>
  <c r="D20" i="10"/>
  <c r="D21" i="10"/>
  <c r="D22" i="10"/>
  <c r="D23" i="10"/>
  <c r="D24" i="10"/>
  <c r="AP8" i="1"/>
  <c r="AO8" i="1"/>
  <c r="AO9" i="1"/>
  <c r="AO10" i="1"/>
  <c r="AO11" i="1"/>
  <c r="AO12" i="1"/>
  <c r="AO14" i="1"/>
  <c r="AO15" i="1"/>
  <c r="AO16" i="1"/>
  <c r="AO17" i="1"/>
  <c r="AO18" i="1"/>
  <c r="AO20" i="1"/>
  <c r="AO21" i="1"/>
  <c r="AO22" i="1"/>
  <c r="AO23" i="1"/>
  <c r="AO24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M8" i="1"/>
  <c r="AM9" i="1"/>
  <c r="AP9" i="1" s="1"/>
  <c r="AM10" i="1"/>
  <c r="AP10" i="1" s="1"/>
  <c r="AM11" i="1"/>
  <c r="AP11" i="1" s="1"/>
  <c r="AM12" i="1"/>
  <c r="AP12" i="1" s="1"/>
  <c r="AM13" i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M20" i="1"/>
  <c r="AP20" i="1" s="1"/>
  <c r="AM21" i="1"/>
  <c r="AP21" i="1" s="1"/>
  <c r="AM22" i="1"/>
  <c r="AP22" i="1" s="1"/>
  <c r="AM23" i="1"/>
  <c r="AP23" i="1" s="1"/>
  <c r="AM24" i="1"/>
  <c r="AP24" i="1" s="1"/>
  <c r="AM2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C8" i="1"/>
  <c r="AJ8" i="1" s="1"/>
  <c r="AC9" i="1"/>
  <c r="AJ9" i="1" s="1"/>
  <c r="AC10" i="1"/>
  <c r="AJ10" i="1" s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J17" i="1" s="1"/>
  <c r="AC18" i="1"/>
  <c r="AJ18" i="1" s="1"/>
  <c r="AC19" i="1"/>
  <c r="AJ19" i="1" s="1"/>
  <c r="AC20" i="1"/>
  <c r="AJ20" i="1" s="1"/>
  <c r="AC21" i="1"/>
  <c r="AJ21" i="1" s="1"/>
  <c r="AC22" i="1"/>
  <c r="AJ22" i="1" s="1"/>
  <c r="AC23" i="1"/>
  <c r="AJ23" i="1" s="1"/>
  <c r="AC24" i="1"/>
  <c r="AJ24" i="1" s="1"/>
  <c r="AC25" i="1"/>
  <c r="AJ25" i="1" s="1"/>
  <c r="Z8" i="1"/>
  <c r="Z9" i="1"/>
  <c r="Z10" i="1"/>
  <c r="Z11" i="1"/>
  <c r="Z12" i="1"/>
  <c r="Z14" i="1"/>
  <c r="Z15" i="1"/>
  <c r="Z16" i="1"/>
  <c r="Z17" i="1"/>
  <c r="Z18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S8" i="1"/>
  <c r="S9" i="1"/>
  <c r="R9" i="1" s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R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Q8" i="1"/>
  <c r="Q9" i="1"/>
  <c r="Q10" i="1"/>
  <c r="Q11" i="1"/>
  <c r="Q12" i="1"/>
  <c r="Q14" i="1"/>
  <c r="Q15" i="1"/>
  <c r="Q16" i="1"/>
  <c r="Q17" i="1"/>
  <c r="Q18" i="1"/>
  <c r="Q20" i="1"/>
  <c r="Q21" i="1"/>
  <c r="Q22" i="1"/>
  <c r="Q23" i="1"/>
  <c r="Q24" i="1"/>
  <c r="P8" i="1"/>
  <c r="AA8" i="1" s="1"/>
  <c r="P9" i="1"/>
  <c r="AA9" i="1" s="1"/>
  <c r="P10" i="1"/>
  <c r="AA10" i="1" s="1"/>
  <c r="P11" i="1"/>
  <c r="AA11" i="1" s="1"/>
  <c r="P12" i="1"/>
  <c r="AA12" i="1" s="1"/>
  <c r="P14" i="1"/>
  <c r="AA14" i="1" s="1"/>
  <c r="P15" i="1"/>
  <c r="AA15" i="1" s="1"/>
  <c r="P16" i="1"/>
  <c r="AA16" i="1" s="1"/>
  <c r="P17" i="1"/>
  <c r="AA17" i="1" s="1"/>
  <c r="P18" i="1"/>
  <c r="AA18" i="1" s="1"/>
  <c r="P20" i="1"/>
  <c r="AA20" i="1" s="1"/>
  <c r="P21" i="1"/>
  <c r="AA21" i="1" s="1"/>
  <c r="P22" i="1"/>
  <c r="AA22" i="1" s="1"/>
  <c r="P23" i="1"/>
  <c r="AA23" i="1" s="1"/>
  <c r="P24" i="1"/>
  <c r="AA24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K15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I8" i="1"/>
  <c r="I9" i="1"/>
  <c r="I10" i="1"/>
  <c r="I11" i="1"/>
  <c r="I12" i="1"/>
  <c r="I14" i="1"/>
  <c r="I15" i="1"/>
  <c r="I16" i="1"/>
  <c r="I17" i="1"/>
  <c r="I18" i="1"/>
  <c r="I20" i="1"/>
  <c r="I21" i="1"/>
  <c r="I22" i="1"/>
  <c r="I23" i="1"/>
  <c r="I24" i="1"/>
  <c r="H8" i="1"/>
  <c r="K8" i="1" s="1"/>
  <c r="H9" i="1"/>
  <c r="K9" i="1" s="1"/>
  <c r="H10" i="1"/>
  <c r="K10" i="1" s="1"/>
  <c r="H11" i="1"/>
  <c r="K11" i="1" s="1"/>
  <c r="H12" i="1"/>
  <c r="K12" i="1" s="1"/>
  <c r="H14" i="1"/>
  <c r="K14" i="1" s="1"/>
  <c r="H15" i="1"/>
  <c r="H16" i="1"/>
  <c r="K16" i="1" s="1"/>
  <c r="H17" i="1"/>
  <c r="K17" i="1" s="1"/>
  <c r="H18" i="1"/>
  <c r="K18" i="1" s="1"/>
  <c r="H20" i="1"/>
  <c r="K20" i="1" s="1"/>
  <c r="H21" i="1"/>
  <c r="K21" i="1" s="1"/>
  <c r="H22" i="1"/>
  <c r="K22" i="1" s="1"/>
  <c r="H23" i="1"/>
  <c r="K23" i="1" s="1"/>
  <c r="H24" i="1"/>
  <c r="K24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AL20" i="1" l="1"/>
  <c r="AK20" i="1"/>
  <c r="AB20" i="1"/>
  <c r="BY19" i="10"/>
  <c r="BR19" i="10" s="1"/>
  <c r="BS19" i="10"/>
  <c r="BY13" i="10"/>
  <c r="BR13" i="10" s="1"/>
  <c r="BS13" i="10"/>
  <c r="N12" i="1"/>
  <c r="AL24" i="1"/>
  <c r="AK24" i="1"/>
  <c r="AB24" i="1"/>
  <c r="AL23" i="1"/>
  <c r="AK23" i="1"/>
  <c r="AB23" i="1"/>
  <c r="AL16" i="1"/>
  <c r="AK16" i="1"/>
  <c r="AB16" i="1"/>
  <c r="AK9" i="1"/>
  <c r="AL9" i="1"/>
  <c r="AB9" i="1"/>
  <c r="AA25" i="1"/>
  <c r="AA19" i="1"/>
  <c r="AA13" i="1"/>
  <c r="AL12" i="1"/>
  <c r="AK12" i="1"/>
  <c r="AB12" i="1"/>
  <c r="BY25" i="10"/>
  <c r="BR25" i="10" s="1"/>
  <c r="BS25" i="10"/>
  <c r="CT25" i="10"/>
  <c r="CM25" i="10" s="1"/>
  <c r="CN25" i="10"/>
  <c r="AL17" i="1"/>
  <c r="AK17" i="1"/>
  <c r="AB17" i="1"/>
  <c r="N17" i="1"/>
  <c r="N22" i="1"/>
  <c r="AL22" i="1"/>
  <c r="AK22" i="1"/>
  <c r="AB22" i="1"/>
  <c r="AL15" i="1"/>
  <c r="AB15" i="1"/>
  <c r="AK15" i="1"/>
  <c r="AL8" i="1"/>
  <c r="AK8" i="1"/>
  <c r="AB8" i="1"/>
  <c r="AP25" i="1"/>
  <c r="AP19" i="1"/>
  <c r="AP13" i="1"/>
  <c r="CT19" i="10"/>
  <c r="CM19" i="10" s="1"/>
  <c r="CN19" i="10"/>
  <c r="AL10" i="1"/>
  <c r="AK10" i="1"/>
  <c r="AB10" i="1"/>
  <c r="M21" i="1"/>
  <c r="AL21" i="1"/>
  <c r="AB21" i="1"/>
  <c r="AK21" i="1"/>
  <c r="AL14" i="1"/>
  <c r="AK14" i="1"/>
  <c r="AB14" i="1"/>
  <c r="CT13" i="10"/>
  <c r="CM13" i="10" s="1"/>
  <c r="N13" i="1" s="1"/>
  <c r="CN13" i="10"/>
  <c r="N25" i="1"/>
  <c r="N19" i="1"/>
  <c r="AL18" i="1"/>
  <c r="AK18" i="1"/>
  <c r="AB18" i="1"/>
  <c r="AL11" i="1"/>
  <c r="AK11" i="1"/>
  <c r="AB11" i="1"/>
  <c r="L9" i="1"/>
  <c r="D19" i="3"/>
  <c r="L20" i="1"/>
  <c r="L14" i="1"/>
  <c r="L8" i="1"/>
  <c r="BY24" i="10"/>
  <c r="BR24" i="10" s="1"/>
  <c r="BS24" i="10"/>
  <c r="BY18" i="10"/>
  <c r="BR18" i="10" s="1"/>
  <c r="M18" i="1" s="1"/>
  <c r="BS18" i="10"/>
  <c r="BY12" i="10"/>
  <c r="BR12" i="10" s="1"/>
  <c r="BS12" i="10"/>
  <c r="CT24" i="10"/>
  <c r="CM24" i="10" s="1"/>
  <c r="N24" i="1" s="1"/>
  <c r="CN24" i="10"/>
  <c r="CT18" i="10"/>
  <c r="CM18" i="10" s="1"/>
  <c r="N18" i="1" s="1"/>
  <c r="CN18" i="10"/>
  <c r="CT12" i="10"/>
  <c r="CM12" i="10" s="1"/>
  <c r="CN12" i="10"/>
  <c r="L21" i="1"/>
  <c r="M9" i="1"/>
  <c r="D13" i="3"/>
  <c r="L25" i="1"/>
  <c r="L19" i="1"/>
  <c r="L13" i="1"/>
  <c r="M25" i="1"/>
  <c r="M19" i="1"/>
  <c r="M13" i="1"/>
  <c r="BY23" i="10"/>
  <c r="BR23" i="10" s="1"/>
  <c r="BS23" i="10"/>
  <c r="BY17" i="10"/>
  <c r="BR17" i="10" s="1"/>
  <c r="BS17" i="10"/>
  <c r="BY11" i="10"/>
  <c r="BR11" i="10" s="1"/>
  <c r="M11" i="1" s="1"/>
  <c r="BS11" i="10"/>
  <c r="CT23" i="10"/>
  <c r="CM23" i="10" s="1"/>
  <c r="N23" i="1" s="1"/>
  <c r="CN23" i="10"/>
  <c r="CT17" i="10"/>
  <c r="CM17" i="10" s="1"/>
  <c r="CN17" i="10"/>
  <c r="CT11" i="10"/>
  <c r="CM11" i="10" s="1"/>
  <c r="N11" i="1" s="1"/>
  <c r="CN11" i="10"/>
  <c r="L15" i="1"/>
  <c r="L24" i="1"/>
  <c r="L18" i="1"/>
  <c r="L12" i="1"/>
  <c r="M24" i="1"/>
  <c r="M12" i="1"/>
  <c r="BY22" i="10"/>
  <c r="BR22" i="10" s="1"/>
  <c r="BS22" i="10"/>
  <c r="BY16" i="10"/>
  <c r="BR16" i="10" s="1"/>
  <c r="M16" i="1" s="1"/>
  <c r="BS16" i="10"/>
  <c r="BY10" i="10"/>
  <c r="BR10" i="10" s="1"/>
  <c r="BS10" i="10"/>
  <c r="CT22" i="10"/>
  <c r="CM22" i="10" s="1"/>
  <c r="CN22" i="10"/>
  <c r="CT16" i="10"/>
  <c r="CM16" i="10" s="1"/>
  <c r="N16" i="1" s="1"/>
  <c r="CN16" i="10"/>
  <c r="CT10" i="10"/>
  <c r="CM10" i="10" s="1"/>
  <c r="N10" i="1" s="1"/>
  <c r="CN10" i="10"/>
  <c r="L23" i="1"/>
  <c r="L17" i="1"/>
  <c r="L11" i="1"/>
  <c r="M23" i="1"/>
  <c r="M17" i="1"/>
  <c r="BY21" i="10"/>
  <c r="BR21" i="10" s="1"/>
  <c r="BS21" i="10"/>
  <c r="BY15" i="10"/>
  <c r="BR15" i="10" s="1"/>
  <c r="M15" i="1" s="1"/>
  <c r="BS15" i="10"/>
  <c r="BY9" i="10"/>
  <c r="BR9" i="10" s="1"/>
  <c r="BS9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L22" i="1"/>
  <c r="L16" i="1"/>
  <c r="L10" i="1"/>
  <c r="M22" i="1"/>
  <c r="M10" i="1"/>
  <c r="BY20" i="10"/>
  <c r="BR20" i="10" s="1"/>
  <c r="M20" i="1" s="1"/>
  <c r="BS20" i="10"/>
  <c r="BY14" i="10"/>
  <c r="BR14" i="10" s="1"/>
  <c r="M14" i="1" s="1"/>
  <c r="BS14" i="10"/>
  <c r="BY8" i="10"/>
  <c r="BR8" i="10" s="1"/>
  <c r="M8" i="1" s="1"/>
  <c r="BS8" i="10"/>
  <c r="CT20" i="10"/>
  <c r="CM20" i="10" s="1"/>
  <c r="N20" i="1" s="1"/>
  <c r="CN20" i="10"/>
  <c r="CT14" i="10"/>
  <c r="CM14" i="10" s="1"/>
  <c r="N14" i="1" s="1"/>
  <c r="CN14" i="10"/>
  <c r="CT8" i="10"/>
  <c r="CM8" i="10" s="1"/>
  <c r="N8" i="1" s="1"/>
  <c r="CN8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AL13" i="1" l="1"/>
  <c r="AK13" i="1"/>
  <c r="AB13" i="1"/>
  <c r="AL19" i="1"/>
  <c r="AK19" i="1"/>
  <c r="AB19" i="1"/>
  <c r="AU7" i="10"/>
  <c r="CY7" i="10" s="1"/>
  <c r="CR7" i="10" s="1"/>
  <c r="AL25" i="1"/>
  <c r="AK25" i="1"/>
  <c r="AB25" i="1"/>
  <c r="R7" i="10"/>
  <c r="CC7" i="10" s="1"/>
  <c r="V7" i="10"/>
  <c r="CD7" i="10" s="1"/>
  <c r="BW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88" i="13"/>
  <c r="AA162" i="13"/>
  <c r="AA19" i="13"/>
  <c r="AA64" i="13"/>
  <c r="AA80" i="13"/>
  <c r="AA159" i="13"/>
  <c r="AA41" i="13"/>
  <c r="AA174" i="13"/>
  <c r="AA133" i="13"/>
  <c r="AA29" i="13"/>
  <c r="AA121" i="13"/>
  <c r="AA190" i="13"/>
  <c r="AA49" i="13"/>
  <c r="AA229" i="13"/>
  <c r="AA108" i="13"/>
  <c r="AA99" i="13"/>
  <c r="AA39" i="13"/>
  <c r="AA50" i="13"/>
  <c r="AA144" i="13"/>
  <c r="AA34" i="13"/>
  <c r="AA227" i="13"/>
  <c r="AA192" i="13"/>
  <c r="AA42" i="13"/>
  <c r="AA116" i="13"/>
  <c r="AA206" i="13"/>
  <c r="AA90" i="13"/>
  <c r="AA53" i="13"/>
  <c r="AA31" i="13"/>
  <c r="AA232" i="13"/>
  <c r="AA105" i="13"/>
  <c r="AA172" i="13"/>
  <c r="AA130" i="13"/>
  <c r="AA11" i="13"/>
  <c r="AA129" i="13"/>
  <c r="AA74" i="13"/>
  <c r="AA126" i="13"/>
  <c r="AA249" i="13"/>
  <c r="AA55" i="13"/>
  <c r="AA234" i="13"/>
  <c r="AA166" i="13"/>
  <c r="AA149" i="13"/>
  <c r="AA17" i="13"/>
  <c r="AA32" i="13"/>
  <c r="AA61" i="13"/>
  <c r="AA103" i="13"/>
  <c r="AA100" i="13"/>
  <c r="AA235" i="13"/>
  <c r="AA9" i="13"/>
  <c r="AA13" i="13"/>
  <c r="AA154" i="13"/>
  <c r="AA45" i="13"/>
  <c r="AA248" i="13"/>
  <c r="AA43" i="13"/>
  <c r="AA44" i="13"/>
  <c r="AA211" i="13"/>
  <c r="AA33" i="13"/>
  <c r="AA30" i="13"/>
  <c r="AA109" i="13"/>
  <c r="AA231" i="13"/>
  <c r="AA88" i="13"/>
  <c r="AA48" i="13"/>
  <c r="AA157" i="13"/>
  <c r="AA135" i="13"/>
  <c r="AA82" i="13"/>
  <c r="AA102" i="13"/>
  <c r="AA20" i="13"/>
  <c r="AA51" i="13"/>
  <c r="AA107" i="13"/>
  <c r="AA164" i="13"/>
  <c r="AA230" i="13"/>
  <c r="AA182" i="13"/>
  <c r="AA219" i="13"/>
  <c r="AA203" i="13"/>
  <c r="AA62" i="13"/>
  <c r="AA185" i="13"/>
  <c r="AA196" i="13"/>
  <c r="AA59" i="13"/>
  <c r="AA115" i="13"/>
  <c r="AA213" i="13"/>
  <c r="AA8" i="13"/>
  <c r="AA113" i="13"/>
  <c r="AA85" i="13"/>
  <c r="AA155" i="13"/>
  <c r="AA168" i="13"/>
  <c r="AA169" i="13"/>
  <c r="AA68" i="13"/>
  <c r="AA237" i="13"/>
  <c r="AA22" i="13"/>
  <c r="AA198" i="13"/>
  <c r="AA6" i="13"/>
  <c r="AA150" i="13"/>
  <c r="AA212" i="13"/>
  <c r="AA91" i="13"/>
  <c r="AA141" i="13"/>
  <c r="AA119" i="13"/>
  <c r="AA221" i="13"/>
  <c r="AA89" i="13"/>
  <c r="AA189" i="13"/>
  <c r="AA37" i="13"/>
  <c r="AA58" i="13"/>
  <c r="AA158" i="13"/>
  <c r="AA54" i="13"/>
  <c r="AA194" i="13"/>
  <c r="AA177" i="13"/>
  <c r="AA165" i="13"/>
  <c r="AA241" i="13"/>
  <c r="AA94" i="13"/>
  <c r="AA151" i="13"/>
  <c r="AA5" i="13"/>
  <c r="AA92" i="13"/>
  <c r="AA111" i="13"/>
  <c r="AA136" i="13"/>
  <c r="AA35" i="13"/>
  <c r="AA167" i="13"/>
  <c r="AA2" i="13"/>
  <c r="AA81" i="13"/>
  <c r="AA60" i="13"/>
  <c r="AA65" i="13"/>
  <c r="AA77" i="13"/>
  <c r="AA106" i="13"/>
  <c r="AA52" i="13"/>
  <c r="AA195" i="13"/>
  <c r="AA73" i="13"/>
  <c r="AA78" i="13"/>
  <c r="AA23" i="13"/>
  <c r="AA71" i="13"/>
  <c r="AA131" i="13"/>
  <c r="AA218" i="13"/>
  <c r="AA209" i="13"/>
  <c r="AA200" i="13"/>
  <c r="AA84" i="13"/>
  <c r="AA7" i="13"/>
  <c r="AA40" i="13"/>
  <c r="AA96" i="13"/>
  <c r="AA10" i="13"/>
  <c r="AA93" i="13"/>
  <c r="AA98" i="13"/>
  <c r="AA205" i="13"/>
  <c r="AA120" i="13"/>
  <c r="AA56" i="13"/>
  <c r="AA132" i="13"/>
  <c r="AA38" i="13"/>
  <c r="AA69" i="13"/>
  <c r="AA76" i="13"/>
  <c r="AA171" i="13"/>
  <c r="AA202" i="13"/>
  <c r="AA216" i="13"/>
  <c r="AA118" i="13"/>
  <c r="AA215" i="13"/>
  <c r="AA36" i="13"/>
  <c r="AA156" i="13"/>
  <c r="AA236" i="13"/>
  <c r="AA250" i="13"/>
  <c r="AA191" i="13"/>
  <c r="AA186" i="13"/>
  <c r="AA21" i="13"/>
  <c r="AA15" i="13"/>
  <c r="AA87" i="13"/>
  <c r="AA187" i="13"/>
  <c r="AA181" i="13"/>
  <c r="AA193" i="13"/>
  <c r="AA63" i="13"/>
  <c r="AA163" i="13"/>
  <c r="AA180" i="13"/>
  <c r="AA228" i="13"/>
  <c r="AA140" i="13"/>
  <c r="AA72" i="13"/>
  <c r="AA66" i="13"/>
  <c r="AA176" i="13"/>
  <c r="AA160" i="13"/>
  <c r="AA47" i="13"/>
  <c r="AA27" i="13"/>
  <c r="AA46" i="13"/>
  <c r="AA79" i="13"/>
  <c r="AA67" i="13"/>
  <c r="AA75" i="13"/>
  <c r="AA238" i="13"/>
  <c r="AA199" i="13"/>
  <c r="AA117" i="13"/>
  <c r="AA207" i="13"/>
  <c r="AA242" i="13"/>
  <c r="AA125" i="13"/>
  <c r="AA152" i="13"/>
  <c r="AA97" i="13"/>
  <c r="AA127" i="13"/>
  <c r="AA124" i="13"/>
  <c r="AA134" i="13"/>
  <c r="AA222" i="13"/>
  <c r="AA25" i="13"/>
  <c r="AA26" i="13"/>
  <c r="AA223" i="13"/>
  <c r="AA226" i="13"/>
  <c r="AA28" i="13"/>
  <c r="AA214" i="13"/>
  <c r="AA86" i="13"/>
  <c r="AA12" i="13"/>
  <c r="AA208" i="13"/>
  <c r="AA104" i="13"/>
  <c r="AA201" i="13"/>
  <c r="AA112" i="13"/>
  <c r="AA225" i="13"/>
  <c r="AA243" i="13"/>
  <c r="AA123" i="13"/>
  <c r="AA18" i="13"/>
  <c r="AA161" i="13"/>
  <c r="AA170" i="13"/>
  <c r="AA142" i="13"/>
  <c r="AA233" i="13"/>
  <c r="AA143" i="13"/>
  <c r="AA138" i="13"/>
  <c r="AA173" i="13"/>
  <c r="AA246" i="13"/>
  <c r="AA247" i="13"/>
  <c r="AA217" i="13"/>
  <c r="AA128" i="13"/>
  <c r="AA101" i="13"/>
  <c r="AA153" i="13"/>
  <c r="AA178" i="13"/>
  <c r="AA210" i="13"/>
  <c r="AA146" i="13"/>
  <c r="AA244" i="13"/>
  <c r="AA122" i="13"/>
  <c r="AA175" i="13"/>
  <c r="AA147" i="13"/>
  <c r="AA183" i="13"/>
  <c r="AA197" i="13"/>
  <c r="AA95" i="13"/>
  <c r="AA57" i="13"/>
  <c r="AA184" i="13"/>
  <c r="AA14" i="13"/>
  <c r="AA145" i="13"/>
  <c r="AA220" i="13"/>
  <c r="AA224" i="13"/>
  <c r="AA240" i="13"/>
  <c r="AA245" i="13"/>
  <c r="AA24" i="13"/>
  <c r="AA148" i="13"/>
  <c r="AA110" i="13"/>
  <c r="AA83" i="13"/>
  <c r="AA114" i="13"/>
  <c r="AA139" i="13"/>
  <c r="AA179" i="13"/>
  <c r="AA70" i="13"/>
  <c r="AA137" i="13"/>
  <c r="AA204" i="13"/>
  <c r="AA239" i="13"/>
  <c r="AA16" i="13"/>
  <c r="CQ7" i="8" l="1"/>
  <c r="DZ7" i="8"/>
  <c r="E7" i="8"/>
  <c r="E7" i="10"/>
  <c r="BM7" i="8"/>
  <c r="AX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4" i="14"/>
  <c r="I25" i="14"/>
  <c r="I37" i="14"/>
  <c r="M7" i="14"/>
  <c r="M29" i="14"/>
  <c r="M36" i="14"/>
  <c r="M15" i="14"/>
  <c r="M33" i="14"/>
  <c r="C20" i="14"/>
  <c r="C24" i="14"/>
  <c r="M27" i="14"/>
  <c r="M38" i="14"/>
  <c r="M12" i="14"/>
  <c r="M17" i="14"/>
  <c r="M19" i="14"/>
  <c r="C38" i="14"/>
  <c r="I13" i="14"/>
  <c r="C10" i="14"/>
  <c r="M14" i="14"/>
  <c r="M25" i="14"/>
  <c r="M30" i="14"/>
  <c r="I21" i="14"/>
  <c r="M28" i="14"/>
  <c r="M24" i="14"/>
  <c r="M32" i="14"/>
  <c r="I29" i="14"/>
  <c r="M8" i="14"/>
  <c r="M21" i="14"/>
  <c r="C14" i="14"/>
  <c r="M20" i="14"/>
  <c r="C16" i="14"/>
  <c r="F5" i="14"/>
  <c r="M35" i="14"/>
  <c r="I17" i="14"/>
  <c r="M26" i="14"/>
  <c r="C12" i="14"/>
  <c r="M22" i="14"/>
  <c r="F8" i="14"/>
  <c r="M37" i="14"/>
  <c r="M31" i="14"/>
  <c r="M18" i="14"/>
  <c r="M9" i="14"/>
  <c r="I33" i="14"/>
  <c r="F40" i="14"/>
  <c r="C39" i="14"/>
  <c r="C18" i="14"/>
  <c r="M13" i="14"/>
  <c r="M16" i="14"/>
  <c r="M23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6" i="14"/>
  <c r="I8" i="14"/>
  <c r="O37" i="14"/>
  <c r="F21" i="14"/>
  <c r="P11" i="14"/>
  <c r="C40" i="14"/>
  <c r="M10" i="14"/>
  <c r="C22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<sst xmlns="http://schemas.openxmlformats.org/spreadsheetml/2006/main" count="3889" uniqueCount="799">
  <si>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</si>
  <si>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</si>
  <si>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</si>
  <si>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</si>
  <si>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</si>
  <si>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</si>
  <si>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</si>
  <si>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</si>
  <si>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</si>
  <si>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</si>
  <si>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</si>
  <si>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</si>
  <si>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</si>
  <si>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</si>
  <si>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</si>
  <si>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</si>
  <si>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</si>
  <si>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</si>
  <si>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</si>
  <si>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</si>
  <si>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</si>
  <si>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</si>
  <si>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</si>
  <si>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</si>
  <si>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</si>
  <si>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</si>
  <si>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</si>
  <si>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</si>
  <si>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</si>
  <si>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</si>
  <si>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</si>
  <si>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</si>
  <si>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</si>
  <si>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</si>
  <si>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</si>
  <si>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</si>
  <si>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</si>
  <si>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</si>
  <si>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</si>
  <si>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</si>
  <si>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</si>
  <si>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</si>
  <si>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</si>
  <si>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</si>
  <si>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</si>
  <si>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</si>
  <si>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</si>
  <si>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</si>
  <si>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</si>
  <si>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</si>
  <si>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</si>
  <si>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</si>
  <si>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</si>
  <si>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</si>
  <si>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</si>
  <si>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</si>
  <si>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</si>
  <si>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</si>
  <si>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</si>
  <si>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</si>
  <si>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</si>
  <si>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</si>
  <si>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</si>
  <si>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</si>
  <si>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</si>
  <si>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</si>
  <si>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</si>
  <si>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</si>
  <si>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</si>
  <si>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</si>
  <si>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</si>
  <si>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</si>
  <si>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</si>
  <si>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</si>
  <si>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</si>
  <si>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</si>
  <si>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</si>
  <si>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</si>
  <si>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</si>
  <si>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</si>
  <si>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</si>
  <si>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</si>
  <si>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</si>
  <si>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</si>
  <si>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</si>
  <si>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</si>
  <si>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</si>
  <si>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</si>
  <si>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</si>
  <si>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</si>
  <si>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</si>
  <si>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</si>
  <si>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</si>
  <si>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</si>
  <si>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</si>
  <si>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</si>
  <si>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</si>
  <si>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</si>
  <si>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</si>
  <si>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</si>
  <si>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</si>
  <si>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</si>
  <si>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</si>
  <si>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</si>
  <si>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</si>
  <si>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</si>
  <si>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</si>
  <si>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</si>
  <si>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</si>
  <si>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</si>
  <si>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</si>
  <si>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</si>
  <si>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</si>
  <si>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</si>
  <si>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</si>
  <si>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</si>
  <si>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</si>
  <si>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</si>
  <si>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</si>
  <si>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</si>
  <si>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</si>
  <si>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</si>
  <si>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</si>
  <si>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</si>
  <si>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</si>
  <si>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</si>
  <si>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</si>
  <si>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</si>
  <si>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</si>
  <si>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</si>
  <si>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</si>
  <si>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</si>
  <si>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</si>
  <si>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</si>
  <si>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</si>
  <si>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</si>
  <si>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</si>
  <si>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</si>
  <si>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</si>
  <si>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</si>
  <si>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</si>
  <si>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</si>
  <si>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</si>
  <si>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</si>
  <si>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</si>
  <si>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</si>
  <si>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</si>
  <si>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</si>
  <si>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</si>
  <si>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</si>
  <si>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</si>
  <si>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</si>
  <si>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</si>
  <si>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</si>
  <si>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</si>
  <si>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</si>
  <si>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</si>
  <si>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</si>
  <si>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</si>
  <si>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</si>
  <si>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</si>
  <si>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</si>
  <si>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</si>
  <si>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</si>
  <si>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</si>
  <si>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</si>
  <si>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</si>
  <si>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</si>
  <si>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</si>
  <si>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</si>
  <si>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</si>
  <si>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</si>
  <si>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</si>
  <si>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</si>
  <si>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</si>
  <si>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</si>
  <si>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</si>
  <si>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</si>
  <si>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</si>
  <si>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</si>
  <si>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</si>
  <si>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</si>
  <si>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</si>
  <si>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</si>
  <si>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</si>
  <si>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</si>
  <si>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</si>
  <si>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</si>
  <si>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</si>
  <si>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</si>
  <si>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</si>
  <si>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</si>
  <si>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</si>
  <si>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</si>
  <si>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</si>
  <si>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</si>
  <si>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</si>
  <si>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</si>
  <si>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</si>
  <si>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</si>
  <si>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</si>
  <si>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</si>
  <si>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</si>
  <si>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</si>
  <si>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</si>
  <si>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</si>
  <si>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</si>
  <si>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</si>
  <si>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</si>
  <si>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</si>
  <si>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</si>
  <si>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</si>
  <si>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</si>
  <si>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</si>
  <si>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</si>
  <si>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</si>
  <si>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</si>
  <si>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</si>
  <si>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</si>
  <si>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</si>
  <si>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</si>
  <si>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</si>
  <si>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</si>
  <si>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</si>
  <si>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</si>
  <si>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</si>
  <si>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</si>
  <si>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</si>
  <si>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</si>
  <si>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</si>
  <si>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</si>
  <si>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</si>
  <si>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</si>
  <si>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</si>
  <si>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</si>
  <si>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</si>
  <si>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</si>
  <si>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</si>
  <si>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</si>
  <si>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</si>
  <si>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</si>
  <si>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</si>
  <si>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</si>
  <si>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</si>
  <si>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</si>
  <si>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</si>
  <si>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</si>
  <si>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</si>
  <si>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</si>
  <si>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</si>
  <si>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</si>
  <si>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</si>
  <si>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</si>
  <si>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</si>
  <si>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</si>
  <si>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</si>
  <si>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</si>
  <si>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</si>
  <si>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</si>
  <si>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</si>
  <si>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</si>
  <si>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</si>
  <si>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</si>
  <si>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</si>
  <si>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</si>
  <si>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</si>
  <si>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</si>
  <si>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</si>
  <si>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</si>
  <si>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</si>
  <si>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</si>
  <si>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</si>
  <si>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</si>
  <si>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</si>
  <si>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</si>
  <si>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</si>
  <si>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</si>
  <si>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</si>
  <si>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</si>
  <si>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</si>
  <si>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</si>
  <si>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</si>
  <si>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</si>
  <si>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</si>
  <si>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</si>
  <si>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</si>
  <si>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</si>
  <si>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</si>
  <si>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</si>
  <si>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</si>
  <si>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</si>
  <si>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</si>
  <si>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</si>
  <si>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</si>
  <si>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</si>
  <si>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</si>
  <si>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</si>
  <si>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</si>
  <si>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</si>
  <si>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</si>
  <si>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</si>
  <si>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</si>
  <si>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</si>
  <si>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</si>
  <si>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</si>
  <si>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</si>
  <si>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</si>
  <si>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</si>
  <si>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</si>
  <si>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</si>
  <si>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</si>
  <si>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</si>
  <si>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</si>
  <si>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</si>
  <si>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</si>
  <si>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</si>
  <si>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</si>
  <si>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</si>
  <si>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</si>
  <si>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</si>
  <si>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</si>
  <si>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</si>
  <si>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</si>
  <si>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</si>
  <si>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</si>
  <si>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</si>
  <si>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</si>
  <si>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</si>
  <si>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</si>
  <si>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</si>
  <si>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</si>
  <si>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</si>
  <si>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</si>
  <si>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</si>
  <si>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</si>
  <si>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</si>
  <si>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</si>
  <si>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</si>
  <si>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</si>
  <si>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</si>
  <si>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</si>
  <si>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</si>
  <si>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</si>
  <si>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</si>
  <si>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</si>
  <si>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</si>
  <si>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</si>
  <si>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</si>
  <si>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</si>
  <si>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</si>
  <si>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</si>
  <si>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</si>
  <si>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</si>
  <si>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</si>
  <si>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</si>
  <si>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</si>
  <si>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</si>
  <si>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</si>
  <si>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</si>
  <si>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</si>
  <si>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</si>
  <si>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</si>
  <si>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</si>
  <si>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</si>
  <si>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</si>
  <si>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</si>
  <si>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</si>
  <si>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</si>
  <si>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</si>
  <si>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</si>
  <si>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</si>
  <si>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</si>
  <si>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</si>
  <si>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</si>
  <si>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</si>
  <si>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</si>
  <si>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</si>
  <si>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</si>
  <si>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</si>
  <si>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</si>
  <si>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</si>
  <si>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</si>
  <si>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</si>
  <si>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</si>
  <si>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</si>
  <si>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</si>
  <si>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</si>
  <si>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</si>
  <si>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</si>
  <si>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</si>
  <si>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</si>
  <si>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</si>
  <si>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</si>
  <si>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</si>
  <si>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</si>
  <si>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</si>
  <si>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</si>
  <si>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</si>
  <si>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</si>
  <si>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</si>
  <si>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</si>
  <si>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</si>
  <si>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</si>
  <si>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</si>
  <si>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</si>
  <si>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</si>
  <si>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</si>
  <si>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</si>
  <si>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</si>
  <si>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</si>
  <si>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</si>
  <si>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</si>
  <si>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</si>
  <si>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</si>
  <si>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</si>
  <si>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</si>
  <si>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</si>
  <si>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</si>
  <si>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</si>
  <si>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</si>
  <si>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</si>
  <si>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</si>
  <si>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</si>
  <si>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</si>
  <si>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</si>
  <si>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</si>
  <si>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</si>
  <si>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</si>
  <si>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</si>
  <si>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</si>
  <si>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</si>
  <si>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</si>
  <si>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</si>
  <si>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</si>
  <si>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</si>
  <si>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</si>
  <si>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</si>
  <si>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</si>
  <si>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</si>
  <si>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</si>
  <si>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</si>
  <si>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</si>
  <si>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</si>
  <si>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</si>
  <si>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</si>
  <si>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</si>
  <si>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</si>
  <si>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</si>
  <si>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</si>
  <si>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</si>
  <si>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</si>
  <si>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</si>
  <si>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</si>
  <si>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</si>
  <si>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</si>
  <si>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</si>
  <si>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</si>
  <si>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</si>
  <si>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</si>
  <si>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</si>
  <si>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</si>
  <si>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</si>
  <si>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</si>
  <si>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</si>
  <si>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</si>
  <si>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</si>
  <si>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</si>
  <si>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</si>
  <si>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</si>
  <si>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</si>
  <si>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</si>
  <si>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</si>
  <si>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</si>
  <si>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</si>
  <si>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</si>
  <si>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</si>
  <si>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</si>
  <si>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</si>
  <si>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</si>
  <si>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</si>
  <si>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</si>
  <si>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</si>
  <si>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</si>
  <si>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</si>
  <si>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</si>
  <si>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</si>
  <si>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</si>
  <si>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</si>
  <si>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</si>
  <si>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</si>
  <si>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</si>
  <si>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</si>
  <si>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</si>
  <si>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</si>
  <si>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</si>
  <si>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</si>
  <si>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</si>
  <si>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</si>
  <si>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</si>
  <si>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</si>
  <si>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</si>
  <si>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</si>
  <si>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</si>
  <si>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</si>
  <si>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</si>
  <si>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</si>
  <si>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</si>
  <si>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</si>
  <si>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</si>
  <si>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</si>
  <si>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</si>
  <si>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</si>
  <si>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</si>
  <si>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</si>
  <si>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</si>
  <si>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</si>
  <si>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</si>
  <si>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</si>
  <si>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</si>
  <si>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</si>
  <si>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</si>
  <si>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</si>
  <si>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</si>
  <si>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</si>
  <si>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</si>
  <si>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</si>
  <si>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</si>
  <si>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</si>
  <si>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</si>
  <si>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</si>
  <si>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</si>
  <si>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</si>
  <si>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</si>
  <si>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</si>
  <si>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</si>
  <si>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</si>
  <si>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</si>
  <si>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</si>
  <si>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</si>
  <si>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</si>
  <si>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</si>
  <si>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</si>
  <si>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</si>
  <si>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</si>
  <si>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</si>
  <si>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</si>
  <si>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</si>
  <si>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</si>
  <si>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</si>
  <si>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</si>
  <si>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</si>
  <si>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</si>
  <si>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</si>
  <si>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</si>
  <si>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</si>
  <si>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</si>
  <si>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</si>
  <si>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</si>
  <si>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</si>
  <si>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</si>
  <si>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</si>
  <si>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</si>
  <si>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</si>
  <si>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</si>
  <si>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</si>
  <si>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</si>
  <si>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</si>
  <si>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</si>
  <si>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</si>
  <si>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</si>
  <si>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</si>
  <si>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</si>
  <si>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</si>
  <si>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</si>
  <si>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</si>
  <si>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</si>
  <si>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</si>
  <si>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</si>
  <si>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</si>
  <si>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</si>
  <si>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</si>
  <si>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</si>
  <si>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</si>
  <si>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</si>
  <si>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</si>
  <si>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</si>
  <si>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</si>
  <si>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</si>
  <si>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</si>
  <si>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</si>
  <si>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</si>
  <si>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</si>
  <si>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</si>
  <si>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</si>
  <si>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</si>
  <si>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</si>
  <si>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</si>
  <si>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</si>
  <si>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</si>
  <si>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</si>
  <si>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</si>
  <si>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</si>
  <si>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</si>
  <si>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</si>
  <si>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</si>
  <si>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</si>
  <si>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</si>
  <si>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</si>
  <si>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</si>
  <si>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</si>
  <si>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</si>
  <si>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</si>
  <si>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</si>
  <si>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</si>
  <si>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</si>
  <si>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</si>
  <si>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</si>
  <si>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</si>
  <si>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</si>
  <si>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</si>
  <si>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</si>
  <si>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</si>
  <si>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</si>
  <si>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</si>
  <si>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</si>
  <si>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</si>
  <si>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</si>
  <si>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</si>
  <si>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</si>
  <si>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</si>
  <si>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</si>
  <si>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</si>
  <si>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</si>
  <si>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</si>
  <si>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</si>
  <si>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</si>
  <si>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</si>
  <si>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</si>
  <si>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</si>
  <si>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</si>
  <si>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</si>
  <si>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</si>
  <si>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</si>
  <si>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</si>
  <si>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</si>
  <si>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</si>
  <si>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</si>
  <si>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</si>
  <si>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</si>
  <si>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</si>
  <si>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</si>
  <si>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</si>
  <si>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</si>
  <si>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</si>
  <si>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</si>
  <si>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</si>
  <si>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</si>
  <si>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</si>
  <si>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</si>
  <si>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</si>
  <si>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</si>
  <si>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</si>
  <si>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</si>
  <si>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</si>
  <si>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</si>
  <si>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</si>
  <si>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</si>
  <si>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</si>
  <si>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</si>
  <si>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</si>
  <si>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</si>
  <si>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</si>
  <si>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</si>
  <si>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</si>
  <si>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</si>
  <si>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</si>
  <si>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</si>
  <si>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</si>
  <si>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</si>
  <si>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</si>
  <si>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</si>
  <si>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</si>
  <si>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</si>
  <si>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</si>
  <si>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</si>
  <si>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</si>
  <si>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</si>
  <si>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</si>
  <si>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</si>
  <si>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</si>
  <si>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</si>
  <si>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</si>
  <si>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</si>
  <si>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</si>
  <si>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</si>
  <si>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</si>
  <si>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</si>
  <si>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</si>
  <si>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</si>
  <si>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</si>
  <si>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</si>
  <si>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</si>
  <si>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</si>
  <si>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</si>
  <si>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</si>
  <si>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</si>
  <si>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</si>
  <si>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</si>
  <si>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</si>
  <si>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</si>
  <si>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</si>
  <si>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</si>
  <si>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</si>
  <si>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</si>
  <si>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</si>
  <si>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</si>
  <si>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</si>
  <si>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</si>
  <si>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</si>
  <si>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</si>
  <si>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</si>
  <si>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</si>
  <si>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</si>
  <si>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</si>
  <si>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</si>
  <si>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</si>
  <si>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</si>
  <si>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</si>
  <si>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</si>
  <si>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</si>
  <si>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</si>
  <si>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</si>
  <si>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</si>
  <si>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</si>
  <si>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</si>
  <si>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</si>
  <si>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</si>
  <si>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</si>
  <si>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</si>
  <si>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</si>
  <si>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</si>
  <si>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</si>
  <si>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</si>
  <si>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</si>
  <si>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</si>
  <si>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大分県</t>
  </si>
  <si>
    <t>44000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</si>
  <si>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</si>
  <si>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</si>
  <si>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</si>
  <si>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</si>
  <si>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</si>
  <si>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</si>
  <si>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</si>
  <si>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</si>
  <si>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</si>
  <si>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</si>
  <si>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</si>
  <si>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</si>
  <si>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44201</t>
  </si>
  <si>
    <t>大分市</t>
  </si>
  <si>
    <t/>
  </si>
  <si>
    <t>有る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</si>
  <si>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</si>
  <si>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</si>
  <si>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</si>
  <si>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</si>
  <si>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</si>
  <si>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</si>
  <si>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</si>
  <si>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</si>
  <si>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</si>
  <si>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</si>
  <si>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</si>
  <si>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</si>
  <si>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</si>
  <si>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</si>
  <si>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</si>
  <si>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</si>
  <si>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無い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</si>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</sst>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1141084</v>
      </c>
      <c r="E7" s="306">
        <f>SUM(E$8:E$207)</f>
        <v>1141084</v>
      </c>
      <c r="F7" s="306">
        <f>SUM(F$8:F$207)</f>
        <v>0</v>
      </c>
      <c r="G7" s="306">
        <f>SUM(G$8:G$207)</f>
        <v>12560</v>
      </c>
      <c r="H7" s="306">
        <f>SUM(ごみ搬入量内訳!E7,+ごみ搬入量内訳!AD7)</f>
        <v>345894</v>
      </c>
      <c r="I7" s="306">
        <f>ごみ搬入量内訳!BC7</f>
        <v>46272</v>
      </c>
      <c r="J7" s="306">
        <f>資源化量内訳!BO7</f>
        <v>3567</v>
      </c>
      <c r="K7" s="306">
        <f>SUM(H7:J7)</f>
        <v>395733</v>
      </c>
      <c r="L7" s="306">
        <f>IF(D7&lt;&gt;0,K7/D7/365*1000000,"-")</f>
        <v>950.14915641617961</v>
      </c>
      <c r="M7" s="306">
        <f>IF(D7&lt;&gt;0,(ごみ搬入量内訳!BR7+ごみ処理概要!J7)/ごみ処理概要!D7/365*1000000,"-")</f>
        <v>650.59981657431922</v>
      </c>
      <c r="N7" s="306">
        <f>IF(D7&lt;&gt;0,ごみ搬入量内訳!CM7/ごみ処理概要!D7/365*1000000,"-")</f>
        <v>299.5493398418605</v>
      </c>
      <c r="O7" s="306">
        <f>ごみ搬入量内訳!DH7</f>
        <v>0</v>
      </c>
      <c r="P7" s="306">
        <f>ごみ処理量内訳!E7</f>
        <v>321138</v>
      </c>
      <c r="Q7" s="306">
        <f>ごみ処理量内訳!N7</f>
        <v>3261</v>
      </c>
      <c r="R7" s="306">
        <f>SUM(S7:Y7)</f>
        <v>60360</v>
      </c>
      <c r="S7" s="306">
        <f>ごみ処理量内訳!G7</f>
        <v>10732</v>
      </c>
      <c r="T7" s="306">
        <f>ごみ処理量内訳!L7</f>
        <v>45098</v>
      </c>
      <c r="U7" s="306">
        <f>ごみ処理量内訳!H7</f>
        <v>443</v>
      </c>
      <c r="V7" s="306">
        <f>ごみ処理量内訳!I7</f>
        <v>0</v>
      </c>
      <c r="W7" s="306">
        <f>ごみ処理量内訳!J7</f>
        <v>580</v>
      </c>
      <c r="X7" s="306">
        <f>ごみ処理量内訳!K7</f>
        <v>3497</v>
      </c>
      <c r="Y7" s="306">
        <f>ごみ処理量内訳!M7</f>
        <v>10</v>
      </c>
      <c r="Z7" s="306">
        <f>資源化量内訳!Y7</f>
        <v>8740</v>
      </c>
      <c r="AA7" s="306">
        <f>SUM(P7,Q7,R7,Z7)</f>
        <v>393499</v>
      </c>
      <c r="AB7" s="309">
        <f>IF(AA7&lt;&gt;0,(Z7+P7+R7)/AA7*100,"-")</f>
        <v>99.171281248491113</v>
      </c>
      <c r="AC7" s="306">
        <f>施設資源化量内訳!Y7</f>
        <v>25964</v>
      </c>
      <c r="AD7" s="306">
        <f>施設資源化量内訳!AT7</f>
        <v>2858</v>
      </c>
      <c r="AE7" s="306">
        <f>施設資源化量内訳!BO7</f>
        <v>443</v>
      </c>
      <c r="AF7" s="306">
        <f>施設資源化量内訳!CJ7</f>
        <v>0</v>
      </c>
      <c r="AG7" s="306">
        <f>施設資源化量内訳!DE7</f>
        <v>518</v>
      </c>
      <c r="AH7" s="306">
        <f>施設資源化量内訳!DZ7</f>
        <v>2688</v>
      </c>
      <c r="AI7" s="306">
        <f>施設資源化量内訳!EU7</f>
        <v>30458</v>
      </c>
      <c r="AJ7" s="306">
        <f>SUM(AC7:AI7)</f>
        <v>62929</v>
      </c>
      <c r="AK7" s="309">
        <f>IF((AA7+J7)&lt;&gt;0,(Z7+AJ7+J7)/(AA7+J7)*100,"-")</f>
        <v>18.947983458669341</v>
      </c>
      <c r="AL7" s="309">
        <f>IF((AA7+J7)&lt;&gt;0,(資源化量内訳!D7-資源化量内訳!R7-資源化量内訳!T7-資源化量内訳!V7-資源化量内訳!U7)/(AA7+J7)*100,"-")</f>
        <v>14.495323195640019</v>
      </c>
      <c r="AM7" s="306">
        <f>ごみ処理量内訳!AA7</f>
        <v>3261</v>
      </c>
      <c r="AN7" s="306">
        <f>ごみ処理量内訳!AB7</f>
        <v>21600</v>
      </c>
      <c r="AO7" s="306">
        <f>ごみ処理量内訳!AC7</f>
        <v>4297</v>
      </c>
      <c r="AP7" s="306">
        <f>SUM(AM7:AO7)</f>
        <v>29158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478295</v>
      </c>
      <c r="E8" s="292">
        <v>478295</v>
      </c>
      <c r="F8" s="292">
        <v>0</v>
      </c>
      <c r="G8" s="292">
        <v>3346</v>
      </c>
      <c r="H8" s="292">
        <f>SUM(ごみ搬入量内訳!E8,+ごみ搬入量内訳!AD8)</f>
        <v>149561</v>
      </c>
      <c r="I8" s="292">
        <f>ごみ搬入量内訳!BC8</f>
        <v>10388</v>
      </c>
      <c r="J8" s="292">
        <f>資源化量内訳!BO8</f>
        <v>2225</v>
      </c>
      <c r="K8" s="292">
        <f>SUM(H8:J8)</f>
        <v>162174</v>
      </c>
      <c r="L8" s="295">
        <f>IF(D8&lt;&gt;0,K8/D8/365*1000000,"-")</f>
        <v>928.95039414403925</v>
      </c>
      <c r="M8" s="292">
        <f>IF(D8&lt;&gt;0,(ごみ搬入量内訳!BR8+ごみ処理概要!J8)/ごみ処理概要!D8/365*1000000,"-")</f>
        <v>652.47174359493556</v>
      </c>
      <c r="N8" s="292">
        <f>IF(D8&lt;&gt;0,ごみ搬入量内訳!CM8/ごみ処理概要!D8/365*1000000,"-")</f>
        <v>276.47865054910369</v>
      </c>
      <c r="O8" s="292">
        <f>ごみ搬入量内訳!DH8</f>
        <v>0</v>
      </c>
      <c r="P8" s="292">
        <f>ごみ処理量内訳!E8</f>
        <v>133174</v>
      </c>
      <c r="Q8" s="292">
        <f>ごみ処理量内訳!N8</f>
        <v>1319</v>
      </c>
      <c r="R8" s="292">
        <f>SUM(S8:Y8)</f>
        <v>25452</v>
      </c>
      <c r="S8" s="292">
        <f>ごみ処理量内訳!G8</f>
        <v>0</v>
      </c>
      <c r="T8" s="292">
        <f>ごみ処理量内訳!L8</f>
        <v>25009</v>
      </c>
      <c r="U8" s="292">
        <f>ごみ処理量内訳!H8</f>
        <v>443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</v>
      </c>
      <c r="AA8" s="292">
        <f>SUM(P8,Q8,R8,Z8)</f>
        <v>159948</v>
      </c>
      <c r="AB8" s="297">
        <f>IF(AA8&lt;&gt;0,(Z8+P8+R8)/AA8*100,"-")</f>
        <v>99.175356991022085</v>
      </c>
      <c r="AC8" s="292">
        <f>施設資源化量内訳!Y8</f>
        <v>11068</v>
      </c>
      <c r="AD8" s="292">
        <f>施設資源化量内訳!AT8</f>
        <v>0</v>
      </c>
      <c r="AE8" s="292">
        <f>施設資源化量内訳!BO8</f>
        <v>443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17548</v>
      </c>
      <c r="AJ8" s="292">
        <f>SUM(AC8:AI8)</f>
        <v>29059</v>
      </c>
      <c r="AK8" s="297">
        <f>IF((AA8+J8)&lt;&gt;0,(Z8+AJ8+J8)/(AA8+J8)*100,"-")</f>
        <v>19.292360627231414</v>
      </c>
      <c r="AL8" s="297">
        <f>IF((AA8+J8)&lt;&gt;0,(資源化量内訳!D8-資源化量内訳!R8-資源化量内訳!T8-資源化量内訳!V8-資源化量内訳!U8)/(AA8+J8)*100,"-")</f>
        <v>16.90971986705555</v>
      </c>
      <c r="AM8" s="292">
        <f>ごみ処理量内訳!AA8</f>
        <v>1319</v>
      </c>
      <c r="AN8" s="292">
        <f>ごみ処理量内訳!AB8</f>
        <v>10418</v>
      </c>
      <c r="AO8" s="292">
        <f>ごみ処理量内訳!AC8</f>
        <v>2845</v>
      </c>
      <c r="AP8" s="292">
        <f>SUM(AM8:AO8)</f>
        <v>14582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115248</v>
      </c>
      <c r="E9" s="292">
        <v>115248</v>
      </c>
      <c r="F9" s="292">
        <v>0</v>
      </c>
      <c r="G9" s="292">
        <v>3671</v>
      </c>
      <c r="H9" s="292">
        <f>SUM(ごみ搬入量内訳!E9,+ごみ搬入量内訳!AD9)</f>
        <v>42641</v>
      </c>
      <c r="I9" s="292">
        <f>ごみ搬入量内訳!BC9</f>
        <v>5474</v>
      </c>
      <c r="J9" s="292">
        <f>資源化量内訳!BO9</f>
        <v>224</v>
      </c>
      <c r="K9" s="292">
        <f>SUM(H9:J9)</f>
        <v>48339</v>
      </c>
      <c r="L9" s="295">
        <f>IF(D9&lt;&gt;0,K9/D9/365*1000000,"-")</f>
        <v>1149.1359193943163</v>
      </c>
      <c r="M9" s="292">
        <f>IF(D9&lt;&gt;0,(ごみ搬入量内訳!BR9+ごみ処理概要!J9)/ごみ処理概要!D9/365*1000000,"-")</f>
        <v>668.40966187984839</v>
      </c>
      <c r="N9" s="292">
        <f>IF(D9&lt;&gt;0,ごみ搬入量内訳!CM9/ごみ処理概要!D9/365*1000000,"-")</f>
        <v>480.72625751446793</v>
      </c>
      <c r="O9" s="292">
        <f>ごみ搬入量内訳!DH9</f>
        <v>0</v>
      </c>
      <c r="P9" s="292">
        <f>ごみ処理量内訳!E9</f>
        <v>40697</v>
      </c>
      <c r="Q9" s="292">
        <f>ごみ処理量内訳!N9</f>
        <v>267</v>
      </c>
      <c r="R9" s="292">
        <f>SUM(S9:Y9)</f>
        <v>7140</v>
      </c>
      <c r="S9" s="292">
        <f>ごみ処理量内訳!G9</f>
        <v>4014</v>
      </c>
      <c r="T9" s="292">
        <f>ごみ処理量内訳!L9</f>
        <v>3126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12</v>
      </c>
      <c r="AA9" s="292">
        <f>SUM(P9,Q9,R9,Z9)</f>
        <v>48116</v>
      </c>
      <c r="AB9" s="297">
        <f>IF(AA9&lt;&gt;0,(Z9+P9+R9)/AA9*100,"-")</f>
        <v>99.445091030010815</v>
      </c>
      <c r="AC9" s="292">
        <f>施設資源化量内訳!Y9</f>
        <v>4402</v>
      </c>
      <c r="AD9" s="292">
        <f>施設資源化量内訳!AT9</f>
        <v>752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3126</v>
      </c>
      <c r="AJ9" s="292">
        <f>SUM(AC9:AI9)</f>
        <v>8280</v>
      </c>
      <c r="AK9" s="297">
        <f>IF((AA9+J9)&lt;&gt;0,(Z9+AJ9+J9)/(AA9+J9)*100,"-")</f>
        <v>17.616880430285477</v>
      </c>
      <c r="AL9" s="297">
        <f>IF((AA9+J9)&lt;&gt;0,(資源化量内訳!D9-資源化量内訳!R9-資源化量内訳!T9-資源化量内訳!V9-資源化量内訳!U9)/(AA9+J9)*100,"-")</f>
        <v>8.5105502689284247</v>
      </c>
      <c r="AM9" s="292">
        <f>ごみ処理量内訳!AA9</f>
        <v>267</v>
      </c>
      <c r="AN9" s="292">
        <f>ごみ処理量内訳!AB9</f>
        <v>1547</v>
      </c>
      <c r="AO9" s="292">
        <f>ごみ処理量内訳!AC9</f>
        <v>0</v>
      </c>
      <c r="AP9" s="292">
        <f>SUM(AM9:AO9)</f>
        <v>1814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83775</v>
      </c>
      <c r="E10" s="292">
        <v>83775</v>
      </c>
      <c r="F10" s="292">
        <v>0</v>
      </c>
      <c r="G10" s="292">
        <v>1471</v>
      </c>
      <c r="H10" s="292">
        <f>SUM(ごみ搬入量内訳!E10,+ごみ搬入量内訳!AD10)</f>
        <v>27037</v>
      </c>
      <c r="I10" s="292">
        <f>ごみ搬入量内訳!BC10</f>
        <v>3602</v>
      </c>
      <c r="J10" s="292">
        <f>資源化量内訳!BO10</f>
        <v>304</v>
      </c>
      <c r="K10" s="292">
        <f>SUM(H10:J10)</f>
        <v>30943</v>
      </c>
      <c r="L10" s="295">
        <f>IF(D10&lt;&gt;0,K10/D10/365*1000000,"-")</f>
        <v>1011.9408232259436</v>
      </c>
      <c r="M10" s="292">
        <f>IF(D10&lt;&gt;0,(ごみ搬入量内訳!BR10+ごみ処理概要!J10)/ごみ処理概要!D10/365*1000000,"-")</f>
        <v>731.21497160937429</v>
      </c>
      <c r="N10" s="292">
        <f>IF(D10&lt;&gt;0,ごみ搬入量内訳!CM10/ごみ処理概要!D10/365*1000000,"-")</f>
        <v>280.72585161656917</v>
      </c>
      <c r="O10" s="292">
        <f>ごみ搬入量内訳!DH10</f>
        <v>0</v>
      </c>
      <c r="P10" s="292">
        <f>ごみ処理量内訳!E10</f>
        <v>24287</v>
      </c>
      <c r="Q10" s="292">
        <f>ごみ処理量内訳!N10</f>
        <v>0</v>
      </c>
      <c r="R10" s="292">
        <f>SUM(S10:Y10)</f>
        <v>5211</v>
      </c>
      <c r="S10" s="292">
        <f>ごみ処理量内訳!G10</f>
        <v>1770</v>
      </c>
      <c r="T10" s="292">
        <f>ごみ処理量内訳!L10</f>
        <v>3441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1141</v>
      </c>
      <c r="AA10" s="292">
        <f>SUM(P10,Q10,R10,Z10)</f>
        <v>30639</v>
      </c>
      <c r="AB10" s="297">
        <f>IF(AA10&lt;&gt;0,(Z10+P10+R10)/AA10*100,"-")</f>
        <v>100</v>
      </c>
      <c r="AC10" s="292">
        <f>施設資源化量内訳!Y10</f>
        <v>2331</v>
      </c>
      <c r="AD10" s="292">
        <f>施設資源化量内訳!AT10</f>
        <v>519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2279</v>
      </c>
      <c r="AJ10" s="292">
        <f>SUM(AC10:AI10)</f>
        <v>5129</v>
      </c>
      <c r="AK10" s="297">
        <f>IF((AA10+J10)&lt;&gt;0,(Z10+AJ10+J10)/(AA10+J10)*100,"-")</f>
        <v>21.245515948679831</v>
      </c>
      <c r="AL10" s="297">
        <f>IF((AA10+J10)&lt;&gt;0,(資源化量内訳!D10-資源化量内訳!R10-資源化量内訳!T10-資源化量内訳!V10-資源化量内訳!U10)/(AA10+J10)*100,"-")</f>
        <v>13.712309730795333</v>
      </c>
      <c r="AM10" s="292">
        <f>ごみ処理量内訳!AA10</f>
        <v>0</v>
      </c>
      <c r="AN10" s="292">
        <f>ごみ処理量内訳!AB10</f>
        <v>189</v>
      </c>
      <c r="AO10" s="292">
        <f>ごみ処理量内訳!AC10</f>
        <v>212</v>
      </c>
      <c r="AP10" s="292">
        <f>SUM(AM10:AO10)</f>
        <v>401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64112</v>
      </c>
      <c r="E11" s="292">
        <v>64112</v>
      </c>
      <c r="F11" s="292">
        <v>0</v>
      </c>
      <c r="G11" s="292">
        <v>463</v>
      </c>
      <c r="H11" s="292">
        <f>SUM(ごみ搬入量内訳!E11,+ごみ搬入量内訳!AD11)</f>
        <v>19742</v>
      </c>
      <c r="I11" s="292">
        <f>ごみ搬入量内訳!BC11</f>
        <v>4271</v>
      </c>
      <c r="J11" s="292">
        <f>資源化量内訳!BO11</f>
        <v>73</v>
      </c>
      <c r="K11" s="292">
        <f>SUM(H11:J11)</f>
        <v>24086</v>
      </c>
      <c r="L11" s="295">
        <f>IF(D11&lt;&gt;0,K11/D11/365*1000000,"-")</f>
        <v>1029.277531443262</v>
      </c>
      <c r="M11" s="292">
        <f>IF(D11&lt;&gt;0,(ごみ搬入量内訳!BR11+ごみ処理概要!J11)/ごみ処理概要!D11/365*1000000,"-")</f>
        <v>605.91738430349631</v>
      </c>
      <c r="N11" s="292">
        <f>IF(D11&lt;&gt;0,ごみ搬入量内訳!CM11/ごみ処理概要!D11/365*1000000,"-")</f>
        <v>423.36014713976573</v>
      </c>
      <c r="O11" s="292">
        <f>ごみ搬入量内訳!DH11</f>
        <v>0</v>
      </c>
      <c r="P11" s="292">
        <f>ごみ処理量内訳!E11</f>
        <v>19311</v>
      </c>
      <c r="Q11" s="292">
        <f>ごみ処理量内訳!N11</f>
        <v>715</v>
      </c>
      <c r="R11" s="292">
        <f>SUM(S11:Y11)</f>
        <v>1990</v>
      </c>
      <c r="S11" s="292">
        <f>ごみ処理量内訳!G11</f>
        <v>0</v>
      </c>
      <c r="T11" s="292">
        <f>ごみ処理量内訳!L11</f>
        <v>1410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580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1997</v>
      </c>
      <c r="AA11" s="292">
        <f>SUM(P11,Q11,R11,Z11)</f>
        <v>24013</v>
      </c>
      <c r="AB11" s="297">
        <f>IF(AA11&lt;&gt;0,(Z11+P11+R11)/AA11*100,"-")</f>
        <v>97.022446174988559</v>
      </c>
      <c r="AC11" s="292">
        <f>施設資源化量内訳!Y11</f>
        <v>30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518</v>
      </c>
      <c r="AH11" s="292">
        <f>施設資源化量内訳!DZ11</f>
        <v>0</v>
      </c>
      <c r="AI11" s="292">
        <f>施設資源化量内訳!EU11</f>
        <v>1372</v>
      </c>
      <c r="AJ11" s="292">
        <f>SUM(AC11:AI11)</f>
        <v>1920</v>
      </c>
      <c r="AK11" s="297">
        <f>IF((AA11+J11)&lt;&gt;0,(Z11+AJ11+J11)/(AA11+J11)*100,"-")</f>
        <v>16.565639790749813</v>
      </c>
      <c r="AL11" s="297">
        <f>IF((AA11+J11)&lt;&gt;0,(資源化量内訳!D11-資源化量内訳!R11-資源化量内訳!T11-資源化量内訳!V11-資源化量内訳!U11)/(AA11+J11)*100,"-")</f>
        <v>16.565639790749813</v>
      </c>
      <c r="AM11" s="292">
        <f>ごみ処理量内訳!AA11</f>
        <v>715</v>
      </c>
      <c r="AN11" s="292">
        <f>ごみ処理量内訳!AB11</f>
        <v>2053</v>
      </c>
      <c r="AO11" s="292">
        <f>ごみ処理量内訳!AC11</f>
        <v>10</v>
      </c>
      <c r="AP11" s="292">
        <f>SUM(AM11:AO11)</f>
        <v>2778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69850</v>
      </c>
      <c r="E12" s="292">
        <v>69850</v>
      </c>
      <c r="F12" s="292">
        <v>0</v>
      </c>
      <c r="G12" s="292">
        <v>497</v>
      </c>
      <c r="H12" s="292">
        <f>SUM(ごみ搬入量内訳!E12,+ごみ搬入量内訳!AD12)</f>
        <v>21329</v>
      </c>
      <c r="I12" s="292">
        <f>ごみ搬入量内訳!BC12</f>
        <v>3871</v>
      </c>
      <c r="J12" s="292">
        <f>資源化量内訳!BO12</f>
        <v>0</v>
      </c>
      <c r="K12" s="292">
        <f>SUM(H12:J12)</f>
        <v>25200</v>
      </c>
      <c r="L12" s="295">
        <f>IF(D12&lt;&gt;0,K12/D12/365*1000000,"-")</f>
        <v>988.41941145899727</v>
      </c>
      <c r="M12" s="292">
        <f>IF(D12&lt;&gt;0,(ごみ搬入量内訳!BR12+ごみ処理概要!J12)/ごみ処理概要!D12/365*1000000,"-")</f>
        <v>745.07996587599644</v>
      </c>
      <c r="N12" s="292">
        <f>IF(D12&lt;&gt;0,ごみ搬入量内訳!CM12/ごみ処理概要!D12/365*1000000,"-")</f>
        <v>243.33944558300075</v>
      </c>
      <c r="O12" s="292">
        <f>ごみ搬入量内訳!DH12</f>
        <v>0</v>
      </c>
      <c r="P12" s="292">
        <f>ごみ処理量内訳!E12</f>
        <v>20638</v>
      </c>
      <c r="Q12" s="292">
        <f>ごみ処理量内訳!N12</f>
        <v>12</v>
      </c>
      <c r="R12" s="292">
        <f>SUM(S12:Y12)</f>
        <v>3414</v>
      </c>
      <c r="S12" s="292">
        <f>ごみ処理量内訳!G12</f>
        <v>0</v>
      </c>
      <c r="T12" s="292">
        <f>ごみ処理量内訳!L12</f>
        <v>3414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1136</v>
      </c>
      <c r="AA12" s="292">
        <f>SUM(P12,Q12,R12,Z12)</f>
        <v>25200</v>
      </c>
      <c r="AB12" s="297">
        <f>IF(AA12&lt;&gt;0,(Z12+P12+R12)/AA12*100,"-")</f>
        <v>99.952380952380949</v>
      </c>
      <c r="AC12" s="292">
        <f>施設資源化量内訳!Y12</f>
        <v>4009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750</v>
      </c>
      <c r="AJ12" s="292">
        <f>SUM(AC12:AI12)</f>
        <v>4759</v>
      </c>
      <c r="AK12" s="297">
        <f>IF((AA12+J12)&lt;&gt;0,(Z12+AJ12+J12)/(AA12+J12)*100,"-")</f>
        <v>23.392857142857142</v>
      </c>
      <c r="AL12" s="297">
        <f>IF((AA12+J12)&lt;&gt;0,(資源化量内訳!D12-資源化量内訳!R12-資源化量内訳!T12-資源化量内訳!V12-資源化量内訳!U12)/(AA12+J12)*100,"-")</f>
        <v>23.392857142857142</v>
      </c>
      <c r="AM12" s="292">
        <f>ごみ処理量内訳!AA12</f>
        <v>12</v>
      </c>
      <c r="AN12" s="292">
        <f>ごみ処理量内訳!AB12</f>
        <v>1101</v>
      </c>
      <c r="AO12" s="292">
        <f>ごみ処理量内訳!AC12</f>
        <v>37</v>
      </c>
      <c r="AP12" s="292">
        <f>SUM(AM12:AO12)</f>
        <v>1150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37789</v>
      </c>
      <c r="E13" s="292">
        <v>37789</v>
      </c>
      <c r="F13" s="292">
        <v>0</v>
      </c>
      <c r="G13" s="292">
        <v>0</v>
      </c>
      <c r="H13" s="292">
        <f>SUM(ごみ搬入量内訳!E13,+ごみ搬入量内訳!AD13)</f>
        <v>7879</v>
      </c>
      <c r="I13" s="292">
        <f>ごみ搬入量内訳!BC13</f>
        <v>4553</v>
      </c>
      <c r="J13" s="292">
        <f>資源化量内訳!BO13</f>
        <v>0</v>
      </c>
      <c r="K13" s="292">
        <f>SUM(H13:J13)</f>
        <v>12432</v>
      </c>
      <c r="L13" s="295">
        <f>IF(D13&lt;&gt;0,K13/D13/365*1000000,"-")</f>
        <v>901.32774015196856</v>
      </c>
      <c r="M13" s="292">
        <f>IF(D13&lt;&gt;0,(ごみ搬入量内訳!BR13+ごみ処理概要!J13)/ごみ処理概要!D13/365*1000000,"-")</f>
        <v>654.24561833424741</v>
      </c>
      <c r="N13" s="292">
        <f>IF(D13&lt;&gt;0,ごみ搬入量内訳!CM13/ごみ処理概要!D13/365*1000000,"-")</f>
        <v>247.08212181772114</v>
      </c>
      <c r="O13" s="292">
        <f>ごみ搬入量内訳!DH13</f>
        <v>0</v>
      </c>
      <c r="P13" s="292">
        <f>ごみ処理量内訳!E13</f>
        <v>8978</v>
      </c>
      <c r="Q13" s="292">
        <f>ごみ処理量内訳!N13</f>
        <v>22</v>
      </c>
      <c r="R13" s="292">
        <f>SUM(S13:Y13)</f>
        <v>2996</v>
      </c>
      <c r="S13" s="292">
        <f>ごみ処理量内訳!G13</f>
        <v>1639</v>
      </c>
      <c r="T13" s="292">
        <f>ごみ処理量内訳!L13</f>
        <v>1357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456</v>
      </c>
      <c r="AA13" s="292">
        <f>SUM(P13,Q13,R13,Z13)</f>
        <v>12452</v>
      </c>
      <c r="AB13" s="297">
        <f>IF(AA13&lt;&gt;0,(Z13+P13+R13)/AA13*100,"-")</f>
        <v>99.823321554770317</v>
      </c>
      <c r="AC13" s="292">
        <f>施設資源化量内訳!Y13</f>
        <v>1</v>
      </c>
      <c r="AD13" s="292">
        <f>施設資源化量内訳!AT13</f>
        <v>336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796</v>
      </c>
      <c r="AJ13" s="292">
        <f>SUM(AC13:AI13)</f>
        <v>1133</v>
      </c>
      <c r="AK13" s="297">
        <f>IF((AA13+J13)&lt;&gt;0,(Z13+AJ13+J13)/(AA13+J13)*100,"-")</f>
        <v>12.761002248634757</v>
      </c>
      <c r="AL13" s="297">
        <f>IF((AA13+J13)&lt;&gt;0,(資源化量内訳!D13-資源化量内訳!R13-資源化量内訳!T13-資源化量内訳!V13-資源化量内訳!U13)/(AA13+J13)*100,"-")</f>
        <v>12.761002248634757</v>
      </c>
      <c r="AM13" s="292">
        <f>ごみ処理量内訳!AA13</f>
        <v>22</v>
      </c>
      <c r="AN13" s="292">
        <f>ごみ処理量内訳!AB13</f>
        <v>111</v>
      </c>
      <c r="AO13" s="292">
        <f>ごみ処理量内訳!AC13</f>
        <v>182</v>
      </c>
      <c r="AP13" s="292">
        <f>SUM(AM13:AO13)</f>
        <v>315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16582</v>
      </c>
      <c r="E14" s="292">
        <v>16582</v>
      </c>
      <c r="F14" s="292">
        <v>0</v>
      </c>
      <c r="G14" s="292">
        <v>33</v>
      </c>
      <c r="H14" s="292">
        <f>SUM(ごみ搬入量内訳!E14,+ごみ搬入量内訳!AD14)</f>
        <v>5214</v>
      </c>
      <c r="I14" s="292">
        <f>ごみ搬入量内訳!BC14</f>
        <v>424</v>
      </c>
      <c r="J14" s="292">
        <f>資源化量内訳!BO14</f>
        <v>0</v>
      </c>
      <c r="K14" s="292">
        <f>SUM(H14:J14)</f>
        <v>5638</v>
      </c>
      <c r="L14" s="295">
        <f>IF(D14&lt;&gt;0,K14/D14/365*1000000,"-")</f>
        <v>931.52667606234183</v>
      </c>
      <c r="M14" s="292">
        <f>IF(D14&lt;&gt;0,(ごみ搬入量内訳!BR14+ごみ処理概要!J14)/ごみ処理概要!D14/365*1000000,"-")</f>
        <v>743.66824564678973</v>
      </c>
      <c r="N14" s="292">
        <f>IF(D14&lt;&gt;0,ごみ搬入量内訳!CM14/ごみ処理概要!D14/365*1000000,"-")</f>
        <v>187.85843041555208</v>
      </c>
      <c r="O14" s="292">
        <f>ごみ搬入量内訳!DH14</f>
        <v>0</v>
      </c>
      <c r="P14" s="292">
        <f>ごみ処理量内訳!E14</f>
        <v>0</v>
      </c>
      <c r="Q14" s="292">
        <f>ごみ処理量内訳!N14</f>
        <v>337</v>
      </c>
      <c r="R14" s="292">
        <f>SUM(S14:Y14)</f>
        <v>5088</v>
      </c>
      <c r="S14" s="292">
        <f>ごみ処理量内訳!G14</f>
        <v>0</v>
      </c>
      <c r="T14" s="292">
        <f>ごみ処理量内訳!L14</f>
        <v>1591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3497</v>
      </c>
      <c r="Y14" s="292">
        <f>ごみ処理量内訳!M14</f>
        <v>0</v>
      </c>
      <c r="Z14" s="292">
        <f>資源化量内訳!Y14</f>
        <v>0</v>
      </c>
      <c r="AA14" s="292">
        <f>SUM(P14,Q14,R14,Z14)</f>
        <v>5425</v>
      </c>
      <c r="AB14" s="297">
        <f>IF(AA14&lt;&gt;0,(Z14+P14+R14)/AA14*100,"-")</f>
        <v>93.788018433179715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2688</v>
      </c>
      <c r="AI14" s="292">
        <f>施設資源化量内訳!EU14</f>
        <v>1590</v>
      </c>
      <c r="AJ14" s="292">
        <f>SUM(AC14:AI14)</f>
        <v>4278</v>
      </c>
      <c r="AK14" s="297">
        <f>IF((AA14+J14)&lt;&gt;0,(Z14+AJ14+J14)/(AA14+J14)*100,"-")</f>
        <v>78.857142857142861</v>
      </c>
      <c r="AL14" s="297">
        <f>IF((AA14+J14)&lt;&gt;0,(資源化量内訳!D14-資源化量内訳!R14-資源化量内訳!T14-資源化量内訳!V14-資源化量内訳!U14)/(AA14+J14)*100,"-")</f>
        <v>29.308755760368665</v>
      </c>
      <c r="AM14" s="292">
        <f>ごみ処理量内訳!AA14</f>
        <v>337</v>
      </c>
      <c r="AN14" s="292">
        <f>ごみ処理量内訳!AB14</f>
        <v>0</v>
      </c>
      <c r="AO14" s="292">
        <f>ごみ処理量内訳!AC14</f>
        <v>13</v>
      </c>
      <c r="AP14" s="292">
        <f>SUM(AM14:AO14)</f>
        <v>350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20694</v>
      </c>
      <c r="E15" s="292">
        <v>20694</v>
      </c>
      <c r="F15" s="292">
        <v>0</v>
      </c>
      <c r="G15" s="292">
        <v>245</v>
      </c>
      <c r="H15" s="292">
        <f>SUM(ごみ搬入量内訳!E15,+ごみ搬入量内訳!AD15)</f>
        <v>5373</v>
      </c>
      <c r="I15" s="292">
        <f>ごみ搬入量内訳!BC15</f>
        <v>953</v>
      </c>
      <c r="J15" s="292">
        <f>資源化量内訳!BO15</f>
        <v>0</v>
      </c>
      <c r="K15" s="292">
        <f>SUM(H15:J15)</f>
        <v>6326</v>
      </c>
      <c r="L15" s="295">
        <f>IF(D15&lt;&gt;0,K15/D15/365*1000000,"-")</f>
        <v>837.51361985672509</v>
      </c>
      <c r="M15" s="292">
        <f>IF(D15&lt;&gt;0,(ごみ搬入量内訳!BR15+ごみ処理概要!J15)/ごみ処理概要!D15/365*1000000,"-")</f>
        <v>579.87822557262973</v>
      </c>
      <c r="N15" s="292">
        <f>IF(D15&lt;&gt;0,ごみ搬入量内訳!CM15/ごみ処理概要!D15/365*1000000,"-")</f>
        <v>257.6353942840953</v>
      </c>
      <c r="O15" s="292">
        <f>ごみ搬入量内訳!DH15</f>
        <v>0</v>
      </c>
      <c r="P15" s="292">
        <f>ごみ処理量内訳!E15</f>
        <v>5273</v>
      </c>
      <c r="Q15" s="292">
        <f>ごみ処理量内訳!N15</f>
        <v>26</v>
      </c>
      <c r="R15" s="292">
        <f>SUM(S15:Y15)</f>
        <v>1227</v>
      </c>
      <c r="S15" s="292">
        <f>ごみ処理量内訳!G15</f>
        <v>0</v>
      </c>
      <c r="T15" s="292">
        <f>ごみ処理量内訳!L15</f>
        <v>1227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6526</v>
      </c>
      <c r="AB15" s="297">
        <f>IF(AA15&lt;&gt;0,(Z15+P15+R15)/AA15*100,"-")</f>
        <v>99.601593625498012</v>
      </c>
      <c r="AC15" s="292">
        <f>施設資源化量内訳!Y15</f>
        <v>114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749</v>
      </c>
      <c r="AJ15" s="292">
        <f>SUM(AC15:AI15)</f>
        <v>863</v>
      </c>
      <c r="AK15" s="297">
        <f>IF((AA15+J15)&lt;&gt;0,(Z15+AJ15+J15)/(AA15+J15)*100,"-")</f>
        <v>13.224026969046889</v>
      </c>
      <c r="AL15" s="297">
        <f>IF((AA15+J15)&lt;&gt;0,(資源化量内訳!D15-資源化量内訳!R15-資源化量内訳!T15-資源化量内訳!V15-資源化量内訳!U15)/(AA15+J15)*100,"-")</f>
        <v>11.477168250076616</v>
      </c>
      <c r="AM15" s="292">
        <f>ごみ処理量内訳!AA15</f>
        <v>26</v>
      </c>
      <c r="AN15" s="292">
        <f>ごみ処理量内訳!AB15</f>
        <v>737</v>
      </c>
      <c r="AO15" s="292">
        <f>ごみ処理量内訳!AC15</f>
        <v>218</v>
      </c>
      <c r="AP15" s="292">
        <f>SUM(AM15:AO15)</f>
        <v>981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22487</v>
      </c>
      <c r="E16" s="292">
        <v>22487</v>
      </c>
      <c r="F16" s="292">
        <v>0</v>
      </c>
      <c r="G16" s="292">
        <v>621</v>
      </c>
      <c r="H16" s="292">
        <f>SUM(ごみ搬入量内訳!E16,+ごみ搬入量内訳!AD16)</f>
        <v>6010</v>
      </c>
      <c r="I16" s="292">
        <f>ごみ搬入量内訳!BC16</f>
        <v>958</v>
      </c>
      <c r="J16" s="292">
        <f>資源化量内訳!BO16</f>
        <v>119</v>
      </c>
      <c r="K16" s="292">
        <f>SUM(H16:J16)</f>
        <v>7087</v>
      </c>
      <c r="L16" s="295">
        <f>IF(D16&lt;&gt;0,K16/D16/365*1000000,"-")</f>
        <v>863.45169903341412</v>
      </c>
      <c r="M16" s="292">
        <f>IF(D16&lt;&gt;0,(ごみ搬入量内訳!BR16+ごみ処理概要!J16)/ごみ処理概要!D16/365*1000000,"-")</f>
        <v>580.42668183930925</v>
      </c>
      <c r="N16" s="292">
        <f>IF(D16&lt;&gt;0,ごみ搬入量内訳!CM16/ごみ処理概要!D16/365*1000000,"-")</f>
        <v>283.02501719410481</v>
      </c>
      <c r="O16" s="292">
        <f>ごみ搬入量内訳!DH16</f>
        <v>0</v>
      </c>
      <c r="P16" s="292">
        <f>ごみ処理量内訳!E16</f>
        <v>6084</v>
      </c>
      <c r="Q16" s="292">
        <f>ごみ処理量内訳!N16</f>
        <v>0</v>
      </c>
      <c r="R16" s="292">
        <f>SUM(S16:Y16)</f>
        <v>532</v>
      </c>
      <c r="S16" s="292">
        <f>ごみ処理量内訳!G16</f>
        <v>0</v>
      </c>
      <c r="T16" s="292">
        <f>ごみ処理量内訳!L16</f>
        <v>532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352</v>
      </c>
      <c r="AA16" s="292">
        <f>SUM(P16,Q16,R16,Z16)</f>
        <v>6968</v>
      </c>
      <c r="AB16" s="297">
        <f>IF(AA16&lt;&gt;0,(Z16+P16+R16)/AA16*100,"-")</f>
        <v>100</v>
      </c>
      <c r="AC16" s="292">
        <f>施設資源化量内訳!Y16</f>
        <v>516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363</v>
      </c>
      <c r="AJ16" s="292">
        <f>SUM(AC16:AI16)</f>
        <v>879</v>
      </c>
      <c r="AK16" s="297">
        <f>IF((AA16+J16)&lt;&gt;0,(Z16+AJ16+J16)/(AA16+J16)*100,"-")</f>
        <v>19.048962889798222</v>
      </c>
      <c r="AL16" s="297">
        <f>IF((AA16+J16)&lt;&gt;0,(資源化量内訳!D16-資源化量内訳!R16-資源化量内訳!T16-資源化量内訳!V16-資源化量内訳!U16)/(AA16+J16)*100,"-")</f>
        <v>12.346550021165514</v>
      </c>
      <c r="AM16" s="292">
        <f>ごみ処理量内訳!AA16</f>
        <v>0</v>
      </c>
      <c r="AN16" s="292">
        <f>ごみ処理量内訳!AB16</f>
        <v>253</v>
      </c>
      <c r="AO16" s="292">
        <f>ごみ処理量内訳!AC16</f>
        <v>168</v>
      </c>
      <c r="AP16" s="292">
        <f>SUM(AM16:AO16)</f>
        <v>421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28463</v>
      </c>
      <c r="E17" s="292">
        <v>28463</v>
      </c>
      <c r="F17" s="292">
        <v>0</v>
      </c>
      <c r="G17" s="292">
        <v>162</v>
      </c>
      <c r="H17" s="292">
        <f>SUM(ごみ搬入量内訳!E17,+ごみ搬入量内訳!AD17)</f>
        <v>7486</v>
      </c>
      <c r="I17" s="292">
        <f>ごみ搬入量内訳!BC17</f>
        <v>0</v>
      </c>
      <c r="J17" s="292">
        <f>資源化量内訳!BO17</f>
        <v>0</v>
      </c>
      <c r="K17" s="292">
        <f>SUM(H17:J17)</f>
        <v>7486</v>
      </c>
      <c r="L17" s="295">
        <f>IF(D17&lt;&gt;0,K17/D17/365*1000000,"-")</f>
        <v>720.57018027249023</v>
      </c>
      <c r="M17" s="292">
        <f>IF(D17&lt;&gt;0,(ごみ搬入量内訳!BR17+ごみ処理概要!J17)/ごみ処理概要!D17/365*1000000,"-")</f>
        <v>541.91959857522306</v>
      </c>
      <c r="N17" s="292">
        <f>IF(D17&lt;&gt;0,ごみ搬入量内訳!CM17/ごみ処理概要!D17/365*1000000,"-")</f>
        <v>178.65058169726714</v>
      </c>
      <c r="O17" s="292">
        <f>ごみ搬入量内訳!DH17</f>
        <v>0</v>
      </c>
      <c r="P17" s="292">
        <f>ごみ処理量内訳!E17</f>
        <v>6266</v>
      </c>
      <c r="Q17" s="292">
        <f>ごみ処理量内訳!N17</f>
        <v>0</v>
      </c>
      <c r="R17" s="292">
        <f>SUM(S17:Y17)</f>
        <v>732</v>
      </c>
      <c r="S17" s="292">
        <f>ごみ処理量内訳!G17</f>
        <v>732</v>
      </c>
      <c r="T17" s="292">
        <f>ごみ処理量内訳!L17</f>
        <v>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488</v>
      </c>
      <c r="AA17" s="292">
        <f>SUM(P17,Q17,R17,Z17)</f>
        <v>7486</v>
      </c>
      <c r="AB17" s="297">
        <f>IF(AA17&lt;&gt;0,(Z17+P17+R17)/AA17*100,"-")</f>
        <v>100</v>
      </c>
      <c r="AC17" s="292">
        <f>施設資源化量内訳!Y17</f>
        <v>687</v>
      </c>
      <c r="AD17" s="292">
        <f>施設資源化量内訳!AT17</f>
        <v>137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>SUM(AC17:AI17)</f>
        <v>824</v>
      </c>
      <c r="AK17" s="297">
        <f>IF((AA17+J17)&lt;&gt;0,(Z17+AJ17+J17)/(AA17+J17)*100,"-")</f>
        <v>17.526048624098316</v>
      </c>
      <c r="AL17" s="297">
        <f>IF((AA17+J17)&lt;&gt;0,(資源化量内訳!D17-資源化量内訳!R17-資源化量内訳!T17-資源化量内訳!V17-資源化量内訳!U17)/(AA17+J17)*100,"-")</f>
        <v>8.3489179802297624</v>
      </c>
      <c r="AM17" s="292">
        <f>ごみ処理量内訳!AA17</f>
        <v>0</v>
      </c>
      <c r="AN17" s="292">
        <f>ごみ処理量内訳!AB17</f>
        <v>220</v>
      </c>
      <c r="AO17" s="292">
        <f>ごみ処理量内訳!AC17</f>
        <v>1</v>
      </c>
      <c r="AP17" s="292">
        <f>SUM(AM17:AO17)</f>
        <v>221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53455</v>
      </c>
      <c r="E18" s="292">
        <v>53455</v>
      </c>
      <c r="F18" s="292">
        <v>0</v>
      </c>
      <c r="G18" s="292">
        <v>722</v>
      </c>
      <c r="H18" s="292">
        <f>SUM(ごみ搬入量内訳!E18,+ごみ搬入量内訳!AD18)</f>
        <v>17529</v>
      </c>
      <c r="I18" s="292">
        <f>ごみ搬入量内訳!BC18</f>
        <v>416</v>
      </c>
      <c r="J18" s="292">
        <f>資源化量内訳!BO18</f>
        <v>493</v>
      </c>
      <c r="K18" s="292">
        <f>SUM(H18:J18)</f>
        <v>18438</v>
      </c>
      <c r="L18" s="295">
        <f>IF(D18&lt;&gt;0,K18/D18/365*1000000,"-")</f>
        <v>945.00174900665388</v>
      </c>
      <c r="M18" s="292">
        <f>IF(D18&lt;&gt;0,(ごみ搬入量内訳!BR18+ごみ処理概要!J18)/ごみ処理概要!D18/365*1000000,"-")</f>
        <v>616.26537748432622</v>
      </c>
      <c r="N18" s="292">
        <f>IF(D18&lt;&gt;0,ごみ搬入量内訳!CM18/ごみ処理概要!D18/365*1000000,"-")</f>
        <v>328.73637152232772</v>
      </c>
      <c r="O18" s="292">
        <f>ごみ搬入量内訳!DH18</f>
        <v>0</v>
      </c>
      <c r="P18" s="292">
        <f>ごみ処理量内訳!E18</f>
        <v>15850</v>
      </c>
      <c r="Q18" s="292">
        <f>ごみ処理量内訳!N18</f>
        <v>1</v>
      </c>
      <c r="R18" s="292">
        <f>SUM(S18:Y18)</f>
        <v>2633</v>
      </c>
      <c r="S18" s="292">
        <f>ごみ処理量内訳!G18</f>
        <v>659</v>
      </c>
      <c r="T18" s="292">
        <f>ごみ処理量内訳!L18</f>
        <v>1964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10</v>
      </c>
      <c r="Z18" s="292">
        <f>資源化量内訳!Y18</f>
        <v>16</v>
      </c>
      <c r="AA18" s="292">
        <f>SUM(P18,Q18,R18,Z18)</f>
        <v>18500</v>
      </c>
      <c r="AB18" s="297">
        <f>IF(AA18&lt;&gt;0,(Z18+P18+R18)/AA18*100,"-")</f>
        <v>99.994594594594602</v>
      </c>
      <c r="AC18" s="292">
        <f>施設資源化量内訳!Y18</f>
        <v>1243</v>
      </c>
      <c r="AD18" s="292">
        <f>施設資源化量内訳!AT18</f>
        <v>537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530</v>
      </c>
      <c r="AJ18" s="292">
        <f>SUM(AC18:AI18)</f>
        <v>2310</v>
      </c>
      <c r="AK18" s="297">
        <f>IF((AA18+J18)&lt;&gt;0,(Z18+AJ18+J18)/(AA18+J18)*100,"-")</f>
        <v>14.842310324856525</v>
      </c>
      <c r="AL18" s="297">
        <f>IF((AA18+J18)&lt;&gt;0,(資源化量内訳!D18-資源化量内訳!R18-資源化量内訳!T18-資源化量内訳!V18-資源化量内訳!U18)/(AA18+J18)*100,"-")</f>
        <v>8.3451798030853475</v>
      </c>
      <c r="AM18" s="292">
        <f>ごみ処理量内訳!AA18</f>
        <v>1</v>
      </c>
      <c r="AN18" s="292">
        <f>ごみ処理量内訳!AB18</f>
        <v>878</v>
      </c>
      <c r="AO18" s="292">
        <f>ごみ処理量内訳!AC18</f>
        <v>310</v>
      </c>
      <c r="AP18" s="292">
        <f>SUM(AM18:AO18)</f>
        <v>1189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34836</v>
      </c>
      <c r="E19" s="292">
        <v>34836</v>
      </c>
      <c r="F19" s="292">
        <v>0</v>
      </c>
      <c r="G19" s="292">
        <v>254</v>
      </c>
      <c r="H19" s="292">
        <f>SUM(ごみ搬入量内訳!E19,+ごみ搬入量内訳!AD19)</f>
        <v>5848</v>
      </c>
      <c r="I19" s="292">
        <f>ごみ搬入量内訳!BC19</f>
        <v>6096</v>
      </c>
      <c r="J19" s="292">
        <f>資源化量内訳!BO19</f>
        <v>0</v>
      </c>
      <c r="K19" s="292">
        <f>SUM(H19:J19)</f>
        <v>11944</v>
      </c>
      <c r="L19" s="295">
        <f>IF(D19&lt;&gt;0,K19/D19/365*1000000,"-")</f>
        <v>939.35261428501769</v>
      </c>
      <c r="M19" s="292">
        <f>IF(D19&lt;&gt;0,(ごみ搬入量内訳!BR19+ごみ処理概要!J19)/ごみ処理概要!D19/365*1000000,"-")</f>
        <v>596.84753765982919</v>
      </c>
      <c r="N19" s="292">
        <f>IF(D19&lt;&gt;0,ごみ搬入量内訳!CM19/ごみ処理概要!D19/365*1000000,"-")</f>
        <v>342.50507662518856</v>
      </c>
      <c r="O19" s="292">
        <f>ごみ搬入量内訳!DH19</f>
        <v>0</v>
      </c>
      <c r="P19" s="292">
        <f>ごみ処理量内訳!E19</f>
        <v>9635</v>
      </c>
      <c r="Q19" s="292">
        <f>ごみ処理量内訳!N19</f>
        <v>0</v>
      </c>
      <c r="R19" s="292">
        <f>SUM(S19:Y19)</f>
        <v>1410</v>
      </c>
      <c r="S19" s="292">
        <f>ごみ処理量内訳!G19</f>
        <v>850</v>
      </c>
      <c r="T19" s="292">
        <f>ごみ処理量内訳!L19</f>
        <v>560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1129</v>
      </c>
      <c r="AA19" s="292">
        <f>SUM(P19,Q19,R19,Z19)</f>
        <v>12174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297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161</v>
      </c>
      <c r="AJ19" s="292">
        <f>SUM(AC19:AI19)</f>
        <v>458</v>
      </c>
      <c r="AK19" s="297">
        <f>IF((AA19+J19)&lt;&gt;0,(Z19+AJ19+J19)/(AA19+J19)*100,"-")</f>
        <v>13.035978314440611</v>
      </c>
      <c r="AL19" s="297">
        <f>IF((AA19+J19)&lt;&gt;0,(資源化量内訳!D19-資源化量内訳!R19-資源化量内訳!T19-資源化量内訳!V19-資源化量内訳!U19)/(AA19+J19)*100,"-")</f>
        <v>13.035978314440611</v>
      </c>
      <c r="AM19" s="292">
        <f>ごみ処理量内訳!AA19</f>
        <v>0</v>
      </c>
      <c r="AN19" s="292">
        <f>ごみ処理量内訳!AB19</f>
        <v>948</v>
      </c>
      <c r="AO19" s="292">
        <f>ごみ処理量内訳!AC19</f>
        <v>199</v>
      </c>
      <c r="AP19" s="292">
        <f>SUM(AM19:AO19)</f>
        <v>1147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34053</v>
      </c>
      <c r="E20" s="292">
        <v>34053</v>
      </c>
      <c r="F20" s="292">
        <v>0</v>
      </c>
      <c r="G20" s="292">
        <v>420</v>
      </c>
      <c r="H20" s="292">
        <f>SUM(ごみ搬入量内訳!E20,+ごみ搬入量内訳!AD20)</f>
        <v>10267</v>
      </c>
      <c r="I20" s="292">
        <f>ごみ搬入量内訳!BC20</f>
        <v>472</v>
      </c>
      <c r="J20" s="292">
        <f>資源化量内訳!BO20</f>
        <v>0</v>
      </c>
      <c r="K20" s="292">
        <f>SUM(H20:J20)</f>
        <v>10739</v>
      </c>
      <c r="L20" s="295">
        <f>IF(D20&lt;&gt;0,K20/D20/365*1000000,"-")</f>
        <v>864.00369448269407</v>
      </c>
      <c r="M20" s="292">
        <f>IF(D20&lt;&gt;0,(ごみ搬入量内訳!BR20+ごみ処理概要!J20)/ごみ処理概要!D20/365*1000000,"-")</f>
        <v>646.77583573390223</v>
      </c>
      <c r="N20" s="292">
        <f>IF(D20&lt;&gt;0,ごみ搬入量内訳!CM20/ごみ処理概要!D20/365*1000000,"-")</f>
        <v>217.22785874879168</v>
      </c>
      <c r="O20" s="292">
        <f>ごみ搬入量内訳!DH20</f>
        <v>0</v>
      </c>
      <c r="P20" s="292">
        <f>ごみ処理量内訳!E20</f>
        <v>9372</v>
      </c>
      <c r="Q20" s="292">
        <f>ごみ処理量内訳!N20</f>
        <v>276</v>
      </c>
      <c r="R20" s="292">
        <f>SUM(S20:Y20)</f>
        <v>655</v>
      </c>
      <c r="S20" s="292">
        <f>ごみ処理量内訳!G20</f>
        <v>0</v>
      </c>
      <c r="T20" s="292">
        <f>ごみ処理量内訳!L20</f>
        <v>655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436</v>
      </c>
      <c r="AA20" s="292">
        <f>SUM(P20,Q20,R20,Z20)</f>
        <v>10739</v>
      </c>
      <c r="AB20" s="297">
        <f>IF(AA20&lt;&gt;0,(Z20+P20+R20)/AA20*100,"-")</f>
        <v>97.429928298724278</v>
      </c>
      <c r="AC20" s="292">
        <f>施設資源化量内訳!Y20</f>
        <v>216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445</v>
      </c>
      <c r="AJ20" s="292">
        <f>SUM(AC20:AI20)</f>
        <v>661</v>
      </c>
      <c r="AK20" s="297">
        <f>IF((AA20+J20)&lt;&gt;0,(Z20+AJ20+J20)/(AA20+J20)*100,"-")</f>
        <v>10.215103827171991</v>
      </c>
      <c r="AL20" s="297">
        <f>IF((AA20+J20)&lt;&gt;0,(資源化量内訳!D20-資源化量内訳!R20-資源化量内訳!T20-資源化量内訳!V20-資源化量内訳!U20)/(AA20+J20)*100,"-")</f>
        <v>8.2130552192941622</v>
      </c>
      <c r="AM20" s="292">
        <f>ごみ処理量内訳!AA20</f>
        <v>276</v>
      </c>
      <c r="AN20" s="292">
        <f>ごみ処理量内訳!AB20</f>
        <v>1382</v>
      </c>
      <c r="AO20" s="292">
        <f>ごみ処理量内訳!AC20</f>
        <v>0</v>
      </c>
      <c r="AP20" s="292">
        <f>SUM(AM20:AO20)</f>
        <v>1658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26943</v>
      </c>
      <c r="E21" s="292">
        <v>26943</v>
      </c>
      <c r="F21" s="292">
        <v>0</v>
      </c>
      <c r="G21" s="292">
        <v>293</v>
      </c>
      <c r="H21" s="292">
        <f>SUM(ごみ搬入量内訳!E21,+ごみ搬入量内訳!AD21)</f>
        <v>7443</v>
      </c>
      <c r="I21" s="292">
        <f>ごみ搬入量内訳!BC21</f>
        <v>1194</v>
      </c>
      <c r="J21" s="292">
        <f>資源化量内訳!BO21</f>
        <v>0</v>
      </c>
      <c r="K21" s="292">
        <f>SUM(H21:J21)</f>
        <v>8637</v>
      </c>
      <c r="L21" s="295">
        <f>IF(D21&lt;&gt;0,K21/D21/365*1000000,"-")</f>
        <v>878.26202348031529</v>
      </c>
      <c r="M21" s="292">
        <f>IF(D21&lt;&gt;0,(ごみ搬入量内訳!BR21+ごみ処理概要!J21)/ごみ処理概要!D21/365*1000000,"-")</f>
        <v>604.11655453242486</v>
      </c>
      <c r="N21" s="292">
        <f>IF(D21&lt;&gt;0,ごみ搬入量内訳!CM21/ごみ処理概要!D21/365*1000000,"-")</f>
        <v>274.14546894789049</v>
      </c>
      <c r="O21" s="292">
        <f>ごみ搬入量内訳!DH21</f>
        <v>0</v>
      </c>
      <c r="P21" s="292">
        <f>ごみ処理量内訳!E21</f>
        <v>7446</v>
      </c>
      <c r="Q21" s="292">
        <f>ごみ処理量内訳!N21</f>
        <v>118</v>
      </c>
      <c r="R21" s="292">
        <f>SUM(S21:Y21)</f>
        <v>103</v>
      </c>
      <c r="S21" s="292">
        <f>ごみ処理量内訳!G21</f>
        <v>0</v>
      </c>
      <c r="T21" s="292">
        <f>ごみ処理量内訳!L21</f>
        <v>103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970</v>
      </c>
      <c r="AA21" s="292">
        <f>SUM(P21,Q21,R21,Z21)</f>
        <v>8637</v>
      </c>
      <c r="AB21" s="297">
        <f>IF(AA21&lt;&gt;0,(Z21+P21+R21)/AA21*100,"-")</f>
        <v>98.633784879008914</v>
      </c>
      <c r="AC21" s="292">
        <f>施設資源化量内訳!Y21</f>
        <v>548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103</v>
      </c>
      <c r="AJ21" s="292">
        <f>SUM(AC21:AI21)</f>
        <v>651</v>
      </c>
      <c r="AK21" s="297">
        <f>IF((AA21+J21)&lt;&gt;0,(Z21+AJ21+J21)/(AA21+J21)*100,"-")</f>
        <v>18.768090772258887</v>
      </c>
      <c r="AL21" s="297">
        <f>IF((AA21+J21)&lt;&gt;0,(資源化量内訳!D21-資源化量内訳!R21-資源化量内訳!T21-資源化量内訳!V21-資源化量内訳!U21)/(AA21+J21)*100,"-")</f>
        <v>12.423295125622323</v>
      </c>
      <c r="AM21" s="292">
        <f>ごみ処理量内訳!AA21</f>
        <v>118</v>
      </c>
      <c r="AN21" s="292">
        <f>ごみ処理量内訳!AB21</f>
        <v>443</v>
      </c>
      <c r="AO21" s="292">
        <f>ごみ処理量内訳!AC21</f>
        <v>0</v>
      </c>
      <c r="AP21" s="292">
        <f>SUM(AM21:AO21)</f>
        <v>561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1938</v>
      </c>
      <c r="E22" s="292">
        <v>1938</v>
      </c>
      <c r="F22" s="292">
        <v>0</v>
      </c>
      <c r="G22" s="292">
        <v>0</v>
      </c>
      <c r="H22" s="292">
        <f>SUM(ごみ搬入量内訳!E22,+ごみ搬入量内訳!AD22)</f>
        <v>567</v>
      </c>
      <c r="I22" s="292">
        <f>ごみ搬入量内訳!BC22</f>
        <v>71</v>
      </c>
      <c r="J22" s="292">
        <f>資源化量内訳!BO22</f>
        <v>0</v>
      </c>
      <c r="K22" s="292">
        <f>SUM(H22:J22)</f>
        <v>638</v>
      </c>
      <c r="L22" s="295">
        <f>IF(D22&lt;&gt;0,K22/D22/365*1000000,"-")</f>
        <v>901.93251056731276</v>
      </c>
      <c r="M22" s="292">
        <f>IF(D22&lt;&gt;0,(ごみ搬入量内訳!BR22+ごみ処理概要!J22)/ごみ処理概要!D22/365*1000000,"-")</f>
        <v>801.56071080198478</v>
      </c>
      <c r="N22" s="292">
        <f>IF(D22&lt;&gt;0,ごみ搬入量内訳!CM22/ごみ処理概要!D22/365*1000000,"-")</f>
        <v>100.37179976532792</v>
      </c>
      <c r="O22" s="292">
        <f>ごみ搬入量内訳!DH22</f>
        <v>0</v>
      </c>
      <c r="P22" s="292">
        <f>ごみ処理量内訳!E22</f>
        <v>587</v>
      </c>
      <c r="Q22" s="292">
        <f>ごみ処理量内訳!N22</f>
        <v>35</v>
      </c>
      <c r="R22" s="292">
        <f>SUM(S22:Y22)</f>
        <v>16</v>
      </c>
      <c r="S22" s="292">
        <f>ごみ処理量内訳!G22</f>
        <v>0</v>
      </c>
      <c r="T22" s="292">
        <f>ごみ処理量内訳!L22</f>
        <v>16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638</v>
      </c>
      <c r="AB22" s="297">
        <f>IF(AA22&lt;&gt;0,(Z22+P22+R22)/AA22*100,"-")</f>
        <v>94.514106583072106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16</v>
      </c>
      <c r="AJ22" s="292">
        <f>SUM(AC22:AI22)</f>
        <v>16</v>
      </c>
      <c r="AK22" s="297">
        <f>IF((AA22+J22)&lt;&gt;0,(Z22+AJ22+J22)/(AA22+J22)*100,"-")</f>
        <v>2.507836990595611</v>
      </c>
      <c r="AL22" s="297">
        <f>IF((AA22+J22)&lt;&gt;0,(資源化量内訳!D22-資源化量内訳!R22-資源化量内訳!T22-資源化量内訳!V22-資源化量内訳!U22)/(AA22+J22)*100,"-")</f>
        <v>2.507836990595611</v>
      </c>
      <c r="AM22" s="292">
        <f>ごみ処理量内訳!AA22</f>
        <v>35</v>
      </c>
      <c r="AN22" s="292">
        <f>ごみ処理量内訳!AB22</f>
        <v>61</v>
      </c>
      <c r="AO22" s="292">
        <f>ごみ処理量内訳!AC22</f>
        <v>0</v>
      </c>
      <c r="AP22" s="292">
        <f>SUM(AM22:AO22)</f>
        <v>96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28366</v>
      </c>
      <c r="E23" s="292">
        <v>28366</v>
      </c>
      <c r="F23" s="292">
        <v>0</v>
      </c>
      <c r="G23" s="292">
        <v>140</v>
      </c>
      <c r="H23" s="292">
        <f>SUM(ごみ搬入量内訳!E23,+ごみ搬入量内訳!AD23)</f>
        <v>5911</v>
      </c>
      <c r="I23" s="292">
        <f>ごみ搬入量内訳!BC23</f>
        <v>2749</v>
      </c>
      <c r="J23" s="292">
        <f>資源化量内訳!BO23</f>
        <v>129</v>
      </c>
      <c r="K23" s="292">
        <f>SUM(H23:J23)</f>
        <v>8789</v>
      </c>
      <c r="L23" s="295">
        <f>IF(D23&lt;&gt;0,K23/D23/365*1000000,"-")</f>
        <v>848.88430003506016</v>
      </c>
      <c r="M23" s="292">
        <f>IF(D23&lt;&gt;0,(ごみ搬入量内訳!BR23+ごみ処理概要!J23)/ごみ処理概要!D23/365*1000000,"-")</f>
        <v>583.37253068742348</v>
      </c>
      <c r="N23" s="292">
        <f>IF(D23&lt;&gt;0,ごみ搬入量内訳!CM23/ごみ処理概要!D23/365*1000000,"-")</f>
        <v>265.51176934763686</v>
      </c>
      <c r="O23" s="292">
        <f>ごみ搬入量内訳!DH23</f>
        <v>0</v>
      </c>
      <c r="P23" s="292">
        <f>ごみ処理量内訳!E23</f>
        <v>7323</v>
      </c>
      <c r="Q23" s="292">
        <f>ごみ処理量内訳!N23</f>
        <v>0</v>
      </c>
      <c r="R23" s="292">
        <f>SUM(S23:Y23)</f>
        <v>803</v>
      </c>
      <c r="S23" s="292">
        <f>ごみ処理量内訳!G23</f>
        <v>803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534</v>
      </c>
      <c r="AA23" s="292">
        <f>SUM(P23,Q23,R23,Z23)</f>
        <v>8660</v>
      </c>
      <c r="AB23" s="297">
        <f>IF(AA23&lt;&gt;0,(Z23+P23+R23)/AA23*100,"-")</f>
        <v>100</v>
      </c>
      <c r="AC23" s="292">
        <f>施設資源化量内訳!Y23</f>
        <v>799</v>
      </c>
      <c r="AD23" s="292">
        <f>施設資源化量内訳!AT23</f>
        <v>150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949</v>
      </c>
      <c r="AK23" s="297">
        <f>IF((AA23+J23)&lt;&gt;0,(Z23+AJ23+J23)/(AA23+J23)*100,"-")</f>
        <v>18.341108203436114</v>
      </c>
      <c r="AL23" s="297">
        <f>IF((AA23+J23)&lt;&gt;0,(資源化量内訳!D23-資源化量内訳!R23-資源化量内訳!T23-資源化量内訳!V23-資源化量内訳!U23)/(AA23+J23)*100,"-")</f>
        <v>9.2501991125270226</v>
      </c>
      <c r="AM23" s="292">
        <f>ごみ処理量内訳!AA23</f>
        <v>0</v>
      </c>
      <c r="AN23" s="292">
        <f>ごみ処理量内訳!AB23</f>
        <v>280</v>
      </c>
      <c r="AO23" s="292">
        <f>ごみ処理量内訳!AC23</f>
        <v>0</v>
      </c>
      <c r="AP23" s="292">
        <f>SUM(AM23:AO23)</f>
        <v>280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9170</v>
      </c>
      <c r="E24" s="292">
        <v>9170</v>
      </c>
      <c r="F24" s="292">
        <v>0</v>
      </c>
      <c r="G24" s="292">
        <v>107</v>
      </c>
      <c r="H24" s="292">
        <f>SUM(ごみ搬入量内訳!E24,+ごみ搬入量内訳!AD24)</f>
        <v>1910</v>
      </c>
      <c r="I24" s="292">
        <f>ごみ搬入量内訳!BC24</f>
        <v>265</v>
      </c>
      <c r="J24" s="292">
        <f>資源化量内訳!BO24</f>
        <v>0</v>
      </c>
      <c r="K24" s="292">
        <f>SUM(H24:J24)</f>
        <v>2175</v>
      </c>
      <c r="L24" s="295">
        <f>IF(D24&lt;&gt;0,K24/D24/365*1000000,"-")</f>
        <v>649.82596614929571</v>
      </c>
      <c r="M24" s="292">
        <f>IF(D24&lt;&gt;0,(ごみ搬入量内訳!BR24+ごみ処理概要!J24)/ごみ処理概要!D24/365*1000000,"-")</f>
        <v>469.36854842323839</v>
      </c>
      <c r="N24" s="292">
        <f>IF(D24&lt;&gt;0,ごみ搬入量内訳!CM24/ごみ処理概要!D24/365*1000000,"-")</f>
        <v>180.45741772605729</v>
      </c>
      <c r="O24" s="292">
        <f>ごみ搬入量内訳!DH24</f>
        <v>0</v>
      </c>
      <c r="P24" s="292">
        <f>ごみ処理量内訳!E24</f>
        <v>1949</v>
      </c>
      <c r="Q24" s="292">
        <f>ごみ処理量内訳!N24</f>
        <v>53</v>
      </c>
      <c r="R24" s="292">
        <f>SUM(S24:Y24)</f>
        <v>367</v>
      </c>
      <c r="S24" s="292">
        <f>ごみ処理量内訳!G24</f>
        <v>106</v>
      </c>
      <c r="T24" s="292">
        <f>ごみ処理量内訳!L24</f>
        <v>261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25</v>
      </c>
      <c r="AA24" s="292">
        <f>SUM(P24,Q24,R24,Z24)</f>
        <v>2394</v>
      </c>
      <c r="AB24" s="297">
        <f>IF(AA24&lt;&gt;0,(Z24+P24+R24)/AA24*100,"-")</f>
        <v>97.786131996658312</v>
      </c>
      <c r="AC24" s="292">
        <f>施設資源化量内訳!Y24</f>
        <v>0</v>
      </c>
      <c r="AD24" s="292">
        <f>施設資源化量内訳!AT24</f>
        <v>46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232</v>
      </c>
      <c r="AJ24" s="292">
        <f>SUM(AC24:AI24)</f>
        <v>278</v>
      </c>
      <c r="AK24" s="297">
        <f>IF((AA24+J24)&lt;&gt;0,(Z24+AJ24+J24)/(AA24+J24)*100,"-")</f>
        <v>12.656641604010025</v>
      </c>
      <c r="AL24" s="297">
        <f>IF((AA24+J24)&lt;&gt;0,(資源化量内訳!D24-資源化量内訳!R24-資源化量内訳!T24-資源化量内訳!V24-資源化量内訳!U24)/(AA24+J24)*100,"-")</f>
        <v>7.8111946532999159</v>
      </c>
      <c r="AM24" s="292">
        <f>ごみ処理量内訳!AA24</f>
        <v>53</v>
      </c>
      <c r="AN24" s="292">
        <f>ごみ処理量内訳!AB24</f>
        <v>306</v>
      </c>
      <c r="AO24" s="292">
        <f>ごみ処理量内訳!AC24</f>
        <v>67</v>
      </c>
      <c r="AP24" s="292">
        <f>SUM(AM24:AO24)</f>
        <v>426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15028</v>
      </c>
      <c r="E25" s="292">
        <v>15028</v>
      </c>
      <c r="F25" s="292">
        <v>0</v>
      </c>
      <c r="G25" s="292">
        <v>115</v>
      </c>
      <c r="H25" s="292">
        <f>SUM(ごみ搬入量内訳!E25,+ごみ搬入量内訳!AD25)</f>
        <v>4147</v>
      </c>
      <c r="I25" s="292">
        <f>ごみ搬入量内訳!BC25</f>
        <v>515</v>
      </c>
      <c r="J25" s="292">
        <f>資源化量内訳!BO25</f>
        <v>0</v>
      </c>
      <c r="K25" s="292">
        <f>SUM(H25:J25)</f>
        <v>4662</v>
      </c>
      <c r="L25" s="295">
        <f>IF(D25&lt;&gt;0,K25/D25/365*1000000,"-")</f>
        <v>849.92033136319048</v>
      </c>
      <c r="M25" s="292">
        <f>IF(D25&lt;&gt;0,(ごみ搬入量内訳!BR25+ごみ処理概要!J25)/ごみ処理概要!D25/365*1000000,"-")</f>
        <v>609.63826428110451</v>
      </c>
      <c r="N25" s="292">
        <f>IF(D25&lt;&gt;0,ごみ搬入量内訳!CM25/ごみ処理概要!D25/365*1000000,"-")</f>
        <v>240.28206708208603</v>
      </c>
      <c r="O25" s="292">
        <f>ごみ搬入量内訳!DH25</f>
        <v>0</v>
      </c>
      <c r="P25" s="292">
        <f>ごみ処理量内訳!E25</f>
        <v>4268</v>
      </c>
      <c r="Q25" s="292">
        <f>ごみ処理量内訳!N25</f>
        <v>80</v>
      </c>
      <c r="R25" s="292">
        <f>SUM(S25:Y25)</f>
        <v>591</v>
      </c>
      <c r="S25" s="292">
        <f>ごみ処理量内訳!G25</f>
        <v>159</v>
      </c>
      <c r="T25" s="292">
        <f>ごみ処理量内訳!L25</f>
        <v>432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45</v>
      </c>
      <c r="AA25" s="292">
        <f>SUM(P25,Q25,R25,Z25)</f>
        <v>4984</v>
      </c>
      <c r="AB25" s="297">
        <f>IF(AA25&lt;&gt;0,(Z25+P25+R25)/AA25*100,"-")</f>
        <v>98.394863563402893</v>
      </c>
      <c r="AC25" s="292">
        <f>施設資源化量内訳!Y25</f>
        <v>0</v>
      </c>
      <c r="AD25" s="292">
        <f>施設資源化量内訳!AT25</f>
        <v>84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398</v>
      </c>
      <c r="AJ25" s="292">
        <f>SUM(AC25:AI25)</f>
        <v>482</v>
      </c>
      <c r="AK25" s="297">
        <f>IF((AA25+J25)&lt;&gt;0,(Z25+AJ25+J25)/(AA25+J25)*100,"-")</f>
        <v>10.573836276083467</v>
      </c>
      <c r="AL25" s="297">
        <f>IF((AA25+J25)&lt;&gt;0,(資源化量内訳!D25-資源化量内訳!R25-資源化量内訳!T25-資源化量内訳!V25-資源化量内訳!U25)/(AA25+J25)*100,"-")</f>
        <v>6.4205457463884423</v>
      </c>
      <c r="AM25" s="292">
        <f>ごみ処理量内訳!AA25</f>
        <v>80</v>
      </c>
      <c r="AN25" s="292">
        <f>ごみ処理量内訳!AB25</f>
        <v>673</v>
      </c>
      <c r="AO25" s="292">
        <f>ごみ処理量内訳!AC25</f>
        <v>35</v>
      </c>
      <c r="AP25" s="292">
        <f>SUM(AM25:AO25)</f>
        <v>788</v>
      </c>
      <c r="AQ25" s="412" t="s">
        <v>761</v>
      </c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5">
    <sortCondition ref="A8:A25"/>
    <sortCondition ref="B8:B25"/>
    <sortCondition ref="C8:C25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4" man="1"/>
    <brk id="28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8">
        <f>SUM(E7,AD7,BC7)</f>
        <v>392166</v>
      </c>
      <c r="E7" s="308">
        <f>SUM(F7,J7,N7,R7,V7,Z7)</f>
        <v>244602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192043</v>
      </c>
      <c r="K7" s="308">
        <f>SUM(K$8:K$207)</f>
        <v>7762</v>
      </c>
      <c r="L7" s="308">
        <f>SUM(L$8:L$207)</f>
        <v>184281</v>
      </c>
      <c r="M7" s="308">
        <f>SUM(M$8:M$207)</f>
        <v>0</v>
      </c>
      <c r="N7" s="308">
        <f>SUM(O7:Q7)</f>
        <v>11341</v>
      </c>
      <c r="O7" s="308">
        <f>SUM(O$8:O$207)</f>
        <v>2510</v>
      </c>
      <c r="P7" s="308">
        <f>SUM(P$8:P$207)</f>
        <v>8831</v>
      </c>
      <c r="Q7" s="308">
        <f>SUM(Q$8:Q$207)</f>
        <v>0</v>
      </c>
      <c r="R7" s="308">
        <f>SUM(S7:U7)</f>
        <v>38737</v>
      </c>
      <c r="S7" s="308">
        <f>SUM(S$8:S$207)</f>
        <v>1322</v>
      </c>
      <c r="T7" s="308">
        <f>SUM(T$8:T$207)</f>
        <v>37415</v>
      </c>
      <c r="U7" s="308">
        <f>SUM(U$8:U$207)</f>
        <v>0</v>
      </c>
      <c r="V7" s="308">
        <f>SUM(W7:Y7)</f>
        <v>22</v>
      </c>
      <c r="W7" s="308">
        <f>SUM(W$8:W$207)</f>
        <v>16</v>
      </c>
      <c r="X7" s="308">
        <f>SUM(X$8:X$207)</f>
        <v>6</v>
      </c>
      <c r="Y7" s="308">
        <f>SUM(Y$8:Y$207)</f>
        <v>0</v>
      </c>
      <c r="Z7" s="308">
        <f>SUM(AA7:AC7)</f>
        <v>2459</v>
      </c>
      <c r="AA7" s="308">
        <f>SUM(AA$8:AA$207)</f>
        <v>1548</v>
      </c>
      <c r="AB7" s="308">
        <f>SUM(AB$8:AB$207)</f>
        <v>911</v>
      </c>
      <c r="AC7" s="308">
        <f>SUM(AC$8:AC$207)</f>
        <v>0</v>
      </c>
      <c r="AD7" s="308">
        <f>SUM(AE7,AI7,AM7,AQ7,AU7,AY7)</f>
        <v>101292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98970</v>
      </c>
      <c r="AJ7" s="308">
        <f>SUM(AJ$8:AJ$207)</f>
        <v>0</v>
      </c>
      <c r="AK7" s="308">
        <f>SUM(AK$8:AK$207)</f>
        <v>0</v>
      </c>
      <c r="AL7" s="308">
        <f>SUM(AL$8:AL$207)</f>
        <v>98970</v>
      </c>
      <c r="AM7" s="308">
        <f>SUM(AN7:AP7)</f>
        <v>1270</v>
      </c>
      <c r="AN7" s="308">
        <f>SUM(AN$8:AN$207)</f>
        <v>0</v>
      </c>
      <c r="AO7" s="308">
        <f>SUM(AO$8:AO$207)</f>
        <v>0</v>
      </c>
      <c r="AP7" s="308">
        <f>SUM(AP$8:AP$207)</f>
        <v>1270</v>
      </c>
      <c r="AQ7" s="308">
        <f>SUM(AR7:AT7)</f>
        <v>546</v>
      </c>
      <c r="AR7" s="308">
        <f>SUM(AR$8:AR$207)</f>
        <v>0</v>
      </c>
      <c r="AS7" s="308">
        <f>SUM(AS$8:AS$207)</f>
        <v>0</v>
      </c>
      <c r="AT7" s="308">
        <f>SUM(AT$8:AT$207)</f>
        <v>546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506</v>
      </c>
      <c r="AZ7" s="308">
        <f>SUM(AZ$8:AZ$207)</f>
        <v>0</v>
      </c>
      <c r="BA7" s="308">
        <f>SUM(BA$8:BA$207)</f>
        <v>0</v>
      </c>
      <c r="BB7" s="308">
        <f>SUM(BB$8:BB$207)</f>
        <v>506</v>
      </c>
      <c r="BC7" s="308">
        <f>SUM(BD7,BK7)</f>
        <v>46272</v>
      </c>
      <c r="BD7" s="308">
        <f>SUM(BE7:BJ7)</f>
        <v>22803</v>
      </c>
      <c r="BE7" s="308">
        <f t="shared" ref="BE7:BJ7" si="0">SUM(BE$8:BE$207)</f>
        <v>0</v>
      </c>
      <c r="BF7" s="308">
        <f t="shared" si="0"/>
        <v>12702</v>
      </c>
      <c r="BG7" s="308">
        <f t="shared" si="0"/>
        <v>3366</v>
      </c>
      <c r="BH7" s="308">
        <f t="shared" si="0"/>
        <v>2238</v>
      </c>
      <c r="BI7" s="308">
        <f t="shared" si="0"/>
        <v>7</v>
      </c>
      <c r="BJ7" s="308">
        <f t="shared" si="0"/>
        <v>4490</v>
      </c>
      <c r="BK7" s="308">
        <f>SUM(BL7:BQ7)</f>
        <v>23469</v>
      </c>
      <c r="BL7" s="308">
        <f t="shared" ref="BL7:BQ7" si="1">SUM(BL$8:BL$207)</f>
        <v>0</v>
      </c>
      <c r="BM7" s="308">
        <f t="shared" si="1"/>
        <v>20114</v>
      </c>
      <c r="BN7" s="308">
        <f t="shared" si="1"/>
        <v>1723</v>
      </c>
      <c r="BO7" s="308">
        <f t="shared" si="1"/>
        <v>446</v>
      </c>
      <c r="BP7" s="308">
        <f t="shared" si="1"/>
        <v>5</v>
      </c>
      <c r="BQ7" s="308">
        <f t="shared" si="1"/>
        <v>1181</v>
      </c>
      <c r="BR7" s="308">
        <f t="shared" ref="BR7:BX7" si="2">SUM(BY7,CF7)</f>
        <v>267405</v>
      </c>
      <c r="BS7" s="308">
        <f t="shared" si="2"/>
        <v>0</v>
      </c>
      <c r="BT7" s="308">
        <f t="shared" si="2"/>
        <v>204745</v>
      </c>
      <c r="BU7" s="308">
        <f t="shared" si="2"/>
        <v>14707</v>
      </c>
      <c r="BV7" s="308">
        <f t="shared" si="2"/>
        <v>40975</v>
      </c>
      <c r="BW7" s="308">
        <f t="shared" si="2"/>
        <v>29</v>
      </c>
      <c r="BX7" s="308">
        <f t="shared" si="2"/>
        <v>6949</v>
      </c>
      <c r="BY7" s="308">
        <f>SUM(BZ7:CE7)</f>
        <v>244602</v>
      </c>
      <c r="BZ7" s="308">
        <f>F7</f>
        <v>0</v>
      </c>
      <c r="CA7" s="308">
        <f>J7</f>
        <v>192043</v>
      </c>
      <c r="CB7" s="308">
        <f>N7</f>
        <v>11341</v>
      </c>
      <c r="CC7" s="308">
        <f>R7</f>
        <v>38737</v>
      </c>
      <c r="CD7" s="308">
        <f>V7</f>
        <v>22</v>
      </c>
      <c r="CE7" s="308">
        <f>Z7</f>
        <v>2459</v>
      </c>
      <c r="CF7" s="308">
        <f>SUM(CG7:CL7)</f>
        <v>22803</v>
      </c>
      <c r="CG7" s="308">
        <f t="shared" ref="CG7:CL7" si="3">BE7</f>
        <v>0</v>
      </c>
      <c r="CH7" s="308">
        <f t="shared" si="3"/>
        <v>12702</v>
      </c>
      <c r="CI7" s="308">
        <f t="shared" si="3"/>
        <v>3366</v>
      </c>
      <c r="CJ7" s="308">
        <f t="shared" si="3"/>
        <v>2238</v>
      </c>
      <c r="CK7" s="308">
        <f t="shared" si="3"/>
        <v>7</v>
      </c>
      <c r="CL7" s="308">
        <f t="shared" si="3"/>
        <v>4490</v>
      </c>
      <c r="CM7" s="308">
        <f t="shared" ref="CM7:CS7" si="4">SUM(CT7,DA7)</f>
        <v>124761</v>
      </c>
      <c r="CN7" s="308">
        <f t="shared" si="4"/>
        <v>0</v>
      </c>
      <c r="CO7" s="308">
        <f t="shared" si="4"/>
        <v>119084</v>
      </c>
      <c r="CP7" s="308">
        <f t="shared" si="4"/>
        <v>2993</v>
      </c>
      <c r="CQ7" s="308">
        <f t="shared" si="4"/>
        <v>992</v>
      </c>
      <c r="CR7" s="308">
        <f t="shared" si="4"/>
        <v>5</v>
      </c>
      <c r="CS7" s="308">
        <f t="shared" si="4"/>
        <v>1687</v>
      </c>
      <c r="CT7" s="308">
        <f>SUM(CU7:CZ7)</f>
        <v>101292</v>
      </c>
      <c r="CU7" s="308">
        <f>AE7</f>
        <v>0</v>
      </c>
      <c r="CV7" s="308">
        <f>AI7</f>
        <v>98970</v>
      </c>
      <c r="CW7" s="308">
        <f>AM7</f>
        <v>1270</v>
      </c>
      <c r="CX7" s="308">
        <f>AQ7</f>
        <v>546</v>
      </c>
      <c r="CY7" s="308">
        <f>AU7</f>
        <v>0</v>
      </c>
      <c r="CZ7" s="308">
        <f>AY7</f>
        <v>506</v>
      </c>
      <c r="DA7" s="308">
        <f>SUM(DB7:DG7)</f>
        <v>23469</v>
      </c>
      <c r="DB7" s="308">
        <f t="shared" ref="DB7:DG7" si="5">BL7</f>
        <v>0</v>
      </c>
      <c r="DC7" s="308">
        <f t="shared" si="5"/>
        <v>20114</v>
      </c>
      <c r="DD7" s="308">
        <f t="shared" si="5"/>
        <v>1723</v>
      </c>
      <c r="DE7" s="308">
        <f t="shared" si="5"/>
        <v>446</v>
      </c>
      <c r="DF7" s="308">
        <f t="shared" si="5"/>
        <v>5</v>
      </c>
      <c r="DG7" s="308">
        <f t="shared" si="5"/>
        <v>1181</v>
      </c>
      <c r="DH7" s="308">
        <f>SUM(DH$8:DH$207)</f>
        <v>0</v>
      </c>
      <c r="DI7" s="308">
        <f>SUM(DJ7:DM7)</f>
        <v>59</v>
      </c>
      <c r="DJ7" s="308">
        <f>SUM(DJ$8:DJ$207)</f>
        <v>10</v>
      </c>
      <c r="DK7" s="308">
        <f>SUM(DK$8:DK$207)</f>
        <v>9</v>
      </c>
      <c r="DL7" s="308">
        <f>SUM(DL$8:DL$207)</f>
        <v>0</v>
      </c>
      <c r="DM7" s="308">
        <f>SUM(DM$8:DM$207)</f>
        <v>40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159949</v>
      </c>
      <c r="E8" s="292">
        <f>SUM(F8,J8,N8,R8,V8,Z8)</f>
        <v>105798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81268</v>
      </c>
      <c r="K8" s="292">
        <v>6672</v>
      </c>
      <c r="L8" s="292">
        <v>74596</v>
      </c>
      <c r="M8" s="292">
        <v>0</v>
      </c>
      <c r="N8" s="292">
        <f>SUM(O8:Q8)</f>
        <v>4624</v>
      </c>
      <c r="O8" s="292">
        <v>764</v>
      </c>
      <c r="P8" s="292">
        <v>3860</v>
      </c>
      <c r="Q8" s="292">
        <v>0</v>
      </c>
      <c r="R8" s="292">
        <f>SUM(S8:U8)</f>
        <v>19903</v>
      </c>
      <c r="S8" s="292">
        <v>230</v>
      </c>
      <c r="T8" s="292">
        <v>19673</v>
      </c>
      <c r="U8" s="292">
        <v>0</v>
      </c>
      <c r="V8" s="292">
        <f>SUM(W8:Y8)</f>
        <v>3</v>
      </c>
      <c r="W8" s="292">
        <v>0</v>
      </c>
      <c r="X8" s="292">
        <v>3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43763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43763</v>
      </c>
      <c r="AJ8" s="292">
        <v>0</v>
      </c>
      <c r="AK8" s="292">
        <v>0</v>
      </c>
      <c r="AL8" s="292">
        <v>43763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10388</v>
      </c>
      <c r="BD8" s="292">
        <f>SUM(BE8:BJ8)</f>
        <v>5884</v>
      </c>
      <c r="BE8" s="292">
        <v>0</v>
      </c>
      <c r="BF8" s="292">
        <v>4763</v>
      </c>
      <c r="BG8" s="292">
        <v>1121</v>
      </c>
      <c r="BH8" s="292">
        <v>0</v>
      </c>
      <c r="BI8" s="292">
        <v>0</v>
      </c>
      <c r="BJ8" s="292">
        <v>0</v>
      </c>
      <c r="BK8" s="292">
        <f>SUM(BL8:BQ8)</f>
        <v>4504</v>
      </c>
      <c r="BL8" s="292">
        <v>0</v>
      </c>
      <c r="BM8" s="292">
        <v>3283</v>
      </c>
      <c r="BN8" s="292">
        <v>1221</v>
      </c>
      <c r="BO8" s="292">
        <v>0</v>
      </c>
      <c r="BP8" s="292">
        <v>0</v>
      </c>
      <c r="BQ8" s="292">
        <v>0</v>
      </c>
      <c r="BR8" s="292">
        <f>SUM(BY8,CF8)</f>
        <v>111682</v>
      </c>
      <c r="BS8" s="292">
        <f>SUM(BZ8,CG8)</f>
        <v>0</v>
      </c>
      <c r="BT8" s="292">
        <f>SUM(CA8,CH8)</f>
        <v>86031</v>
      </c>
      <c r="BU8" s="292">
        <f>SUM(CB8,CI8)</f>
        <v>5745</v>
      </c>
      <c r="BV8" s="292">
        <f>SUM(CC8,CJ8)</f>
        <v>19903</v>
      </c>
      <c r="BW8" s="292">
        <f>SUM(CD8,CK8)</f>
        <v>3</v>
      </c>
      <c r="BX8" s="292">
        <f>SUM(CE8,CL8)</f>
        <v>0</v>
      </c>
      <c r="BY8" s="292">
        <f>SUM(BZ8:CE8)</f>
        <v>105798</v>
      </c>
      <c r="BZ8" s="292">
        <f>F8</f>
        <v>0</v>
      </c>
      <c r="CA8" s="292">
        <f>J8</f>
        <v>81268</v>
      </c>
      <c r="CB8" s="292">
        <f>N8</f>
        <v>4624</v>
      </c>
      <c r="CC8" s="292">
        <f>R8</f>
        <v>19903</v>
      </c>
      <c r="CD8" s="292">
        <f>V8</f>
        <v>3</v>
      </c>
      <c r="CE8" s="292">
        <f>Z8</f>
        <v>0</v>
      </c>
      <c r="CF8" s="292">
        <f>SUM(CG8:CL8)</f>
        <v>5884</v>
      </c>
      <c r="CG8" s="292">
        <f>BE8</f>
        <v>0</v>
      </c>
      <c r="CH8" s="292">
        <f>BF8</f>
        <v>4763</v>
      </c>
      <c r="CI8" s="292">
        <f>BG8</f>
        <v>1121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48267</v>
      </c>
      <c r="CN8" s="292">
        <f>SUM(CU8,DB8)</f>
        <v>0</v>
      </c>
      <c r="CO8" s="292">
        <f>SUM(CV8,DC8)</f>
        <v>47046</v>
      </c>
      <c r="CP8" s="292">
        <f>SUM(CW8,DD8)</f>
        <v>1221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43763</v>
      </c>
      <c r="CU8" s="292">
        <f>AE8</f>
        <v>0</v>
      </c>
      <c r="CV8" s="292">
        <f>AI8</f>
        <v>43763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4504</v>
      </c>
      <c r="DB8" s="292">
        <f>BL8</f>
        <v>0</v>
      </c>
      <c r="DC8" s="292">
        <f>BM8</f>
        <v>3283</v>
      </c>
      <c r="DD8" s="292">
        <f>BN8</f>
        <v>1221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48115</v>
      </c>
      <c r="E9" s="292">
        <f>SUM(F9,J9,N9,R9,V9,Z9)</f>
        <v>26208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20884</v>
      </c>
      <c r="K9" s="292">
        <v>561</v>
      </c>
      <c r="L9" s="292">
        <v>20323</v>
      </c>
      <c r="M9" s="292">
        <v>0</v>
      </c>
      <c r="N9" s="292">
        <f>SUM(O9:Q9)</f>
        <v>1922</v>
      </c>
      <c r="O9" s="292">
        <v>1711</v>
      </c>
      <c r="P9" s="292">
        <v>211</v>
      </c>
      <c r="Q9" s="292">
        <v>0</v>
      </c>
      <c r="R9" s="292">
        <f>SUM(S9:U9)</f>
        <v>3137</v>
      </c>
      <c r="S9" s="292">
        <v>1022</v>
      </c>
      <c r="T9" s="292">
        <v>2115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265</v>
      </c>
      <c r="AA9" s="292">
        <v>265</v>
      </c>
      <c r="AB9" s="292">
        <v>0</v>
      </c>
      <c r="AC9" s="292">
        <v>0</v>
      </c>
      <c r="AD9" s="292">
        <f>SUM(AE9,AI9,AM9,AQ9,AU9,AY9)</f>
        <v>16433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15798</v>
      </c>
      <c r="AJ9" s="292">
        <v>0</v>
      </c>
      <c r="AK9" s="292">
        <v>0</v>
      </c>
      <c r="AL9" s="292">
        <v>15798</v>
      </c>
      <c r="AM9" s="292">
        <f>SUM(AN9:AP9)</f>
        <v>518</v>
      </c>
      <c r="AN9" s="292">
        <v>0</v>
      </c>
      <c r="AO9" s="292">
        <v>0</v>
      </c>
      <c r="AP9" s="292">
        <v>518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117</v>
      </c>
      <c r="AZ9" s="292">
        <v>0</v>
      </c>
      <c r="BA9" s="292">
        <v>0</v>
      </c>
      <c r="BB9" s="292">
        <v>117</v>
      </c>
      <c r="BC9" s="292">
        <f>SUM(BD9,BK9)</f>
        <v>5474</v>
      </c>
      <c r="BD9" s="292">
        <f>SUM(BE9:BJ9)</f>
        <v>1685</v>
      </c>
      <c r="BE9" s="292">
        <v>0</v>
      </c>
      <c r="BF9" s="292">
        <v>720</v>
      </c>
      <c r="BG9" s="292">
        <v>37</v>
      </c>
      <c r="BH9" s="292">
        <v>0</v>
      </c>
      <c r="BI9" s="292">
        <v>0</v>
      </c>
      <c r="BJ9" s="292">
        <v>928</v>
      </c>
      <c r="BK9" s="292">
        <f>SUM(BL9:BQ9)</f>
        <v>3789</v>
      </c>
      <c r="BL9" s="292">
        <v>0</v>
      </c>
      <c r="BM9" s="292">
        <v>3295</v>
      </c>
      <c r="BN9" s="292">
        <v>1</v>
      </c>
      <c r="BO9" s="292">
        <v>0</v>
      </c>
      <c r="BP9" s="292">
        <v>0</v>
      </c>
      <c r="BQ9" s="292">
        <v>493</v>
      </c>
      <c r="BR9" s="292">
        <f>SUM(BY9,CF9)</f>
        <v>27893</v>
      </c>
      <c r="BS9" s="292">
        <f>SUM(BZ9,CG9)</f>
        <v>0</v>
      </c>
      <c r="BT9" s="292">
        <f>SUM(CA9,CH9)</f>
        <v>21604</v>
      </c>
      <c r="BU9" s="292">
        <f>SUM(CB9,CI9)</f>
        <v>1959</v>
      </c>
      <c r="BV9" s="292">
        <f>SUM(CC9,CJ9)</f>
        <v>3137</v>
      </c>
      <c r="BW9" s="292">
        <f>SUM(CD9,CK9)</f>
        <v>0</v>
      </c>
      <c r="BX9" s="292">
        <f>SUM(CE9,CL9)</f>
        <v>1193</v>
      </c>
      <c r="BY9" s="292">
        <f>SUM(BZ9:CE9)</f>
        <v>26208</v>
      </c>
      <c r="BZ9" s="292">
        <f>F9</f>
        <v>0</v>
      </c>
      <c r="CA9" s="292">
        <f>J9</f>
        <v>20884</v>
      </c>
      <c r="CB9" s="292">
        <f>N9</f>
        <v>1922</v>
      </c>
      <c r="CC9" s="292">
        <f>R9</f>
        <v>3137</v>
      </c>
      <c r="CD9" s="292">
        <f>V9</f>
        <v>0</v>
      </c>
      <c r="CE9" s="292">
        <f>Z9</f>
        <v>265</v>
      </c>
      <c r="CF9" s="292">
        <f>SUM(CG9:CL9)</f>
        <v>1685</v>
      </c>
      <c r="CG9" s="292">
        <f>BE9</f>
        <v>0</v>
      </c>
      <c r="CH9" s="292">
        <f>BF9</f>
        <v>720</v>
      </c>
      <c r="CI9" s="292">
        <f>BG9</f>
        <v>37</v>
      </c>
      <c r="CJ9" s="292">
        <f>BH9</f>
        <v>0</v>
      </c>
      <c r="CK9" s="292">
        <f>BI9</f>
        <v>0</v>
      </c>
      <c r="CL9" s="292">
        <f>BJ9</f>
        <v>928</v>
      </c>
      <c r="CM9" s="292">
        <f>SUM(CT9,DA9)</f>
        <v>20222</v>
      </c>
      <c r="CN9" s="292">
        <f>SUM(CU9,DB9)</f>
        <v>0</v>
      </c>
      <c r="CO9" s="292">
        <f>SUM(CV9,DC9)</f>
        <v>19093</v>
      </c>
      <c r="CP9" s="292">
        <f>SUM(CW9,DD9)</f>
        <v>519</v>
      </c>
      <c r="CQ9" s="292">
        <f>SUM(CX9,DE9)</f>
        <v>0</v>
      </c>
      <c r="CR9" s="292">
        <f>SUM(CY9,DF9)</f>
        <v>0</v>
      </c>
      <c r="CS9" s="292">
        <f>SUM(CZ9,DG9)</f>
        <v>610</v>
      </c>
      <c r="CT9" s="292">
        <f>SUM(CU9:CZ9)</f>
        <v>16433</v>
      </c>
      <c r="CU9" s="292">
        <f>AE9</f>
        <v>0</v>
      </c>
      <c r="CV9" s="292">
        <f>AI9</f>
        <v>15798</v>
      </c>
      <c r="CW9" s="292">
        <f>AM9</f>
        <v>518</v>
      </c>
      <c r="CX9" s="292">
        <f>AQ9</f>
        <v>0</v>
      </c>
      <c r="CY9" s="292">
        <f>AU9</f>
        <v>0</v>
      </c>
      <c r="CZ9" s="292">
        <f>AY9</f>
        <v>117</v>
      </c>
      <c r="DA9" s="292">
        <f>SUM(DB9:DG9)</f>
        <v>3789</v>
      </c>
      <c r="DB9" s="292">
        <f>BL9</f>
        <v>0</v>
      </c>
      <c r="DC9" s="292">
        <f>BM9</f>
        <v>3295</v>
      </c>
      <c r="DD9" s="292">
        <f>BN9</f>
        <v>1</v>
      </c>
      <c r="DE9" s="292">
        <f>BO9</f>
        <v>0</v>
      </c>
      <c r="DF9" s="292">
        <f>BP9</f>
        <v>0</v>
      </c>
      <c r="DG9" s="292">
        <f>BQ9</f>
        <v>493</v>
      </c>
      <c r="DH9" s="292">
        <v>0</v>
      </c>
      <c r="DI9" s="292">
        <f>SUM(DJ9:DM9)</f>
        <v>10</v>
      </c>
      <c r="DJ9" s="292">
        <v>10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30639</v>
      </c>
      <c r="E10" s="292">
        <f>SUM(F10,J10,N10,R10,V10,Z10)</f>
        <v>18760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16249</v>
      </c>
      <c r="K10" s="292">
        <v>0</v>
      </c>
      <c r="L10" s="292">
        <v>16249</v>
      </c>
      <c r="M10" s="292">
        <v>0</v>
      </c>
      <c r="N10" s="292">
        <f>SUM(O10:Q10)</f>
        <v>357</v>
      </c>
      <c r="O10" s="292">
        <v>0</v>
      </c>
      <c r="P10" s="292">
        <v>357</v>
      </c>
      <c r="Q10" s="292">
        <v>0</v>
      </c>
      <c r="R10" s="292">
        <f>SUM(S10:U10)</f>
        <v>2130</v>
      </c>
      <c r="S10" s="292">
        <v>0</v>
      </c>
      <c r="T10" s="292">
        <v>2130</v>
      </c>
      <c r="U10" s="292">
        <v>0</v>
      </c>
      <c r="V10" s="292">
        <f>SUM(W10:Y10)</f>
        <v>3</v>
      </c>
      <c r="W10" s="292">
        <v>0</v>
      </c>
      <c r="X10" s="292">
        <v>3</v>
      </c>
      <c r="Y10" s="292">
        <v>0</v>
      </c>
      <c r="Z10" s="292">
        <f>SUM(AA10:AC10)</f>
        <v>21</v>
      </c>
      <c r="AA10" s="292">
        <v>0</v>
      </c>
      <c r="AB10" s="292">
        <v>21</v>
      </c>
      <c r="AC10" s="292">
        <v>0</v>
      </c>
      <c r="AD10" s="292">
        <f>SUM(AE10,AI10,AM10,AQ10,AU10,AY10)</f>
        <v>8277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7962</v>
      </c>
      <c r="AJ10" s="292">
        <v>0</v>
      </c>
      <c r="AK10" s="292">
        <v>0</v>
      </c>
      <c r="AL10" s="292">
        <v>7962</v>
      </c>
      <c r="AM10" s="292">
        <f>SUM(AN10:AP10)</f>
        <v>142</v>
      </c>
      <c r="AN10" s="292">
        <v>0</v>
      </c>
      <c r="AO10" s="292">
        <v>0</v>
      </c>
      <c r="AP10" s="292">
        <v>142</v>
      </c>
      <c r="AQ10" s="292">
        <f>SUM(AR10:AT10)</f>
        <v>4</v>
      </c>
      <c r="AR10" s="292">
        <v>0</v>
      </c>
      <c r="AS10" s="292">
        <v>0</v>
      </c>
      <c r="AT10" s="292">
        <v>4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169</v>
      </c>
      <c r="AZ10" s="292">
        <v>0</v>
      </c>
      <c r="BA10" s="292">
        <v>0</v>
      </c>
      <c r="BB10" s="292">
        <v>169</v>
      </c>
      <c r="BC10" s="292">
        <f>SUM(BD10,BK10)</f>
        <v>3602</v>
      </c>
      <c r="BD10" s="292">
        <f>SUM(BE10:BJ10)</f>
        <v>3295</v>
      </c>
      <c r="BE10" s="292">
        <v>0</v>
      </c>
      <c r="BF10" s="292">
        <v>53</v>
      </c>
      <c r="BG10" s="292">
        <v>352</v>
      </c>
      <c r="BH10" s="292">
        <v>1339</v>
      </c>
      <c r="BI10" s="292">
        <v>0</v>
      </c>
      <c r="BJ10" s="292">
        <v>1551</v>
      </c>
      <c r="BK10" s="292">
        <f>SUM(BL10:BQ10)</f>
        <v>307</v>
      </c>
      <c r="BL10" s="292">
        <v>0</v>
      </c>
      <c r="BM10" s="292">
        <v>23</v>
      </c>
      <c r="BN10" s="292">
        <v>3</v>
      </c>
      <c r="BO10" s="292">
        <v>252</v>
      </c>
      <c r="BP10" s="292">
        <v>0</v>
      </c>
      <c r="BQ10" s="292">
        <v>29</v>
      </c>
      <c r="BR10" s="292">
        <f>SUM(BY10,CF10)</f>
        <v>22055</v>
      </c>
      <c r="BS10" s="292">
        <f>SUM(BZ10,CG10)</f>
        <v>0</v>
      </c>
      <c r="BT10" s="292">
        <f>SUM(CA10,CH10)</f>
        <v>16302</v>
      </c>
      <c r="BU10" s="292">
        <f>SUM(CB10,CI10)</f>
        <v>709</v>
      </c>
      <c r="BV10" s="292">
        <f>SUM(CC10,CJ10)</f>
        <v>3469</v>
      </c>
      <c r="BW10" s="292">
        <f>SUM(CD10,CK10)</f>
        <v>3</v>
      </c>
      <c r="BX10" s="292">
        <f>SUM(CE10,CL10)</f>
        <v>1572</v>
      </c>
      <c r="BY10" s="292">
        <f>SUM(BZ10:CE10)</f>
        <v>18760</v>
      </c>
      <c r="BZ10" s="292">
        <f>F10</f>
        <v>0</v>
      </c>
      <c r="CA10" s="292">
        <f>J10</f>
        <v>16249</v>
      </c>
      <c r="CB10" s="292">
        <f>N10</f>
        <v>357</v>
      </c>
      <c r="CC10" s="292">
        <f>R10</f>
        <v>2130</v>
      </c>
      <c r="CD10" s="292">
        <f>V10</f>
        <v>3</v>
      </c>
      <c r="CE10" s="292">
        <f>Z10</f>
        <v>21</v>
      </c>
      <c r="CF10" s="292">
        <f>SUM(CG10:CL10)</f>
        <v>3295</v>
      </c>
      <c r="CG10" s="292">
        <f>BE10</f>
        <v>0</v>
      </c>
      <c r="CH10" s="292">
        <f>BF10</f>
        <v>53</v>
      </c>
      <c r="CI10" s="292">
        <f>BG10</f>
        <v>352</v>
      </c>
      <c r="CJ10" s="292">
        <f>BH10</f>
        <v>1339</v>
      </c>
      <c r="CK10" s="292">
        <f>BI10</f>
        <v>0</v>
      </c>
      <c r="CL10" s="292">
        <f>BJ10</f>
        <v>1551</v>
      </c>
      <c r="CM10" s="292">
        <f>SUM(CT10,DA10)</f>
        <v>8584</v>
      </c>
      <c r="CN10" s="292">
        <f>SUM(CU10,DB10)</f>
        <v>0</v>
      </c>
      <c r="CO10" s="292">
        <f>SUM(CV10,DC10)</f>
        <v>7985</v>
      </c>
      <c r="CP10" s="292">
        <f>SUM(CW10,DD10)</f>
        <v>145</v>
      </c>
      <c r="CQ10" s="292">
        <f>SUM(CX10,DE10)</f>
        <v>256</v>
      </c>
      <c r="CR10" s="292">
        <f>SUM(CY10,DF10)</f>
        <v>0</v>
      </c>
      <c r="CS10" s="292">
        <f>SUM(CZ10,DG10)</f>
        <v>198</v>
      </c>
      <c r="CT10" s="292">
        <f>SUM(CU10:CZ10)</f>
        <v>8277</v>
      </c>
      <c r="CU10" s="292">
        <f>AE10</f>
        <v>0</v>
      </c>
      <c r="CV10" s="292">
        <f>AI10</f>
        <v>7962</v>
      </c>
      <c r="CW10" s="292">
        <f>AM10</f>
        <v>142</v>
      </c>
      <c r="CX10" s="292">
        <f>AQ10</f>
        <v>4</v>
      </c>
      <c r="CY10" s="292">
        <f>AU10</f>
        <v>0</v>
      </c>
      <c r="CZ10" s="292">
        <f>AY10</f>
        <v>169</v>
      </c>
      <c r="DA10" s="292">
        <f>SUM(DB10:DG10)</f>
        <v>307</v>
      </c>
      <c r="DB10" s="292">
        <f>BL10</f>
        <v>0</v>
      </c>
      <c r="DC10" s="292">
        <f>BM10</f>
        <v>23</v>
      </c>
      <c r="DD10" s="292">
        <f>BN10</f>
        <v>3</v>
      </c>
      <c r="DE10" s="292">
        <f>BO10</f>
        <v>252</v>
      </c>
      <c r="DF10" s="292">
        <f>BP10</f>
        <v>0</v>
      </c>
      <c r="DG10" s="292">
        <f>BQ10</f>
        <v>29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24013</v>
      </c>
      <c r="E11" s="292">
        <f>SUM(F11,J11,N11,R11,V11,Z11)</f>
        <v>11997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8662</v>
      </c>
      <c r="K11" s="292">
        <v>0</v>
      </c>
      <c r="L11" s="292">
        <v>8662</v>
      </c>
      <c r="M11" s="292">
        <v>0</v>
      </c>
      <c r="N11" s="292">
        <f>SUM(O11:Q11)</f>
        <v>184</v>
      </c>
      <c r="O11" s="292">
        <v>0</v>
      </c>
      <c r="P11" s="292">
        <v>184</v>
      </c>
      <c r="Q11" s="292">
        <v>0</v>
      </c>
      <c r="R11" s="292">
        <f>SUM(S11:U11)</f>
        <v>3151</v>
      </c>
      <c r="S11" s="292">
        <v>0</v>
      </c>
      <c r="T11" s="292">
        <v>3151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7745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7176</v>
      </c>
      <c r="AJ11" s="292">
        <v>0</v>
      </c>
      <c r="AK11" s="292">
        <v>0</v>
      </c>
      <c r="AL11" s="292">
        <v>7176</v>
      </c>
      <c r="AM11" s="292">
        <f>SUM(AN11:AP11)</f>
        <v>227</v>
      </c>
      <c r="AN11" s="292">
        <v>0</v>
      </c>
      <c r="AO11" s="292">
        <v>0</v>
      </c>
      <c r="AP11" s="292">
        <v>227</v>
      </c>
      <c r="AQ11" s="292">
        <f>SUM(AR11:AT11)</f>
        <v>342</v>
      </c>
      <c r="AR11" s="292">
        <v>0</v>
      </c>
      <c r="AS11" s="292">
        <v>0</v>
      </c>
      <c r="AT11" s="292">
        <v>342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4271</v>
      </c>
      <c r="BD11" s="292">
        <f>SUM(BE11:BJ11)</f>
        <v>2109</v>
      </c>
      <c r="BE11" s="292">
        <v>0</v>
      </c>
      <c r="BF11" s="292">
        <v>1613</v>
      </c>
      <c r="BG11" s="292">
        <v>69</v>
      </c>
      <c r="BH11" s="292">
        <v>427</v>
      </c>
      <c r="BI11" s="292">
        <v>0</v>
      </c>
      <c r="BJ11" s="292">
        <v>0</v>
      </c>
      <c r="BK11" s="292">
        <f>SUM(BL11:BQ11)</f>
        <v>2162</v>
      </c>
      <c r="BL11" s="292">
        <v>0</v>
      </c>
      <c r="BM11" s="292">
        <v>1860</v>
      </c>
      <c r="BN11" s="292">
        <v>235</v>
      </c>
      <c r="BO11" s="292">
        <v>67</v>
      </c>
      <c r="BP11" s="292">
        <v>0</v>
      </c>
      <c r="BQ11" s="292">
        <v>0</v>
      </c>
      <c r="BR11" s="292">
        <f>SUM(BY11,CF11)</f>
        <v>14106</v>
      </c>
      <c r="BS11" s="292">
        <f>SUM(BZ11,CG11)</f>
        <v>0</v>
      </c>
      <c r="BT11" s="292">
        <f>SUM(CA11,CH11)</f>
        <v>10275</v>
      </c>
      <c r="BU11" s="292">
        <f>SUM(CB11,CI11)</f>
        <v>253</v>
      </c>
      <c r="BV11" s="292">
        <f>SUM(CC11,CJ11)</f>
        <v>3578</v>
      </c>
      <c r="BW11" s="292">
        <f>SUM(CD11,CK11)</f>
        <v>0</v>
      </c>
      <c r="BX11" s="292">
        <f>SUM(CE11,CL11)</f>
        <v>0</v>
      </c>
      <c r="BY11" s="292">
        <f>SUM(BZ11:CE11)</f>
        <v>11997</v>
      </c>
      <c r="BZ11" s="292">
        <f>F11</f>
        <v>0</v>
      </c>
      <c r="CA11" s="292">
        <f>J11</f>
        <v>8662</v>
      </c>
      <c r="CB11" s="292">
        <f>N11</f>
        <v>184</v>
      </c>
      <c r="CC11" s="292">
        <f>R11</f>
        <v>3151</v>
      </c>
      <c r="CD11" s="292">
        <f>V11</f>
        <v>0</v>
      </c>
      <c r="CE11" s="292">
        <f>Z11</f>
        <v>0</v>
      </c>
      <c r="CF11" s="292">
        <f>SUM(CG11:CL11)</f>
        <v>2109</v>
      </c>
      <c r="CG11" s="292">
        <f>BE11</f>
        <v>0</v>
      </c>
      <c r="CH11" s="292">
        <f>BF11</f>
        <v>1613</v>
      </c>
      <c r="CI11" s="292">
        <f>BG11</f>
        <v>69</v>
      </c>
      <c r="CJ11" s="292">
        <f>BH11</f>
        <v>427</v>
      </c>
      <c r="CK11" s="292">
        <f>BI11</f>
        <v>0</v>
      </c>
      <c r="CL11" s="292">
        <f>BJ11</f>
        <v>0</v>
      </c>
      <c r="CM11" s="292">
        <f>SUM(CT11,DA11)</f>
        <v>9907</v>
      </c>
      <c r="CN11" s="292">
        <f>SUM(CU11,DB11)</f>
        <v>0</v>
      </c>
      <c r="CO11" s="292">
        <f>SUM(CV11,DC11)</f>
        <v>9036</v>
      </c>
      <c r="CP11" s="292">
        <f>SUM(CW11,DD11)</f>
        <v>462</v>
      </c>
      <c r="CQ11" s="292">
        <f>SUM(CX11,DE11)</f>
        <v>409</v>
      </c>
      <c r="CR11" s="292">
        <f>SUM(CY11,DF11)</f>
        <v>0</v>
      </c>
      <c r="CS11" s="292">
        <f>SUM(CZ11,DG11)</f>
        <v>0</v>
      </c>
      <c r="CT11" s="292">
        <f>SUM(CU11:CZ11)</f>
        <v>7745</v>
      </c>
      <c r="CU11" s="292">
        <f>AE11</f>
        <v>0</v>
      </c>
      <c r="CV11" s="292">
        <f>AI11</f>
        <v>7176</v>
      </c>
      <c r="CW11" s="292">
        <f>AM11</f>
        <v>227</v>
      </c>
      <c r="CX11" s="292">
        <f>AQ11</f>
        <v>342</v>
      </c>
      <c r="CY11" s="292">
        <f>AU11</f>
        <v>0</v>
      </c>
      <c r="CZ11" s="292">
        <f>AY11</f>
        <v>0</v>
      </c>
      <c r="DA11" s="292">
        <f>SUM(DB11:DG11)</f>
        <v>2162</v>
      </c>
      <c r="DB11" s="292">
        <f>BL11</f>
        <v>0</v>
      </c>
      <c r="DC11" s="292">
        <f>BM11</f>
        <v>1860</v>
      </c>
      <c r="DD11" s="292">
        <f>BN11</f>
        <v>235</v>
      </c>
      <c r="DE11" s="292">
        <f>BO11</f>
        <v>67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25200</v>
      </c>
      <c r="E12" s="292">
        <f>SUM(F12,J12,N12,R12,V12,Z12)</f>
        <v>16303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13107</v>
      </c>
      <c r="K12" s="292">
        <v>4</v>
      </c>
      <c r="L12" s="292">
        <v>13103</v>
      </c>
      <c r="M12" s="292">
        <v>0</v>
      </c>
      <c r="N12" s="292">
        <f>SUM(O12:Q12)</f>
        <v>724</v>
      </c>
      <c r="O12" s="292">
        <v>0</v>
      </c>
      <c r="P12" s="292">
        <v>724</v>
      </c>
      <c r="Q12" s="292">
        <v>0</v>
      </c>
      <c r="R12" s="292">
        <f>SUM(S12:U12)</f>
        <v>1603</v>
      </c>
      <c r="S12" s="292">
        <v>0</v>
      </c>
      <c r="T12" s="292">
        <v>1603</v>
      </c>
      <c r="U12" s="292">
        <v>0</v>
      </c>
      <c r="V12" s="292">
        <f>SUM(W12:Y12)</f>
        <v>16</v>
      </c>
      <c r="W12" s="292">
        <v>16</v>
      </c>
      <c r="X12" s="292">
        <v>0</v>
      </c>
      <c r="Y12" s="292">
        <v>0</v>
      </c>
      <c r="Z12" s="292">
        <f>SUM(AA12:AC12)</f>
        <v>853</v>
      </c>
      <c r="AA12" s="292">
        <v>813</v>
      </c>
      <c r="AB12" s="292">
        <v>40</v>
      </c>
      <c r="AC12" s="292">
        <v>0</v>
      </c>
      <c r="AD12" s="292">
        <f>SUM(AE12,AI12,AM12,AQ12,AU12,AY12)</f>
        <v>5026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5018</v>
      </c>
      <c r="AJ12" s="292">
        <v>0</v>
      </c>
      <c r="AK12" s="292">
        <v>0</v>
      </c>
      <c r="AL12" s="292">
        <v>5018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8</v>
      </c>
      <c r="AR12" s="292">
        <v>0</v>
      </c>
      <c r="AS12" s="292">
        <v>0</v>
      </c>
      <c r="AT12" s="292">
        <v>8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3871</v>
      </c>
      <c r="BD12" s="292">
        <f>SUM(BE12:BJ12)</f>
        <v>2693</v>
      </c>
      <c r="BE12" s="292">
        <v>0</v>
      </c>
      <c r="BF12" s="292">
        <v>1372</v>
      </c>
      <c r="BG12" s="292">
        <v>568</v>
      </c>
      <c r="BH12" s="292">
        <v>266</v>
      </c>
      <c r="BI12" s="292">
        <v>7</v>
      </c>
      <c r="BJ12" s="292">
        <v>480</v>
      </c>
      <c r="BK12" s="292">
        <f>SUM(BL12:BQ12)</f>
        <v>1178</v>
      </c>
      <c r="BL12" s="292">
        <v>0</v>
      </c>
      <c r="BM12" s="292">
        <v>1141</v>
      </c>
      <c r="BN12" s="292">
        <v>4</v>
      </c>
      <c r="BO12" s="292">
        <v>22</v>
      </c>
      <c r="BP12" s="292">
        <v>5</v>
      </c>
      <c r="BQ12" s="292">
        <v>6</v>
      </c>
      <c r="BR12" s="292">
        <f>SUM(BY12,CF12)</f>
        <v>18996</v>
      </c>
      <c r="BS12" s="292">
        <f>SUM(BZ12,CG12)</f>
        <v>0</v>
      </c>
      <c r="BT12" s="292">
        <f>SUM(CA12,CH12)</f>
        <v>14479</v>
      </c>
      <c r="BU12" s="292">
        <f>SUM(CB12,CI12)</f>
        <v>1292</v>
      </c>
      <c r="BV12" s="292">
        <f>SUM(CC12,CJ12)</f>
        <v>1869</v>
      </c>
      <c r="BW12" s="292">
        <f>SUM(CD12,CK12)</f>
        <v>23</v>
      </c>
      <c r="BX12" s="292">
        <f>SUM(CE12,CL12)</f>
        <v>1333</v>
      </c>
      <c r="BY12" s="292">
        <f>SUM(BZ12:CE12)</f>
        <v>16303</v>
      </c>
      <c r="BZ12" s="292">
        <f>F12</f>
        <v>0</v>
      </c>
      <c r="CA12" s="292">
        <f>J12</f>
        <v>13107</v>
      </c>
      <c r="CB12" s="292">
        <f>N12</f>
        <v>724</v>
      </c>
      <c r="CC12" s="292">
        <f>R12</f>
        <v>1603</v>
      </c>
      <c r="CD12" s="292">
        <f>V12</f>
        <v>16</v>
      </c>
      <c r="CE12" s="292">
        <f>Z12</f>
        <v>853</v>
      </c>
      <c r="CF12" s="292">
        <f>SUM(CG12:CL12)</f>
        <v>2693</v>
      </c>
      <c r="CG12" s="292">
        <f>BE12</f>
        <v>0</v>
      </c>
      <c r="CH12" s="292">
        <f>BF12</f>
        <v>1372</v>
      </c>
      <c r="CI12" s="292">
        <f>BG12</f>
        <v>568</v>
      </c>
      <c r="CJ12" s="292">
        <f>BH12</f>
        <v>266</v>
      </c>
      <c r="CK12" s="292">
        <f>BI12</f>
        <v>7</v>
      </c>
      <c r="CL12" s="292">
        <f>BJ12</f>
        <v>480</v>
      </c>
      <c r="CM12" s="292">
        <f>SUM(CT12,DA12)</f>
        <v>6204</v>
      </c>
      <c r="CN12" s="292">
        <f>SUM(CU12,DB12)</f>
        <v>0</v>
      </c>
      <c r="CO12" s="292">
        <f>SUM(CV12,DC12)</f>
        <v>6159</v>
      </c>
      <c r="CP12" s="292">
        <f>SUM(CW12,DD12)</f>
        <v>4</v>
      </c>
      <c r="CQ12" s="292">
        <f>SUM(CX12,DE12)</f>
        <v>30</v>
      </c>
      <c r="CR12" s="292">
        <f>SUM(CY12,DF12)</f>
        <v>5</v>
      </c>
      <c r="CS12" s="292">
        <f>SUM(CZ12,DG12)</f>
        <v>6</v>
      </c>
      <c r="CT12" s="292">
        <f>SUM(CU12:CZ12)</f>
        <v>5026</v>
      </c>
      <c r="CU12" s="292">
        <f>AE12</f>
        <v>0</v>
      </c>
      <c r="CV12" s="292">
        <f>AI12</f>
        <v>5018</v>
      </c>
      <c r="CW12" s="292">
        <f>AM12</f>
        <v>0</v>
      </c>
      <c r="CX12" s="292">
        <f>AQ12</f>
        <v>8</v>
      </c>
      <c r="CY12" s="292">
        <f>AU12</f>
        <v>0</v>
      </c>
      <c r="CZ12" s="292">
        <f>AY12</f>
        <v>0</v>
      </c>
      <c r="DA12" s="292">
        <f>SUM(DB12:DG12)</f>
        <v>1178</v>
      </c>
      <c r="DB12" s="292">
        <f>BL12</f>
        <v>0</v>
      </c>
      <c r="DC12" s="292">
        <f>BM12</f>
        <v>1141</v>
      </c>
      <c r="DD12" s="292">
        <f>BN12</f>
        <v>4</v>
      </c>
      <c r="DE12" s="292">
        <f>BO12</f>
        <v>22</v>
      </c>
      <c r="DF12" s="292">
        <f>BP12</f>
        <v>5</v>
      </c>
      <c r="DG12" s="292">
        <f>BQ12</f>
        <v>6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12432</v>
      </c>
      <c r="E13" s="292">
        <f>SUM(F13,J13,N13,R13,V13,Z13)</f>
        <v>7879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5587</v>
      </c>
      <c r="K13" s="292">
        <v>9</v>
      </c>
      <c r="L13" s="292">
        <v>5578</v>
      </c>
      <c r="M13" s="292">
        <v>0</v>
      </c>
      <c r="N13" s="292">
        <f>SUM(O13:Q13)</f>
        <v>156</v>
      </c>
      <c r="O13" s="292">
        <v>0</v>
      </c>
      <c r="P13" s="292">
        <v>156</v>
      </c>
      <c r="Q13" s="292">
        <v>0</v>
      </c>
      <c r="R13" s="292">
        <f>SUM(S13:U13)</f>
        <v>1666</v>
      </c>
      <c r="S13" s="292">
        <v>0</v>
      </c>
      <c r="T13" s="292">
        <v>1666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470</v>
      </c>
      <c r="AA13" s="292">
        <v>470</v>
      </c>
      <c r="AB13" s="292">
        <v>0</v>
      </c>
      <c r="AC13" s="292">
        <v>0</v>
      </c>
      <c r="AD13" s="292">
        <f>SUM(AE13,AI13,AM13,AQ13,AU13,AY13)</f>
        <v>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0</v>
      </c>
      <c r="AJ13" s="292">
        <v>0</v>
      </c>
      <c r="AK13" s="292">
        <v>0</v>
      </c>
      <c r="AL13" s="292">
        <v>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4553</v>
      </c>
      <c r="BD13" s="292">
        <f>SUM(BE13:BJ13)</f>
        <v>1145</v>
      </c>
      <c r="BE13" s="292">
        <v>0</v>
      </c>
      <c r="BF13" s="292">
        <v>128</v>
      </c>
      <c r="BG13" s="292">
        <v>7</v>
      </c>
      <c r="BH13" s="292">
        <v>6</v>
      </c>
      <c r="BI13" s="292">
        <v>0</v>
      </c>
      <c r="BJ13" s="292">
        <v>1004</v>
      </c>
      <c r="BK13" s="292">
        <f>SUM(BL13:BQ13)</f>
        <v>3408</v>
      </c>
      <c r="BL13" s="292">
        <v>0</v>
      </c>
      <c r="BM13" s="292">
        <v>3252</v>
      </c>
      <c r="BN13" s="292">
        <v>1</v>
      </c>
      <c r="BO13" s="292">
        <v>3</v>
      </c>
      <c r="BP13" s="292">
        <v>0</v>
      </c>
      <c r="BQ13" s="292">
        <v>152</v>
      </c>
      <c r="BR13" s="292">
        <f>SUM(BY13,CF13)</f>
        <v>9024</v>
      </c>
      <c r="BS13" s="292">
        <f>SUM(BZ13,CG13)</f>
        <v>0</v>
      </c>
      <c r="BT13" s="292">
        <f>SUM(CA13,CH13)</f>
        <v>5715</v>
      </c>
      <c r="BU13" s="292">
        <f>SUM(CB13,CI13)</f>
        <v>163</v>
      </c>
      <c r="BV13" s="292">
        <f>SUM(CC13,CJ13)</f>
        <v>1672</v>
      </c>
      <c r="BW13" s="292">
        <f>SUM(CD13,CK13)</f>
        <v>0</v>
      </c>
      <c r="BX13" s="292">
        <f>SUM(CE13,CL13)</f>
        <v>1474</v>
      </c>
      <c r="BY13" s="292">
        <f>SUM(BZ13:CE13)</f>
        <v>7879</v>
      </c>
      <c r="BZ13" s="292">
        <f>F13</f>
        <v>0</v>
      </c>
      <c r="CA13" s="292">
        <f>J13</f>
        <v>5587</v>
      </c>
      <c r="CB13" s="292">
        <f>N13</f>
        <v>156</v>
      </c>
      <c r="CC13" s="292">
        <f>R13</f>
        <v>1666</v>
      </c>
      <c r="CD13" s="292">
        <f>V13</f>
        <v>0</v>
      </c>
      <c r="CE13" s="292">
        <f>Z13</f>
        <v>470</v>
      </c>
      <c r="CF13" s="292">
        <f>SUM(CG13:CL13)</f>
        <v>1145</v>
      </c>
      <c r="CG13" s="292">
        <f>BE13</f>
        <v>0</v>
      </c>
      <c r="CH13" s="292">
        <f>BF13</f>
        <v>128</v>
      </c>
      <c r="CI13" s="292">
        <f>BG13</f>
        <v>7</v>
      </c>
      <c r="CJ13" s="292">
        <f>BH13</f>
        <v>6</v>
      </c>
      <c r="CK13" s="292">
        <f>BI13</f>
        <v>0</v>
      </c>
      <c r="CL13" s="292">
        <f>BJ13</f>
        <v>1004</v>
      </c>
      <c r="CM13" s="292">
        <f>SUM(CT13,DA13)</f>
        <v>3408</v>
      </c>
      <c r="CN13" s="292">
        <f>SUM(CU13,DB13)</f>
        <v>0</v>
      </c>
      <c r="CO13" s="292">
        <f>SUM(CV13,DC13)</f>
        <v>3252</v>
      </c>
      <c r="CP13" s="292">
        <f>SUM(CW13,DD13)</f>
        <v>1</v>
      </c>
      <c r="CQ13" s="292">
        <f>SUM(CX13,DE13)</f>
        <v>3</v>
      </c>
      <c r="CR13" s="292">
        <f>SUM(CY13,DF13)</f>
        <v>0</v>
      </c>
      <c r="CS13" s="292">
        <f>SUM(CZ13,DG13)</f>
        <v>152</v>
      </c>
      <c r="CT13" s="292">
        <f>SUM(CU13:CZ13)</f>
        <v>0</v>
      </c>
      <c r="CU13" s="292">
        <f>AE13</f>
        <v>0</v>
      </c>
      <c r="CV13" s="292">
        <f>AI13</f>
        <v>0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3408</v>
      </c>
      <c r="DB13" s="292">
        <f>BL13</f>
        <v>0</v>
      </c>
      <c r="DC13" s="292">
        <f>BM13</f>
        <v>3252</v>
      </c>
      <c r="DD13" s="292">
        <f>BN13</f>
        <v>1</v>
      </c>
      <c r="DE13" s="292">
        <f>BO13</f>
        <v>3</v>
      </c>
      <c r="DF13" s="292">
        <f>BP13</f>
        <v>0</v>
      </c>
      <c r="DG13" s="292">
        <f>BQ13</f>
        <v>152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5638</v>
      </c>
      <c r="E14" s="292">
        <f>SUM(F14,J14,N14,R14,V14,Z14)</f>
        <v>4077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2441</v>
      </c>
      <c r="K14" s="292">
        <v>0</v>
      </c>
      <c r="L14" s="292">
        <v>2441</v>
      </c>
      <c r="M14" s="292">
        <v>0</v>
      </c>
      <c r="N14" s="292">
        <f>SUM(O14:Q14)</f>
        <v>792</v>
      </c>
      <c r="O14" s="292">
        <v>0</v>
      </c>
      <c r="P14" s="292">
        <v>792</v>
      </c>
      <c r="Q14" s="292">
        <v>0</v>
      </c>
      <c r="R14" s="292">
        <f>SUM(S14:U14)</f>
        <v>844</v>
      </c>
      <c r="S14" s="292">
        <v>0</v>
      </c>
      <c r="T14" s="292">
        <v>844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1137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1041</v>
      </c>
      <c r="AJ14" s="292">
        <v>0</v>
      </c>
      <c r="AK14" s="292">
        <v>0</v>
      </c>
      <c r="AL14" s="292">
        <v>1041</v>
      </c>
      <c r="AM14" s="292">
        <f>SUM(AN14:AP14)</f>
        <v>96</v>
      </c>
      <c r="AN14" s="292">
        <v>0</v>
      </c>
      <c r="AO14" s="292">
        <v>0</v>
      </c>
      <c r="AP14" s="292">
        <v>96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424</v>
      </c>
      <c r="BD14" s="292">
        <f>SUM(BE14:BJ14)</f>
        <v>424</v>
      </c>
      <c r="BE14" s="292">
        <v>0</v>
      </c>
      <c r="BF14" s="292">
        <v>15</v>
      </c>
      <c r="BG14" s="292">
        <v>409</v>
      </c>
      <c r="BH14" s="292">
        <v>0</v>
      </c>
      <c r="BI14" s="292">
        <v>0</v>
      </c>
      <c r="BJ14" s="292">
        <v>0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4501</v>
      </c>
      <c r="BS14" s="292">
        <f>SUM(BZ14,CG14)</f>
        <v>0</v>
      </c>
      <c r="BT14" s="292">
        <f>SUM(CA14,CH14)</f>
        <v>2456</v>
      </c>
      <c r="BU14" s="292">
        <f>SUM(CB14,CI14)</f>
        <v>1201</v>
      </c>
      <c r="BV14" s="292">
        <f>SUM(CC14,CJ14)</f>
        <v>844</v>
      </c>
      <c r="BW14" s="292">
        <f>SUM(CD14,CK14)</f>
        <v>0</v>
      </c>
      <c r="BX14" s="292">
        <f>SUM(CE14,CL14)</f>
        <v>0</v>
      </c>
      <c r="BY14" s="292">
        <f>SUM(BZ14:CE14)</f>
        <v>4077</v>
      </c>
      <c r="BZ14" s="292">
        <f>F14</f>
        <v>0</v>
      </c>
      <c r="CA14" s="292">
        <f>J14</f>
        <v>2441</v>
      </c>
      <c r="CB14" s="292">
        <f>N14</f>
        <v>792</v>
      </c>
      <c r="CC14" s="292">
        <f>R14</f>
        <v>844</v>
      </c>
      <c r="CD14" s="292">
        <f>V14</f>
        <v>0</v>
      </c>
      <c r="CE14" s="292">
        <f>Z14</f>
        <v>0</v>
      </c>
      <c r="CF14" s="292">
        <f>SUM(CG14:CL14)</f>
        <v>424</v>
      </c>
      <c r="CG14" s="292">
        <f>BE14</f>
        <v>0</v>
      </c>
      <c r="CH14" s="292">
        <f>BF14</f>
        <v>15</v>
      </c>
      <c r="CI14" s="292">
        <f>BG14</f>
        <v>409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1137</v>
      </c>
      <c r="CN14" s="292">
        <f>SUM(CU14,DB14)</f>
        <v>0</v>
      </c>
      <c r="CO14" s="292">
        <f>SUM(CV14,DC14)</f>
        <v>1041</v>
      </c>
      <c r="CP14" s="292">
        <f>SUM(CW14,DD14)</f>
        <v>96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1137</v>
      </c>
      <c r="CU14" s="292">
        <f>AE14</f>
        <v>0</v>
      </c>
      <c r="CV14" s="292">
        <f>AI14</f>
        <v>1041</v>
      </c>
      <c r="CW14" s="292">
        <f>AM14</f>
        <v>96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6326</v>
      </c>
      <c r="E15" s="292">
        <f>SUM(F15,J15,N15,R15,V15,Z15)</f>
        <v>3704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2837</v>
      </c>
      <c r="K15" s="292">
        <v>0</v>
      </c>
      <c r="L15" s="292">
        <v>2837</v>
      </c>
      <c r="M15" s="292">
        <v>0</v>
      </c>
      <c r="N15" s="292">
        <f>SUM(O15:Q15)</f>
        <v>198</v>
      </c>
      <c r="O15" s="292">
        <v>0</v>
      </c>
      <c r="P15" s="292">
        <v>198</v>
      </c>
      <c r="Q15" s="292">
        <v>0</v>
      </c>
      <c r="R15" s="292">
        <f>SUM(S15:U15)</f>
        <v>654</v>
      </c>
      <c r="S15" s="292">
        <v>0</v>
      </c>
      <c r="T15" s="292">
        <v>654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15</v>
      </c>
      <c r="AA15" s="292">
        <v>0</v>
      </c>
      <c r="AB15" s="292">
        <v>15</v>
      </c>
      <c r="AC15" s="292">
        <v>0</v>
      </c>
      <c r="AD15" s="292">
        <f>SUM(AE15,AI15,AM15,AQ15,AU15,AY15)</f>
        <v>1669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1534</v>
      </c>
      <c r="AJ15" s="292">
        <v>0</v>
      </c>
      <c r="AK15" s="292">
        <v>0</v>
      </c>
      <c r="AL15" s="292">
        <v>1534</v>
      </c>
      <c r="AM15" s="292">
        <f>SUM(AN15:AP15)</f>
        <v>42</v>
      </c>
      <c r="AN15" s="292">
        <v>0</v>
      </c>
      <c r="AO15" s="292">
        <v>0</v>
      </c>
      <c r="AP15" s="292">
        <v>42</v>
      </c>
      <c r="AQ15" s="292">
        <f>SUM(AR15:AT15)</f>
        <v>93</v>
      </c>
      <c r="AR15" s="292">
        <v>0</v>
      </c>
      <c r="AS15" s="292">
        <v>0</v>
      </c>
      <c r="AT15" s="292">
        <v>93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953</v>
      </c>
      <c r="BD15" s="292">
        <f>SUM(BE15:BJ15)</f>
        <v>676</v>
      </c>
      <c r="BE15" s="292">
        <v>0</v>
      </c>
      <c r="BF15" s="292">
        <v>550</v>
      </c>
      <c r="BG15" s="292">
        <v>85</v>
      </c>
      <c r="BH15" s="292">
        <v>31</v>
      </c>
      <c r="BI15" s="292">
        <v>0</v>
      </c>
      <c r="BJ15" s="292">
        <v>10</v>
      </c>
      <c r="BK15" s="292">
        <f>SUM(BL15:BQ15)</f>
        <v>277</v>
      </c>
      <c r="BL15" s="292">
        <v>0</v>
      </c>
      <c r="BM15" s="292">
        <v>179</v>
      </c>
      <c r="BN15" s="292">
        <v>50</v>
      </c>
      <c r="BO15" s="292">
        <v>46</v>
      </c>
      <c r="BP15" s="292">
        <v>0</v>
      </c>
      <c r="BQ15" s="292">
        <v>2</v>
      </c>
      <c r="BR15" s="292">
        <f>SUM(BY15,CF15)</f>
        <v>4380</v>
      </c>
      <c r="BS15" s="292">
        <f>SUM(BZ15,CG15)</f>
        <v>0</v>
      </c>
      <c r="BT15" s="292">
        <f>SUM(CA15,CH15)</f>
        <v>3387</v>
      </c>
      <c r="BU15" s="292">
        <f>SUM(CB15,CI15)</f>
        <v>283</v>
      </c>
      <c r="BV15" s="292">
        <f>SUM(CC15,CJ15)</f>
        <v>685</v>
      </c>
      <c r="BW15" s="292">
        <f>SUM(CD15,CK15)</f>
        <v>0</v>
      </c>
      <c r="BX15" s="292">
        <f>SUM(CE15,CL15)</f>
        <v>25</v>
      </c>
      <c r="BY15" s="292">
        <f>SUM(BZ15:CE15)</f>
        <v>3704</v>
      </c>
      <c r="BZ15" s="292">
        <f>F15</f>
        <v>0</v>
      </c>
      <c r="CA15" s="292">
        <f>J15</f>
        <v>2837</v>
      </c>
      <c r="CB15" s="292">
        <f>N15</f>
        <v>198</v>
      </c>
      <c r="CC15" s="292">
        <f>R15</f>
        <v>654</v>
      </c>
      <c r="CD15" s="292">
        <f>V15</f>
        <v>0</v>
      </c>
      <c r="CE15" s="292">
        <f>Z15</f>
        <v>15</v>
      </c>
      <c r="CF15" s="292">
        <f>SUM(CG15:CL15)</f>
        <v>676</v>
      </c>
      <c r="CG15" s="292">
        <f>BE15</f>
        <v>0</v>
      </c>
      <c r="CH15" s="292">
        <f>BF15</f>
        <v>550</v>
      </c>
      <c r="CI15" s="292">
        <f>BG15</f>
        <v>85</v>
      </c>
      <c r="CJ15" s="292">
        <f>BH15</f>
        <v>31</v>
      </c>
      <c r="CK15" s="292">
        <f>BI15</f>
        <v>0</v>
      </c>
      <c r="CL15" s="292">
        <f>BJ15</f>
        <v>10</v>
      </c>
      <c r="CM15" s="292">
        <f>SUM(CT15,DA15)</f>
        <v>1946</v>
      </c>
      <c r="CN15" s="292">
        <f>SUM(CU15,DB15)</f>
        <v>0</v>
      </c>
      <c r="CO15" s="292">
        <f>SUM(CV15,DC15)</f>
        <v>1713</v>
      </c>
      <c r="CP15" s="292">
        <f>SUM(CW15,DD15)</f>
        <v>92</v>
      </c>
      <c r="CQ15" s="292">
        <f>SUM(CX15,DE15)</f>
        <v>139</v>
      </c>
      <c r="CR15" s="292">
        <f>SUM(CY15,DF15)</f>
        <v>0</v>
      </c>
      <c r="CS15" s="292">
        <f>SUM(CZ15,DG15)</f>
        <v>2</v>
      </c>
      <c r="CT15" s="292">
        <f>SUM(CU15:CZ15)</f>
        <v>1669</v>
      </c>
      <c r="CU15" s="292">
        <f>AE15</f>
        <v>0</v>
      </c>
      <c r="CV15" s="292">
        <f>AI15</f>
        <v>1534</v>
      </c>
      <c r="CW15" s="292">
        <f>AM15</f>
        <v>42</v>
      </c>
      <c r="CX15" s="292">
        <f>AQ15</f>
        <v>93</v>
      </c>
      <c r="CY15" s="292">
        <f>AU15</f>
        <v>0</v>
      </c>
      <c r="CZ15" s="292">
        <f>AY15</f>
        <v>0</v>
      </c>
      <c r="DA15" s="292">
        <f>SUM(DB15:DG15)</f>
        <v>277</v>
      </c>
      <c r="DB15" s="292">
        <f>BL15</f>
        <v>0</v>
      </c>
      <c r="DC15" s="292">
        <f>BM15</f>
        <v>179</v>
      </c>
      <c r="DD15" s="292">
        <f>BN15</f>
        <v>50</v>
      </c>
      <c r="DE15" s="292">
        <f>BO15</f>
        <v>46</v>
      </c>
      <c r="DF15" s="292">
        <f>BP15</f>
        <v>0</v>
      </c>
      <c r="DG15" s="292">
        <f>BQ15</f>
        <v>2</v>
      </c>
      <c r="DH15" s="292">
        <v>0</v>
      </c>
      <c r="DI15" s="292">
        <f>SUM(DJ15:DM15)</f>
        <v>20</v>
      </c>
      <c r="DJ15" s="292">
        <v>0</v>
      </c>
      <c r="DK15" s="292">
        <v>0</v>
      </c>
      <c r="DL15" s="292">
        <v>0</v>
      </c>
      <c r="DM15" s="292">
        <v>20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6968</v>
      </c>
      <c r="E16" s="292">
        <f>SUM(F16,J16,N16,R16,V16,Z16)</f>
        <v>3977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3361</v>
      </c>
      <c r="K16" s="292">
        <v>0</v>
      </c>
      <c r="L16" s="292">
        <v>3361</v>
      </c>
      <c r="M16" s="292">
        <v>0</v>
      </c>
      <c r="N16" s="292">
        <f>SUM(O16:Q16)</f>
        <v>264</v>
      </c>
      <c r="O16" s="292">
        <v>0</v>
      </c>
      <c r="P16" s="292">
        <v>264</v>
      </c>
      <c r="Q16" s="292">
        <v>0</v>
      </c>
      <c r="R16" s="292">
        <f>SUM(S16:U16)</f>
        <v>352</v>
      </c>
      <c r="S16" s="292">
        <v>0</v>
      </c>
      <c r="T16" s="292">
        <v>352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2033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1981</v>
      </c>
      <c r="AJ16" s="292">
        <v>0</v>
      </c>
      <c r="AK16" s="292">
        <v>0</v>
      </c>
      <c r="AL16" s="292">
        <v>1981</v>
      </c>
      <c r="AM16" s="292">
        <f>SUM(AN16:AP16)</f>
        <v>52</v>
      </c>
      <c r="AN16" s="292">
        <v>0</v>
      </c>
      <c r="AO16" s="292">
        <v>0</v>
      </c>
      <c r="AP16" s="292">
        <v>52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958</v>
      </c>
      <c r="BD16" s="292">
        <f>SUM(BE16:BJ16)</f>
        <v>668</v>
      </c>
      <c r="BE16" s="292">
        <v>0</v>
      </c>
      <c r="BF16" s="292">
        <v>471</v>
      </c>
      <c r="BG16" s="292">
        <v>197</v>
      </c>
      <c r="BH16" s="292">
        <v>0</v>
      </c>
      <c r="BI16" s="292">
        <v>0</v>
      </c>
      <c r="BJ16" s="292">
        <v>0</v>
      </c>
      <c r="BK16" s="292">
        <f>SUM(BL16:BQ16)</f>
        <v>290</v>
      </c>
      <c r="BL16" s="292">
        <v>0</v>
      </c>
      <c r="BM16" s="292">
        <v>271</v>
      </c>
      <c r="BN16" s="292">
        <v>19</v>
      </c>
      <c r="BO16" s="292">
        <v>0</v>
      </c>
      <c r="BP16" s="292">
        <v>0</v>
      </c>
      <c r="BQ16" s="292">
        <v>0</v>
      </c>
      <c r="BR16" s="292">
        <f>SUM(BY16,CF16)</f>
        <v>4645</v>
      </c>
      <c r="BS16" s="292">
        <f>SUM(BZ16,CG16)</f>
        <v>0</v>
      </c>
      <c r="BT16" s="292">
        <f>SUM(CA16,CH16)</f>
        <v>3832</v>
      </c>
      <c r="BU16" s="292">
        <f>SUM(CB16,CI16)</f>
        <v>461</v>
      </c>
      <c r="BV16" s="292">
        <f>SUM(CC16,CJ16)</f>
        <v>352</v>
      </c>
      <c r="BW16" s="292">
        <f>SUM(CD16,CK16)</f>
        <v>0</v>
      </c>
      <c r="BX16" s="292">
        <f>SUM(CE16,CL16)</f>
        <v>0</v>
      </c>
      <c r="BY16" s="292">
        <f>SUM(BZ16:CE16)</f>
        <v>3977</v>
      </c>
      <c r="BZ16" s="292">
        <f>F16</f>
        <v>0</v>
      </c>
      <c r="CA16" s="292">
        <f>J16</f>
        <v>3361</v>
      </c>
      <c r="CB16" s="292">
        <f>N16</f>
        <v>264</v>
      </c>
      <c r="CC16" s="292">
        <f>R16</f>
        <v>352</v>
      </c>
      <c r="CD16" s="292">
        <f>V16</f>
        <v>0</v>
      </c>
      <c r="CE16" s="292">
        <f>Z16</f>
        <v>0</v>
      </c>
      <c r="CF16" s="292">
        <f>SUM(CG16:CL16)</f>
        <v>668</v>
      </c>
      <c r="CG16" s="292">
        <f>BE16</f>
        <v>0</v>
      </c>
      <c r="CH16" s="292">
        <f>BF16</f>
        <v>471</v>
      </c>
      <c r="CI16" s="292">
        <f>BG16</f>
        <v>197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2323</v>
      </c>
      <c r="CN16" s="292">
        <f>SUM(CU16,DB16)</f>
        <v>0</v>
      </c>
      <c r="CO16" s="292">
        <f>SUM(CV16,DC16)</f>
        <v>2252</v>
      </c>
      <c r="CP16" s="292">
        <f>SUM(CW16,DD16)</f>
        <v>71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2033</v>
      </c>
      <c r="CU16" s="292">
        <f>AE16</f>
        <v>0</v>
      </c>
      <c r="CV16" s="292">
        <f>AI16</f>
        <v>1981</v>
      </c>
      <c r="CW16" s="292">
        <f>AM16</f>
        <v>52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290</v>
      </c>
      <c r="DB16" s="292">
        <f>BL16</f>
        <v>0</v>
      </c>
      <c r="DC16" s="292">
        <f>BM16</f>
        <v>271</v>
      </c>
      <c r="DD16" s="292">
        <f>BN16</f>
        <v>19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7486</v>
      </c>
      <c r="E17" s="292">
        <f>SUM(F17,J17,N17,R17,V17,Z17)</f>
        <v>5630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4662</v>
      </c>
      <c r="K17" s="292">
        <v>0</v>
      </c>
      <c r="L17" s="292">
        <v>4662</v>
      </c>
      <c r="M17" s="292">
        <v>0</v>
      </c>
      <c r="N17" s="292">
        <f>SUM(O17:Q17)</f>
        <v>433</v>
      </c>
      <c r="O17" s="292">
        <v>0</v>
      </c>
      <c r="P17" s="292">
        <v>433</v>
      </c>
      <c r="Q17" s="292">
        <v>0</v>
      </c>
      <c r="R17" s="292">
        <f>SUM(S17:U17)</f>
        <v>488</v>
      </c>
      <c r="S17" s="292">
        <v>0</v>
      </c>
      <c r="T17" s="292">
        <v>488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47</v>
      </c>
      <c r="AA17" s="292">
        <v>0</v>
      </c>
      <c r="AB17" s="292">
        <v>47</v>
      </c>
      <c r="AC17" s="292">
        <v>0</v>
      </c>
      <c r="AD17" s="292">
        <f>SUM(AE17,AI17,AM17,AQ17,AU17,AY17)</f>
        <v>1856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1604</v>
      </c>
      <c r="AJ17" s="292">
        <v>0</v>
      </c>
      <c r="AK17" s="292">
        <v>0</v>
      </c>
      <c r="AL17" s="292">
        <v>1604</v>
      </c>
      <c r="AM17" s="292">
        <f>SUM(AN17:AP17)</f>
        <v>32</v>
      </c>
      <c r="AN17" s="292">
        <v>0</v>
      </c>
      <c r="AO17" s="292">
        <v>0</v>
      </c>
      <c r="AP17" s="292">
        <v>32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220</v>
      </c>
      <c r="AZ17" s="292">
        <v>0</v>
      </c>
      <c r="BA17" s="292">
        <v>0</v>
      </c>
      <c r="BB17" s="292">
        <v>220</v>
      </c>
      <c r="BC17" s="292">
        <f>SUM(BD17,BK17)</f>
        <v>0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5630</v>
      </c>
      <c r="BS17" s="292">
        <f>SUM(BZ17,CG17)</f>
        <v>0</v>
      </c>
      <c r="BT17" s="292">
        <f>SUM(CA17,CH17)</f>
        <v>4662</v>
      </c>
      <c r="BU17" s="292">
        <f>SUM(CB17,CI17)</f>
        <v>433</v>
      </c>
      <c r="BV17" s="292">
        <f>SUM(CC17,CJ17)</f>
        <v>488</v>
      </c>
      <c r="BW17" s="292">
        <f>SUM(CD17,CK17)</f>
        <v>0</v>
      </c>
      <c r="BX17" s="292">
        <f>SUM(CE17,CL17)</f>
        <v>47</v>
      </c>
      <c r="BY17" s="292">
        <f>SUM(BZ17:CE17)</f>
        <v>5630</v>
      </c>
      <c r="BZ17" s="292">
        <f>F17</f>
        <v>0</v>
      </c>
      <c r="CA17" s="292">
        <f>J17</f>
        <v>4662</v>
      </c>
      <c r="CB17" s="292">
        <f>N17</f>
        <v>433</v>
      </c>
      <c r="CC17" s="292">
        <f>R17</f>
        <v>488</v>
      </c>
      <c r="CD17" s="292">
        <f>V17</f>
        <v>0</v>
      </c>
      <c r="CE17" s="292">
        <f>Z17</f>
        <v>47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1856</v>
      </c>
      <c r="CN17" s="292">
        <f>SUM(CU17,DB17)</f>
        <v>0</v>
      </c>
      <c r="CO17" s="292">
        <f>SUM(CV17,DC17)</f>
        <v>1604</v>
      </c>
      <c r="CP17" s="292">
        <f>SUM(CW17,DD17)</f>
        <v>32</v>
      </c>
      <c r="CQ17" s="292">
        <f>SUM(CX17,DE17)</f>
        <v>0</v>
      </c>
      <c r="CR17" s="292">
        <f>SUM(CY17,DF17)</f>
        <v>0</v>
      </c>
      <c r="CS17" s="292">
        <f>SUM(CZ17,DG17)</f>
        <v>220</v>
      </c>
      <c r="CT17" s="292">
        <f>SUM(CU17:CZ17)</f>
        <v>1856</v>
      </c>
      <c r="CU17" s="292">
        <f>AE17</f>
        <v>0</v>
      </c>
      <c r="CV17" s="292">
        <f>AI17</f>
        <v>1604</v>
      </c>
      <c r="CW17" s="292">
        <f>AM17</f>
        <v>32</v>
      </c>
      <c r="CX17" s="292">
        <f>AQ17</f>
        <v>0</v>
      </c>
      <c r="CY17" s="292">
        <f>AU17</f>
        <v>0</v>
      </c>
      <c r="CZ17" s="292">
        <f>AY17</f>
        <v>220</v>
      </c>
      <c r="DA17" s="292">
        <f>SUM(DB17:DG17)</f>
        <v>0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17945</v>
      </c>
      <c r="E18" s="292">
        <f>SUM(F18,J18,N18,R18,V18,Z18)</f>
        <v>11261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9370</v>
      </c>
      <c r="K18" s="292">
        <v>0</v>
      </c>
      <c r="L18" s="292">
        <v>9370</v>
      </c>
      <c r="M18" s="292">
        <v>0</v>
      </c>
      <c r="N18" s="292">
        <f>SUM(O18:Q18)</f>
        <v>482</v>
      </c>
      <c r="O18" s="292">
        <v>0</v>
      </c>
      <c r="P18" s="292">
        <v>482</v>
      </c>
      <c r="Q18" s="292">
        <v>0</v>
      </c>
      <c r="R18" s="292">
        <f>SUM(S18:U18)</f>
        <v>750</v>
      </c>
      <c r="S18" s="292">
        <v>54</v>
      </c>
      <c r="T18" s="292">
        <v>696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659</v>
      </c>
      <c r="AA18" s="292">
        <v>0</v>
      </c>
      <c r="AB18" s="292">
        <v>659</v>
      </c>
      <c r="AC18" s="292">
        <v>0</v>
      </c>
      <c r="AD18" s="292">
        <f>SUM(AE18,AI18,AM18,AQ18,AU18,AY18)</f>
        <v>6268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6196</v>
      </c>
      <c r="AJ18" s="292">
        <v>0</v>
      </c>
      <c r="AK18" s="292">
        <v>0</v>
      </c>
      <c r="AL18" s="292">
        <v>6196</v>
      </c>
      <c r="AM18" s="292">
        <f>SUM(AN18:AP18)</f>
        <v>72</v>
      </c>
      <c r="AN18" s="292">
        <v>0</v>
      </c>
      <c r="AO18" s="292">
        <v>0</v>
      </c>
      <c r="AP18" s="292">
        <v>72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416</v>
      </c>
      <c r="BD18" s="292">
        <f>SUM(BE18:BJ18)</f>
        <v>270</v>
      </c>
      <c r="BE18" s="292">
        <v>0</v>
      </c>
      <c r="BF18" s="292">
        <v>174</v>
      </c>
      <c r="BG18" s="292">
        <v>96</v>
      </c>
      <c r="BH18" s="292">
        <v>0</v>
      </c>
      <c r="BI18" s="292">
        <v>0</v>
      </c>
      <c r="BJ18" s="292">
        <v>0</v>
      </c>
      <c r="BK18" s="292">
        <f>SUM(BL18:BQ18)</f>
        <v>146</v>
      </c>
      <c r="BL18" s="292">
        <v>0</v>
      </c>
      <c r="BM18" s="292">
        <v>119</v>
      </c>
      <c r="BN18" s="292">
        <v>27</v>
      </c>
      <c r="BO18" s="292">
        <v>0</v>
      </c>
      <c r="BP18" s="292">
        <v>0</v>
      </c>
      <c r="BQ18" s="292">
        <v>0</v>
      </c>
      <c r="BR18" s="292">
        <f>SUM(BY18,CF18)</f>
        <v>11531</v>
      </c>
      <c r="BS18" s="292">
        <f>SUM(BZ18,CG18)</f>
        <v>0</v>
      </c>
      <c r="BT18" s="292">
        <f>SUM(CA18,CH18)</f>
        <v>9544</v>
      </c>
      <c r="BU18" s="292">
        <f>SUM(CB18,CI18)</f>
        <v>578</v>
      </c>
      <c r="BV18" s="292">
        <f>SUM(CC18,CJ18)</f>
        <v>750</v>
      </c>
      <c r="BW18" s="292">
        <f>SUM(CD18,CK18)</f>
        <v>0</v>
      </c>
      <c r="BX18" s="292">
        <f>SUM(CE18,CL18)</f>
        <v>659</v>
      </c>
      <c r="BY18" s="292">
        <f>SUM(BZ18:CE18)</f>
        <v>11261</v>
      </c>
      <c r="BZ18" s="292">
        <f>F18</f>
        <v>0</v>
      </c>
      <c r="CA18" s="292">
        <f>J18</f>
        <v>9370</v>
      </c>
      <c r="CB18" s="292">
        <f>N18</f>
        <v>482</v>
      </c>
      <c r="CC18" s="292">
        <f>R18</f>
        <v>750</v>
      </c>
      <c r="CD18" s="292">
        <f>V18</f>
        <v>0</v>
      </c>
      <c r="CE18" s="292">
        <f>Z18</f>
        <v>659</v>
      </c>
      <c r="CF18" s="292">
        <f>SUM(CG18:CL18)</f>
        <v>270</v>
      </c>
      <c r="CG18" s="292">
        <f>BE18</f>
        <v>0</v>
      </c>
      <c r="CH18" s="292">
        <f>BF18</f>
        <v>174</v>
      </c>
      <c r="CI18" s="292">
        <f>BG18</f>
        <v>96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6414</v>
      </c>
      <c r="CN18" s="292">
        <f>SUM(CU18,DB18)</f>
        <v>0</v>
      </c>
      <c r="CO18" s="292">
        <f>SUM(CV18,DC18)</f>
        <v>6315</v>
      </c>
      <c r="CP18" s="292">
        <f>SUM(CW18,DD18)</f>
        <v>99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6268</v>
      </c>
      <c r="CU18" s="292">
        <f>AE18</f>
        <v>0</v>
      </c>
      <c r="CV18" s="292">
        <f>AI18</f>
        <v>6196</v>
      </c>
      <c r="CW18" s="292">
        <f>AM18</f>
        <v>72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146</v>
      </c>
      <c r="DB18" s="292">
        <f>BL18</f>
        <v>0</v>
      </c>
      <c r="DC18" s="292">
        <f>BM18</f>
        <v>119</v>
      </c>
      <c r="DD18" s="292">
        <f>BN18</f>
        <v>27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11944</v>
      </c>
      <c r="E19" s="292">
        <f>SUM(F19,J19,N19,R19,V19,Z19)</f>
        <v>5848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4427</v>
      </c>
      <c r="K19" s="292">
        <v>0</v>
      </c>
      <c r="L19" s="292">
        <v>4427</v>
      </c>
      <c r="M19" s="292">
        <v>0</v>
      </c>
      <c r="N19" s="292">
        <f>SUM(O19:Q19)</f>
        <v>96</v>
      </c>
      <c r="O19" s="292">
        <v>0</v>
      </c>
      <c r="P19" s="292">
        <v>96</v>
      </c>
      <c r="Q19" s="292">
        <v>0</v>
      </c>
      <c r="R19" s="292">
        <f>SUM(S19:U19)</f>
        <v>1325</v>
      </c>
      <c r="S19" s="292">
        <v>0</v>
      </c>
      <c r="T19" s="292">
        <v>1325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6096</v>
      </c>
      <c r="BD19" s="292">
        <f>SUM(BE19:BJ19)</f>
        <v>1741</v>
      </c>
      <c r="BE19" s="292">
        <v>0</v>
      </c>
      <c r="BF19" s="292">
        <v>1122</v>
      </c>
      <c r="BG19" s="292">
        <v>67</v>
      </c>
      <c r="BH19" s="292">
        <v>35</v>
      </c>
      <c r="BI19" s="292">
        <v>0</v>
      </c>
      <c r="BJ19" s="292">
        <v>517</v>
      </c>
      <c r="BK19" s="292">
        <f>SUM(BL19:BQ19)</f>
        <v>4355</v>
      </c>
      <c r="BL19" s="292">
        <v>0</v>
      </c>
      <c r="BM19" s="292">
        <v>4036</v>
      </c>
      <c r="BN19" s="292">
        <v>51</v>
      </c>
      <c r="BO19" s="292">
        <v>53</v>
      </c>
      <c r="BP19" s="292">
        <v>0</v>
      </c>
      <c r="BQ19" s="292">
        <v>215</v>
      </c>
      <c r="BR19" s="292">
        <f>SUM(BY19,CF19)</f>
        <v>7589</v>
      </c>
      <c r="BS19" s="292">
        <f>SUM(BZ19,CG19)</f>
        <v>0</v>
      </c>
      <c r="BT19" s="292">
        <f>SUM(CA19,CH19)</f>
        <v>5549</v>
      </c>
      <c r="BU19" s="292">
        <f>SUM(CB19,CI19)</f>
        <v>163</v>
      </c>
      <c r="BV19" s="292">
        <f>SUM(CC19,CJ19)</f>
        <v>1360</v>
      </c>
      <c r="BW19" s="292">
        <f>SUM(CD19,CK19)</f>
        <v>0</v>
      </c>
      <c r="BX19" s="292">
        <f>SUM(CE19,CL19)</f>
        <v>517</v>
      </c>
      <c r="BY19" s="292">
        <f>SUM(BZ19:CE19)</f>
        <v>5848</v>
      </c>
      <c r="BZ19" s="292">
        <f>F19</f>
        <v>0</v>
      </c>
      <c r="CA19" s="292">
        <f>J19</f>
        <v>4427</v>
      </c>
      <c r="CB19" s="292">
        <f>N19</f>
        <v>96</v>
      </c>
      <c r="CC19" s="292">
        <f>R19</f>
        <v>1325</v>
      </c>
      <c r="CD19" s="292">
        <f>V19</f>
        <v>0</v>
      </c>
      <c r="CE19" s="292">
        <f>Z19</f>
        <v>0</v>
      </c>
      <c r="CF19" s="292">
        <f>SUM(CG19:CL19)</f>
        <v>1741</v>
      </c>
      <c r="CG19" s="292">
        <f>BE19</f>
        <v>0</v>
      </c>
      <c r="CH19" s="292">
        <f>BF19</f>
        <v>1122</v>
      </c>
      <c r="CI19" s="292">
        <f>BG19</f>
        <v>67</v>
      </c>
      <c r="CJ19" s="292">
        <f>BH19</f>
        <v>35</v>
      </c>
      <c r="CK19" s="292">
        <f>BI19</f>
        <v>0</v>
      </c>
      <c r="CL19" s="292">
        <f>BJ19</f>
        <v>517</v>
      </c>
      <c r="CM19" s="292">
        <f>SUM(CT19,DA19)</f>
        <v>4355</v>
      </c>
      <c r="CN19" s="292">
        <f>SUM(CU19,DB19)</f>
        <v>0</v>
      </c>
      <c r="CO19" s="292">
        <f>SUM(CV19,DC19)</f>
        <v>4036</v>
      </c>
      <c r="CP19" s="292">
        <f>SUM(CW19,DD19)</f>
        <v>51</v>
      </c>
      <c r="CQ19" s="292">
        <f>SUM(CX19,DE19)</f>
        <v>53</v>
      </c>
      <c r="CR19" s="292">
        <f>SUM(CY19,DF19)</f>
        <v>0</v>
      </c>
      <c r="CS19" s="292">
        <f>SUM(CZ19,DG19)</f>
        <v>215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4355</v>
      </c>
      <c r="DB19" s="292">
        <f>BL19</f>
        <v>0</v>
      </c>
      <c r="DC19" s="292">
        <f>BM19</f>
        <v>4036</v>
      </c>
      <c r="DD19" s="292">
        <f>BN19</f>
        <v>51</v>
      </c>
      <c r="DE19" s="292">
        <f>BO19</f>
        <v>53</v>
      </c>
      <c r="DF19" s="292">
        <f>BP19</f>
        <v>0</v>
      </c>
      <c r="DG19" s="292">
        <f>BQ19</f>
        <v>215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10739</v>
      </c>
      <c r="E20" s="292">
        <f>SUM(F20,J20,N20,R20,V20,Z20)</f>
        <v>7567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6050</v>
      </c>
      <c r="K20" s="292">
        <v>0</v>
      </c>
      <c r="L20" s="292">
        <v>6050</v>
      </c>
      <c r="M20" s="292">
        <v>0</v>
      </c>
      <c r="N20" s="292">
        <f>SUM(O20:Q20)</f>
        <v>567</v>
      </c>
      <c r="O20" s="292">
        <v>0</v>
      </c>
      <c r="P20" s="292">
        <v>567</v>
      </c>
      <c r="Q20" s="292">
        <v>0</v>
      </c>
      <c r="R20" s="292">
        <f>SUM(S20:U20)</f>
        <v>907</v>
      </c>
      <c r="S20" s="292">
        <v>0</v>
      </c>
      <c r="T20" s="292">
        <v>907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43</v>
      </c>
      <c r="AA20" s="292">
        <v>0</v>
      </c>
      <c r="AB20" s="292">
        <v>43</v>
      </c>
      <c r="AC20" s="292">
        <v>0</v>
      </c>
      <c r="AD20" s="292">
        <f>SUM(AE20,AI20,AM20,AQ20,AU20,AY20)</f>
        <v>2700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2700</v>
      </c>
      <c r="AJ20" s="292">
        <v>0</v>
      </c>
      <c r="AK20" s="292">
        <v>0</v>
      </c>
      <c r="AL20" s="292">
        <v>2700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472</v>
      </c>
      <c r="BD20" s="292">
        <f>SUM(BE20:BJ20)</f>
        <v>472</v>
      </c>
      <c r="BE20" s="292">
        <v>0</v>
      </c>
      <c r="BF20" s="292">
        <v>334</v>
      </c>
      <c r="BG20" s="292">
        <v>138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8039</v>
      </c>
      <c r="BS20" s="292">
        <f>SUM(BZ20,CG20)</f>
        <v>0</v>
      </c>
      <c r="BT20" s="292">
        <f>SUM(CA20,CH20)</f>
        <v>6384</v>
      </c>
      <c r="BU20" s="292">
        <f>SUM(CB20,CI20)</f>
        <v>705</v>
      </c>
      <c r="BV20" s="292">
        <f>SUM(CC20,CJ20)</f>
        <v>907</v>
      </c>
      <c r="BW20" s="292">
        <f>SUM(CD20,CK20)</f>
        <v>0</v>
      </c>
      <c r="BX20" s="292">
        <f>SUM(CE20,CL20)</f>
        <v>43</v>
      </c>
      <c r="BY20" s="292">
        <f>SUM(BZ20:CE20)</f>
        <v>7567</v>
      </c>
      <c r="BZ20" s="292">
        <f>F20</f>
        <v>0</v>
      </c>
      <c r="CA20" s="292">
        <f>J20</f>
        <v>6050</v>
      </c>
      <c r="CB20" s="292">
        <f>N20</f>
        <v>567</v>
      </c>
      <c r="CC20" s="292">
        <f>R20</f>
        <v>907</v>
      </c>
      <c r="CD20" s="292">
        <f>V20</f>
        <v>0</v>
      </c>
      <c r="CE20" s="292">
        <f>Z20</f>
        <v>43</v>
      </c>
      <c r="CF20" s="292">
        <f>SUM(CG20:CL20)</f>
        <v>472</v>
      </c>
      <c r="CG20" s="292">
        <f>BE20</f>
        <v>0</v>
      </c>
      <c r="CH20" s="292">
        <f>BF20</f>
        <v>334</v>
      </c>
      <c r="CI20" s="292">
        <f>BG20</f>
        <v>138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2700</v>
      </c>
      <c r="CN20" s="292">
        <f>SUM(CU20,DB20)</f>
        <v>0</v>
      </c>
      <c r="CO20" s="292">
        <f>SUM(CV20,DC20)</f>
        <v>2700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2700</v>
      </c>
      <c r="CU20" s="292">
        <f>AE20</f>
        <v>0</v>
      </c>
      <c r="CV20" s="292">
        <f>AI20</f>
        <v>2700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9</v>
      </c>
      <c r="DJ20" s="292">
        <v>0</v>
      </c>
      <c r="DK20" s="292">
        <v>9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8637</v>
      </c>
      <c r="E21" s="292">
        <f>SUM(F21,J21,N21,R21,V21,Z21)</f>
        <v>4747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3824</v>
      </c>
      <c r="K21" s="292">
        <v>0</v>
      </c>
      <c r="L21" s="292">
        <v>3824</v>
      </c>
      <c r="M21" s="292">
        <v>0</v>
      </c>
      <c r="N21" s="292">
        <f>SUM(O21:Q21)</f>
        <v>4</v>
      </c>
      <c r="O21" s="292">
        <v>0</v>
      </c>
      <c r="P21" s="292">
        <v>4</v>
      </c>
      <c r="Q21" s="292">
        <v>0</v>
      </c>
      <c r="R21" s="292">
        <f>SUM(S21:U21)</f>
        <v>919</v>
      </c>
      <c r="S21" s="292">
        <v>0</v>
      </c>
      <c r="T21" s="292">
        <v>919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2696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2623</v>
      </c>
      <c r="AJ21" s="292">
        <v>0</v>
      </c>
      <c r="AK21" s="292">
        <v>0</v>
      </c>
      <c r="AL21" s="292">
        <v>2623</v>
      </c>
      <c r="AM21" s="292">
        <f>SUM(AN21:AP21)</f>
        <v>43</v>
      </c>
      <c r="AN21" s="292">
        <v>0</v>
      </c>
      <c r="AO21" s="292">
        <v>0</v>
      </c>
      <c r="AP21" s="292">
        <v>43</v>
      </c>
      <c r="AQ21" s="292">
        <f>SUM(AR21:AT21)</f>
        <v>30</v>
      </c>
      <c r="AR21" s="292">
        <v>0</v>
      </c>
      <c r="AS21" s="292">
        <v>0</v>
      </c>
      <c r="AT21" s="292">
        <v>30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1194</v>
      </c>
      <c r="BD21" s="292">
        <f>SUM(BE21:BJ21)</f>
        <v>1194</v>
      </c>
      <c r="BE21" s="292">
        <v>0</v>
      </c>
      <c r="BF21" s="292">
        <v>999</v>
      </c>
      <c r="BG21" s="292">
        <v>71</v>
      </c>
      <c r="BH21" s="292">
        <v>124</v>
      </c>
      <c r="BI21" s="292">
        <v>0</v>
      </c>
      <c r="BJ21" s="292">
        <v>0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5941</v>
      </c>
      <c r="BS21" s="292">
        <f>SUM(BZ21,CG21)</f>
        <v>0</v>
      </c>
      <c r="BT21" s="292">
        <f>SUM(CA21,CH21)</f>
        <v>4823</v>
      </c>
      <c r="BU21" s="292">
        <f>SUM(CB21,CI21)</f>
        <v>75</v>
      </c>
      <c r="BV21" s="292">
        <f>SUM(CC21,CJ21)</f>
        <v>1043</v>
      </c>
      <c r="BW21" s="292">
        <f>SUM(CD21,CK21)</f>
        <v>0</v>
      </c>
      <c r="BX21" s="292">
        <f>SUM(CE21,CL21)</f>
        <v>0</v>
      </c>
      <c r="BY21" s="292">
        <f>SUM(BZ21:CE21)</f>
        <v>4747</v>
      </c>
      <c r="BZ21" s="292">
        <f>F21</f>
        <v>0</v>
      </c>
      <c r="CA21" s="292">
        <f>J21</f>
        <v>3824</v>
      </c>
      <c r="CB21" s="292">
        <f>N21</f>
        <v>4</v>
      </c>
      <c r="CC21" s="292">
        <f>R21</f>
        <v>919</v>
      </c>
      <c r="CD21" s="292">
        <f>V21</f>
        <v>0</v>
      </c>
      <c r="CE21" s="292">
        <f>Z21</f>
        <v>0</v>
      </c>
      <c r="CF21" s="292">
        <f>SUM(CG21:CL21)</f>
        <v>1194</v>
      </c>
      <c r="CG21" s="292">
        <f>BE21</f>
        <v>0</v>
      </c>
      <c r="CH21" s="292">
        <f>BF21</f>
        <v>999</v>
      </c>
      <c r="CI21" s="292">
        <f>BG21</f>
        <v>71</v>
      </c>
      <c r="CJ21" s="292">
        <f>BH21</f>
        <v>124</v>
      </c>
      <c r="CK21" s="292">
        <f>BI21</f>
        <v>0</v>
      </c>
      <c r="CL21" s="292">
        <f>BJ21</f>
        <v>0</v>
      </c>
      <c r="CM21" s="292">
        <f>SUM(CT21,DA21)</f>
        <v>2696</v>
      </c>
      <c r="CN21" s="292">
        <f>SUM(CU21,DB21)</f>
        <v>0</v>
      </c>
      <c r="CO21" s="292">
        <f>SUM(CV21,DC21)</f>
        <v>2623</v>
      </c>
      <c r="CP21" s="292">
        <f>SUM(CW21,DD21)</f>
        <v>43</v>
      </c>
      <c r="CQ21" s="292">
        <f>SUM(CX21,DE21)</f>
        <v>30</v>
      </c>
      <c r="CR21" s="292">
        <f>SUM(CY21,DF21)</f>
        <v>0</v>
      </c>
      <c r="CS21" s="292">
        <f>SUM(CZ21,DG21)</f>
        <v>0</v>
      </c>
      <c r="CT21" s="292">
        <f>SUM(CU21:CZ21)</f>
        <v>2696</v>
      </c>
      <c r="CU21" s="292">
        <f>AE21</f>
        <v>0</v>
      </c>
      <c r="CV21" s="292">
        <f>AI21</f>
        <v>2623</v>
      </c>
      <c r="CW21" s="292">
        <f>AM21</f>
        <v>43</v>
      </c>
      <c r="CX21" s="292">
        <f>AQ21</f>
        <v>30</v>
      </c>
      <c r="CY21" s="292">
        <f>AU21</f>
        <v>0</v>
      </c>
      <c r="CZ21" s="292">
        <f>AY21</f>
        <v>0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15</v>
      </c>
      <c r="DJ21" s="292">
        <v>0</v>
      </c>
      <c r="DK21" s="292">
        <v>0</v>
      </c>
      <c r="DL21" s="292">
        <v>0</v>
      </c>
      <c r="DM21" s="292">
        <v>15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638</v>
      </c>
      <c r="E22" s="292">
        <f>SUM(F22,J22,N22,R22,V22,Z22)</f>
        <v>567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516</v>
      </c>
      <c r="K22" s="292">
        <v>516</v>
      </c>
      <c r="L22" s="292">
        <v>0</v>
      </c>
      <c r="M22" s="292">
        <v>0</v>
      </c>
      <c r="N22" s="292">
        <f>SUM(O22:Q22)</f>
        <v>35</v>
      </c>
      <c r="O22" s="292">
        <v>35</v>
      </c>
      <c r="P22" s="292">
        <v>0</v>
      </c>
      <c r="Q22" s="292">
        <v>0</v>
      </c>
      <c r="R22" s="292">
        <f>SUM(S22:U22)</f>
        <v>16</v>
      </c>
      <c r="S22" s="292">
        <v>16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71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71</v>
      </c>
      <c r="BL22" s="292">
        <v>0</v>
      </c>
      <c r="BM22" s="292">
        <v>71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567</v>
      </c>
      <c r="BS22" s="292">
        <f>SUM(BZ22,CG22)</f>
        <v>0</v>
      </c>
      <c r="BT22" s="292">
        <f>SUM(CA22,CH22)</f>
        <v>516</v>
      </c>
      <c r="BU22" s="292">
        <f>SUM(CB22,CI22)</f>
        <v>35</v>
      </c>
      <c r="BV22" s="292">
        <f>SUM(CC22,CJ22)</f>
        <v>16</v>
      </c>
      <c r="BW22" s="292">
        <f>SUM(CD22,CK22)</f>
        <v>0</v>
      </c>
      <c r="BX22" s="292">
        <f>SUM(CE22,CL22)</f>
        <v>0</v>
      </c>
      <c r="BY22" s="292">
        <f>SUM(BZ22:CE22)</f>
        <v>567</v>
      </c>
      <c r="BZ22" s="292">
        <f>F22</f>
        <v>0</v>
      </c>
      <c r="CA22" s="292">
        <f>J22</f>
        <v>516</v>
      </c>
      <c r="CB22" s="292">
        <f>N22</f>
        <v>35</v>
      </c>
      <c r="CC22" s="292">
        <f>R22</f>
        <v>16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71</v>
      </c>
      <c r="CN22" s="292">
        <f>SUM(CU22,DB22)</f>
        <v>0</v>
      </c>
      <c r="CO22" s="292">
        <f>SUM(CV22,DC22)</f>
        <v>71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71</v>
      </c>
      <c r="DB22" s="292">
        <f>BL22</f>
        <v>0</v>
      </c>
      <c r="DC22" s="292">
        <f>BM22</f>
        <v>71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8660</v>
      </c>
      <c r="E23" s="292">
        <f>SUM(F23,J23,N23,R23,V23,Z23)</f>
        <v>5911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4925</v>
      </c>
      <c r="K23" s="292">
        <v>0</v>
      </c>
      <c r="L23" s="292">
        <v>4925</v>
      </c>
      <c r="M23" s="292">
        <v>0</v>
      </c>
      <c r="N23" s="292">
        <f>SUM(O23:Q23)</f>
        <v>366</v>
      </c>
      <c r="O23" s="292">
        <v>0</v>
      </c>
      <c r="P23" s="292">
        <v>366</v>
      </c>
      <c r="Q23" s="292">
        <v>0</v>
      </c>
      <c r="R23" s="292">
        <f>SUM(S23:U23)</f>
        <v>534</v>
      </c>
      <c r="S23" s="292">
        <v>0</v>
      </c>
      <c r="T23" s="292">
        <v>534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86</v>
      </c>
      <c r="AA23" s="292">
        <v>0</v>
      </c>
      <c r="AB23" s="292">
        <v>86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2749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2749</v>
      </c>
      <c r="BL23" s="292">
        <v>0</v>
      </c>
      <c r="BM23" s="292">
        <v>2398</v>
      </c>
      <c r="BN23" s="292">
        <v>67</v>
      </c>
      <c r="BO23" s="292">
        <v>0</v>
      </c>
      <c r="BP23" s="292">
        <v>0</v>
      </c>
      <c r="BQ23" s="292">
        <v>284</v>
      </c>
      <c r="BR23" s="292">
        <f>SUM(BY23,CF23)</f>
        <v>5911</v>
      </c>
      <c r="BS23" s="292">
        <f>SUM(BZ23,CG23)</f>
        <v>0</v>
      </c>
      <c r="BT23" s="292">
        <f>SUM(CA23,CH23)</f>
        <v>4925</v>
      </c>
      <c r="BU23" s="292">
        <f>SUM(CB23,CI23)</f>
        <v>366</v>
      </c>
      <c r="BV23" s="292">
        <f>SUM(CC23,CJ23)</f>
        <v>534</v>
      </c>
      <c r="BW23" s="292">
        <f>SUM(CD23,CK23)</f>
        <v>0</v>
      </c>
      <c r="BX23" s="292">
        <f>SUM(CE23,CL23)</f>
        <v>86</v>
      </c>
      <c r="BY23" s="292">
        <f>SUM(BZ23:CE23)</f>
        <v>5911</v>
      </c>
      <c r="BZ23" s="292">
        <f>F23</f>
        <v>0</v>
      </c>
      <c r="CA23" s="292">
        <f>J23</f>
        <v>4925</v>
      </c>
      <c r="CB23" s="292">
        <f>N23</f>
        <v>366</v>
      </c>
      <c r="CC23" s="292">
        <f>R23</f>
        <v>534</v>
      </c>
      <c r="CD23" s="292">
        <f>V23</f>
        <v>0</v>
      </c>
      <c r="CE23" s="292">
        <f>Z23</f>
        <v>86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2749</v>
      </c>
      <c r="CN23" s="292">
        <f>SUM(CU23,DB23)</f>
        <v>0</v>
      </c>
      <c r="CO23" s="292">
        <f>SUM(CV23,DC23)</f>
        <v>2398</v>
      </c>
      <c r="CP23" s="292">
        <f>SUM(CW23,DD23)</f>
        <v>67</v>
      </c>
      <c r="CQ23" s="292">
        <f>SUM(CX23,DE23)</f>
        <v>0</v>
      </c>
      <c r="CR23" s="292">
        <f>SUM(CY23,DF23)</f>
        <v>0</v>
      </c>
      <c r="CS23" s="292">
        <f>SUM(CZ23,DG23)</f>
        <v>284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2749</v>
      </c>
      <c r="DB23" s="292">
        <f>BL23</f>
        <v>0</v>
      </c>
      <c r="DC23" s="292">
        <f>BM23</f>
        <v>2398</v>
      </c>
      <c r="DD23" s="292">
        <f>BN23</f>
        <v>67</v>
      </c>
      <c r="DE23" s="292">
        <f>BO23</f>
        <v>0</v>
      </c>
      <c r="DF23" s="292">
        <f>BP23</f>
        <v>0</v>
      </c>
      <c r="DG23" s="292">
        <f>BQ23</f>
        <v>284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2175</v>
      </c>
      <c r="E24" s="292">
        <f>SUM(F24,J24,N24,R24,V24,Z24)</f>
        <v>1398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1326</v>
      </c>
      <c r="K24" s="292">
        <v>0</v>
      </c>
      <c r="L24" s="292">
        <v>1326</v>
      </c>
      <c r="M24" s="292">
        <v>0</v>
      </c>
      <c r="N24" s="292">
        <f>SUM(O24:Q24)</f>
        <v>44</v>
      </c>
      <c r="O24" s="292">
        <v>0</v>
      </c>
      <c r="P24" s="292">
        <v>44</v>
      </c>
      <c r="Q24" s="292">
        <v>0</v>
      </c>
      <c r="R24" s="292">
        <f>SUM(S24:U24)</f>
        <v>28</v>
      </c>
      <c r="S24" s="292">
        <v>0</v>
      </c>
      <c r="T24" s="292">
        <v>28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512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443</v>
      </c>
      <c r="AJ24" s="292">
        <v>0</v>
      </c>
      <c r="AK24" s="292">
        <v>0</v>
      </c>
      <c r="AL24" s="292">
        <v>443</v>
      </c>
      <c r="AM24" s="292">
        <f>SUM(AN24:AP24)</f>
        <v>27</v>
      </c>
      <c r="AN24" s="292">
        <v>0</v>
      </c>
      <c r="AO24" s="292">
        <v>0</v>
      </c>
      <c r="AP24" s="292">
        <v>27</v>
      </c>
      <c r="AQ24" s="292">
        <f>SUM(AR24:AT24)</f>
        <v>42</v>
      </c>
      <c r="AR24" s="292">
        <v>0</v>
      </c>
      <c r="AS24" s="292">
        <v>0</v>
      </c>
      <c r="AT24" s="292">
        <v>42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265</v>
      </c>
      <c r="BD24" s="292">
        <f>SUM(BE24:BJ24)</f>
        <v>173</v>
      </c>
      <c r="BE24" s="292">
        <v>0</v>
      </c>
      <c r="BF24" s="292">
        <v>118</v>
      </c>
      <c r="BG24" s="292">
        <v>50</v>
      </c>
      <c r="BH24" s="292">
        <v>5</v>
      </c>
      <c r="BI24" s="292">
        <v>0</v>
      </c>
      <c r="BJ24" s="292">
        <v>0</v>
      </c>
      <c r="BK24" s="292">
        <f>SUM(BL24:BQ24)</f>
        <v>92</v>
      </c>
      <c r="BL24" s="292">
        <v>0</v>
      </c>
      <c r="BM24" s="292">
        <v>62</v>
      </c>
      <c r="BN24" s="292">
        <v>29</v>
      </c>
      <c r="BO24" s="292">
        <v>1</v>
      </c>
      <c r="BP24" s="292">
        <v>0</v>
      </c>
      <c r="BQ24" s="292">
        <v>0</v>
      </c>
      <c r="BR24" s="292">
        <f>SUM(BY24,CF24)</f>
        <v>1571</v>
      </c>
      <c r="BS24" s="292">
        <f>SUM(BZ24,CG24)</f>
        <v>0</v>
      </c>
      <c r="BT24" s="292">
        <f>SUM(CA24,CH24)</f>
        <v>1444</v>
      </c>
      <c r="BU24" s="292">
        <f>SUM(CB24,CI24)</f>
        <v>94</v>
      </c>
      <c r="BV24" s="292">
        <f>SUM(CC24,CJ24)</f>
        <v>33</v>
      </c>
      <c r="BW24" s="292">
        <f>SUM(CD24,CK24)</f>
        <v>0</v>
      </c>
      <c r="BX24" s="292">
        <f>SUM(CE24,CL24)</f>
        <v>0</v>
      </c>
      <c r="BY24" s="292">
        <f>SUM(BZ24:CE24)</f>
        <v>1398</v>
      </c>
      <c r="BZ24" s="292">
        <f>F24</f>
        <v>0</v>
      </c>
      <c r="CA24" s="292">
        <f>J24</f>
        <v>1326</v>
      </c>
      <c r="CB24" s="292">
        <f>N24</f>
        <v>44</v>
      </c>
      <c r="CC24" s="292">
        <f>R24</f>
        <v>28</v>
      </c>
      <c r="CD24" s="292">
        <f>V24</f>
        <v>0</v>
      </c>
      <c r="CE24" s="292">
        <f>Z24</f>
        <v>0</v>
      </c>
      <c r="CF24" s="292">
        <f>SUM(CG24:CL24)</f>
        <v>173</v>
      </c>
      <c r="CG24" s="292">
        <f>BE24</f>
        <v>0</v>
      </c>
      <c r="CH24" s="292">
        <f>BF24</f>
        <v>118</v>
      </c>
      <c r="CI24" s="292">
        <f>BG24</f>
        <v>50</v>
      </c>
      <c r="CJ24" s="292">
        <f>BH24</f>
        <v>5</v>
      </c>
      <c r="CK24" s="292">
        <f>BI24</f>
        <v>0</v>
      </c>
      <c r="CL24" s="292">
        <f>BJ24</f>
        <v>0</v>
      </c>
      <c r="CM24" s="292">
        <f>SUM(CT24,DA24)</f>
        <v>604</v>
      </c>
      <c r="CN24" s="292">
        <f>SUM(CU24,DB24)</f>
        <v>0</v>
      </c>
      <c r="CO24" s="292">
        <f>SUM(CV24,DC24)</f>
        <v>505</v>
      </c>
      <c r="CP24" s="292">
        <f>SUM(CW24,DD24)</f>
        <v>56</v>
      </c>
      <c r="CQ24" s="292">
        <f>SUM(CX24,DE24)</f>
        <v>43</v>
      </c>
      <c r="CR24" s="292">
        <f>SUM(CY24,DF24)</f>
        <v>0</v>
      </c>
      <c r="CS24" s="292">
        <f>SUM(CZ24,DG24)</f>
        <v>0</v>
      </c>
      <c r="CT24" s="292">
        <f>SUM(CU24:CZ24)</f>
        <v>512</v>
      </c>
      <c r="CU24" s="292">
        <f>AE24</f>
        <v>0</v>
      </c>
      <c r="CV24" s="292">
        <f>AI24</f>
        <v>443</v>
      </c>
      <c r="CW24" s="292">
        <f>AM24</f>
        <v>27</v>
      </c>
      <c r="CX24" s="292">
        <f>AQ24</f>
        <v>42</v>
      </c>
      <c r="CY24" s="292">
        <f>AU24</f>
        <v>0</v>
      </c>
      <c r="CZ24" s="292">
        <f>AY24</f>
        <v>0</v>
      </c>
      <c r="DA24" s="292">
        <f>SUM(DB24:DG24)</f>
        <v>92</v>
      </c>
      <c r="DB24" s="292">
        <f>BL24</f>
        <v>0</v>
      </c>
      <c r="DC24" s="292">
        <f>BM24</f>
        <v>62</v>
      </c>
      <c r="DD24" s="292">
        <f>BN24</f>
        <v>29</v>
      </c>
      <c r="DE24" s="292">
        <f>BO24</f>
        <v>1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2</v>
      </c>
      <c r="DJ24" s="292">
        <v>0</v>
      </c>
      <c r="DK24" s="292">
        <v>0</v>
      </c>
      <c r="DL24" s="292">
        <v>0</v>
      </c>
      <c r="DM24" s="292">
        <v>2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4662</v>
      </c>
      <c r="E25" s="292">
        <f>SUM(F25,J25,N25,R25,V25,Z25)</f>
        <v>2970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2547</v>
      </c>
      <c r="K25" s="292">
        <v>0</v>
      </c>
      <c r="L25" s="292">
        <v>2547</v>
      </c>
      <c r="M25" s="292">
        <v>0</v>
      </c>
      <c r="N25" s="292">
        <f>SUM(O25:Q25)</f>
        <v>93</v>
      </c>
      <c r="O25" s="292">
        <v>0</v>
      </c>
      <c r="P25" s="292">
        <v>93</v>
      </c>
      <c r="Q25" s="292">
        <v>0</v>
      </c>
      <c r="R25" s="292">
        <f>SUM(S25:U25)</f>
        <v>330</v>
      </c>
      <c r="S25" s="292">
        <v>0</v>
      </c>
      <c r="T25" s="292">
        <v>330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1177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1131</v>
      </c>
      <c r="AJ25" s="292">
        <v>0</v>
      </c>
      <c r="AK25" s="292">
        <v>0</v>
      </c>
      <c r="AL25" s="292">
        <v>1131</v>
      </c>
      <c r="AM25" s="292">
        <f>SUM(AN25:AP25)</f>
        <v>19</v>
      </c>
      <c r="AN25" s="292">
        <v>0</v>
      </c>
      <c r="AO25" s="292">
        <v>0</v>
      </c>
      <c r="AP25" s="292">
        <v>19</v>
      </c>
      <c r="AQ25" s="292">
        <f>SUM(AR25:AT25)</f>
        <v>27</v>
      </c>
      <c r="AR25" s="292">
        <v>0</v>
      </c>
      <c r="AS25" s="292">
        <v>0</v>
      </c>
      <c r="AT25" s="292">
        <v>27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515</v>
      </c>
      <c r="BD25" s="292">
        <f>SUM(BE25:BJ25)</f>
        <v>374</v>
      </c>
      <c r="BE25" s="292">
        <v>0</v>
      </c>
      <c r="BF25" s="292">
        <v>270</v>
      </c>
      <c r="BG25" s="292">
        <v>99</v>
      </c>
      <c r="BH25" s="292">
        <v>5</v>
      </c>
      <c r="BI25" s="292">
        <v>0</v>
      </c>
      <c r="BJ25" s="292">
        <v>0</v>
      </c>
      <c r="BK25" s="292">
        <f>SUM(BL25:BQ25)</f>
        <v>141</v>
      </c>
      <c r="BL25" s="292">
        <v>0</v>
      </c>
      <c r="BM25" s="292">
        <v>124</v>
      </c>
      <c r="BN25" s="292">
        <v>15</v>
      </c>
      <c r="BO25" s="292">
        <v>2</v>
      </c>
      <c r="BP25" s="292">
        <v>0</v>
      </c>
      <c r="BQ25" s="292">
        <v>0</v>
      </c>
      <c r="BR25" s="292">
        <f>SUM(BY25,CF25)</f>
        <v>3344</v>
      </c>
      <c r="BS25" s="292">
        <f>SUM(BZ25,CG25)</f>
        <v>0</v>
      </c>
      <c r="BT25" s="292">
        <f>SUM(CA25,CH25)</f>
        <v>2817</v>
      </c>
      <c r="BU25" s="292">
        <f>SUM(CB25,CI25)</f>
        <v>192</v>
      </c>
      <c r="BV25" s="292">
        <f>SUM(CC25,CJ25)</f>
        <v>335</v>
      </c>
      <c r="BW25" s="292">
        <f>SUM(CD25,CK25)</f>
        <v>0</v>
      </c>
      <c r="BX25" s="292">
        <f>SUM(CE25,CL25)</f>
        <v>0</v>
      </c>
      <c r="BY25" s="292">
        <f>SUM(BZ25:CE25)</f>
        <v>2970</v>
      </c>
      <c r="BZ25" s="292">
        <f>F25</f>
        <v>0</v>
      </c>
      <c r="CA25" s="292">
        <f>J25</f>
        <v>2547</v>
      </c>
      <c r="CB25" s="292">
        <f>N25</f>
        <v>93</v>
      </c>
      <c r="CC25" s="292">
        <f>R25</f>
        <v>330</v>
      </c>
      <c r="CD25" s="292">
        <f>V25</f>
        <v>0</v>
      </c>
      <c r="CE25" s="292">
        <f>Z25</f>
        <v>0</v>
      </c>
      <c r="CF25" s="292">
        <f>SUM(CG25:CL25)</f>
        <v>374</v>
      </c>
      <c r="CG25" s="292">
        <f>BE25</f>
        <v>0</v>
      </c>
      <c r="CH25" s="292">
        <f>BF25</f>
        <v>270</v>
      </c>
      <c r="CI25" s="292">
        <f>BG25</f>
        <v>99</v>
      </c>
      <c r="CJ25" s="292">
        <f>BH25</f>
        <v>5</v>
      </c>
      <c r="CK25" s="292">
        <f>BI25</f>
        <v>0</v>
      </c>
      <c r="CL25" s="292">
        <f>BJ25</f>
        <v>0</v>
      </c>
      <c r="CM25" s="292">
        <f>SUM(CT25,DA25)</f>
        <v>1318</v>
      </c>
      <c r="CN25" s="292">
        <f>SUM(CU25,DB25)</f>
        <v>0</v>
      </c>
      <c r="CO25" s="292">
        <f>SUM(CV25,DC25)</f>
        <v>1255</v>
      </c>
      <c r="CP25" s="292">
        <f>SUM(CW25,DD25)</f>
        <v>34</v>
      </c>
      <c r="CQ25" s="292">
        <f>SUM(CX25,DE25)</f>
        <v>29</v>
      </c>
      <c r="CR25" s="292">
        <f>SUM(CY25,DF25)</f>
        <v>0</v>
      </c>
      <c r="CS25" s="292">
        <f>SUM(CZ25,DG25)</f>
        <v>0</v>
      </c>
      <c r="CT25" s="292">
        <f>SUM(CU25:CZ25)</f>
        <v>1177</v>
      </c>
      <c r="CU25" s="292">
        <f>AE25</f>
        <v>0</v>
      </c>
      <c r="CV25" s="292">
        <f>AI25</f>
        <v>1131</v>
      </c>
      <c r="CW25" s="292">
        <f>AM25</f>
        <v>19</v>
      </c>
      <c r="CX25" s="292">
        <f>AQ25</f>
        <v>27</v>
      </c>
      <c r="CY25" s="292">
        <f>AU25</f>
        <v>0</v>
      </c>
      <c r="CZ25" s="292">
        <f>AY25</f>
        <v>0</v>
      </c>
      <c r="DA25" s="292">
        <f>SUM(DB25:DG25)</f>
        <v>141</v>
      </c>
      <c r="DB25" s="292">
        <f>BL25</f>
        <v>0</v>
      </c>
      <c r="DC25" s="292">
        <f>BM25</f>
        <v>124</v>
      </c>
      <c r="DD25" s="292">
        <f>BN25</f>
        <v>15</v>
      </c>
      <c r="DE25" s="292">
        <f>BO25</f>
        <v>2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3</v>
      </c>
      <c r="DJ25" s="292">
        <v>0</v>
      </c>
      <c r="DK25" s="292">
        <v>0</v>
      </c>
      <c r="DL25" s="292">
        <v>0</v>
      </c>
      <c r="DM25" s="292">
        <v>3</v>
      </c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5">
    <sortCondition ref="A8:A25"/>
    <sortCondition ref="B8:B25"/>
    <sortCondition ref="C8:C25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4" man="1"/>
    <brk id="25" min="1" max="24" man="1"/>
    <brk id="38" min="1" max="24" man="1"/>
    <brk id="50" min="1" max="24" man="1"/>
    <brk id="62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SUM(E7,T7,AI7,AX7,BM7,CB7,CQ7,DF7,DU7,DZ7)</f>
        <v>392166</v>
      </c>
      <c r="E7" s="305">
        <f>SUM(F7,M7)</f>
        <v>320728</v>
      </c>
      <c r="F7" s="305">
        <f>SUM(G7:L7)</f>
        <v>287874</v>
      </c>
      <c r="G7" s="305">
        <f t="shared" ref="G7:L7" si="0">SUM(G$8:G$207)</f>
        <v>0</v>
      </c>
      <c r="H7" s="305">
        <f t="shared" si="0"/>
        <v>287531</v>
      </c>
      <c r="I7" s="305">
        <f t="shared" si="0"/>
        <v>316</v>
      </c>
      <c r="J7" s="305">
        <f t="shared" si="0"/>
        <v>11</v>
      </c>
      <c r="K7" s="305">
        <f t="shared" si="0"/>
        <v>0</v>
      </c>
      <c r="L7" s="305">
        <f t="shared" si="0"/>
        <v>16</v>
      </c>
      <c r="M7" s="305">
        <f>SUM(N7:S7)</f>
        <v>32854</v>
      </c>
      <c r="N7" s="305">
        <f t="shared" ref="N7:S7" si="1">SUM(N$8:N$207)</f>
        <v>0</v>
      </c>
      <c r="O7" s="305">
        <f t="shared" si="1"/>
        <v>32801</v>
      </c>
      <c r="P7" s="305">
        <f t="shared" si="1"/>
        <v>53</v>
      </c>
      <c r="Q7" s="305">
        <f t="shared" si="1"/>
        <v>0</v>
      </c>
      <c r="R7" s="305">
        <f t="shared" si="1"/>
        <v>0</v>
      </c>
      <c r="S7" s="305">
        <f t="shared" si="1"/>
        <v>0</v>
      </c>
      <c r="T7" s="305">
        <f>SUM(U7,AB7)</f>
        <v>10233</v>
      </c>
      <c r="U7" s="305">
        <f>SUM(V7:AA7)</f>
        <v>4742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3247</v>
      </c>
      <c r="Y7" s="305">
        <f t="shared" si="2"/>
        <v>0</v>
      </c>
      <c r="Z7" s="305">
        <f t="shared" si="2"/>
        <v>0</v>
      </c>
      <c r="AA7" s="305">
        <f t="shared" si="2"/>
        <v>1495</v>
      </c>
      <c r="AB7" s="305">
        <f>SUM(AC7:AH7)</f>
        <v>5491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329</v>
      </c>
      <c r="AF7" s="305">
        <f t="shared" si="3"/>
        <v>0</v>
      </c>
      <c r="AG7" s="305">
        <f t="shared" si="3"/>
        <v>0</v>
      </c>
      <c r="AH7" s="305">
        <f t="shared" si="3"/>
        <v>5162</v>
      </c>
      <c r="AI7" s="305">
        <f>SUM(AJ7,AQ7)</f>
        <v>443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443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443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580</v>
      </c>
      <c r="BN7" s="305">
        <f>SUM(BO7:BT7)</f>
        <v>579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579</v>
      </c>
      <c r="BS7" s="305">
        <f t="shared" si="8"/>
        <v>0</v>
      </c>
      <c r="BT7" s="305">
        <f t="shared" si="8"/>
        <v>0</v>
      </c>
      <c r="BU7" s="305">
        <f>SUM(BV7:CA7)</f>
        <v>1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1</v>
      </c>
      <c r="BZ7" s="305">
        <f t="shared" si="9"/>
        <v>0</v>
      </c>
      <c r="CA7" s="305">
        <f t="shared" si="9"/>
        <v>0</v>
      </c>
      <c r="CB7" s="305">
        <f>SUM(CC7,CJ7)</f>
        <v>3497</v>
      </c>
      <c r="CC7" s="305">
        <f>SUM(CD7:CI7)</f>
        <v>3482</v>
      </c>
      <c r="CD7" s="305">
        <f t="shared" ref="CD7:CI7" si="10">SUM(CD$8:CD$207)</f>
        <v>0</v>
      </c>
      <c r="CE7" s="305">
        <f t="shared" si="10"/>
        <v>3482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15</v>
      </c>
      <c r="CK7" s="305">
        <f t="shared" ref="CK7:CP7" si="11">SUM(CK$8:CK$207)</f>
        <v>0</v>
      </c>
      <c r="CL7" s="305">
        <f t="shared" si="11"/>
        <v>15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44865</v>
      </c>
      <c r="CR7" s="305">
        <f>SUM(CS7:CX7)</f>
        <v>39842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7684</v>
      </c>
      <c r="CV7" s="305">
        <f t="shared" si="12"/>
        <v>30723</v>
      </c>
      <c r="CW7" s="305">
        <f t="shared" si="12"/>
        <v>19</v>
      </c>
      <c r="CX7" s="305">
        <f t="shared" si="12"/>
        <v>1416</v>
      </c>
      <c r="CY7" s="305">
        <f>SUM(CZ7:DE7)</f>
        <v>5023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2424</v>
      </c>
      <c r="DC7" s="305">
        <f t="shared" si="13"/>
        <v>2090</v>
      </c>
      <c r="DD7" s="305">
        <f t="shared" si="13"/>
        <v>0</v>
      </c>
      <c r="DE7" s="305">
        <f t="shared" si="13"/>
        <v>509</v>
      </c>
      <c r="DF7" s="305">
        <f>SUM(DG7,DN7)</f>
        <v>0</v>
      </c>
      <c r="DG7" s="305">
        <f>SUM(DH7:DM7)</f>
        <v>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8566</v>
      </c>
      <c r="DV7" s="305">
        <f>SUM(DV$8:DV$207)</f>
        <v>7970</v>
      </c>
      <c r="DW7" s="305">
        <f>SUM(DW$8:DW$207)</f>
        <v>3</v>
      </c>
      <c r="DX7" s="305">
        <f>SUM(DX$8:DX$207)</f>
        <v>593</v>
      </c>
      <c r="DY7" s="305">
        <f>SUM(DY$8:DY$207)</f>
        <v>0</v>
      </c>
      <c r="DZ7" s="305">
        <f>SUM(EA7,EH7)</f>
        <v>3254</v>
      </c>
      <c r="EA7" s="305">
        <f>SUM(EB7:EG7)</f>
        <v>1402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1364</v>
      </c>
      <c r="EE7" s="305">
        <f t="shared" si="16"/>
        <v>0</v>
      </c>
      <c r="EF7" s="305">
        <f t="shared" si="16"/>
        <v>0</v>
      </c>
      <c r="EG7" s="305">
        <f t="shared" si="16"/>
        <v>38</v>
      </c>
      <c r="EH7" s="305">
        <f>SUM(EI7:EN7)</f>
        <v>1852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1840</v>
      </c>
      <c r="EL7" s="305">
        <f t="shared" si="17"/>
        <v>0</v>
      </c>
      <c r="EM7" s="305">
        <f t="shared" si="17"/>
        <v>12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159949</v>
      </c>
      <c r="E8" s="292">
        <f>SUM(F8,M8)</f>
        <v>133174</v>
      </c>
      <c r="F8" s="292">
        <f>SUM(G8:L8)</f>
        <v>125128</v>
      </c>
      <c r="G8" s="292">
        <v>0</v>
      </c>
      <c r="H8" s="292">
        <v>125031</v>
      </c>
      <c r="I8" s="292">
        <v>97</v>
      </c>
      <c r="J8" s="292">
        <v>0</v>
      </c>
      <c r="K8" s="292">
        <v>0</v>
      </c>
      <c r="L8" s="292">
        <v>0</v>
      </c>
      <c r="M8" s="292">
        <f>SUM(N8:S8)</f>
        <v>8046</v>
      </c>
      <c r="N8" s="292">
        <v>0</v>
      </c>
      <c r="O8" s="292">
        <v>8046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443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443</v>
      </c>
      <c r="AR8" s="292">
        <v>0</v>
      </c>
      <c r="AS8" s="292">
        <v>0</v>
      </c>
      <c r="AT8" s="292">
        <v>443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25009</v>
      </c>
      <c r="CR8" s="292">
        <f>SUM(CS8:CX8)</f>
        <v>24383</v>
      </c>
      <c r="CS8" s="292">
        <v>0</v>
      </c>
      <c r="CT8" s="292">
        <v>0</v>
      </c>
      <c r="CU8" s="292">
        <v>4480</v>
      </c>
      <c r="CV8" s="292">
        <v>19903</v>
      </c>
      <c r="CW8" s="292">
        <v>0</v>
      </c>
      <c r="CX8" s="292">
        <v>0</v>
      </c>
      <c r="CY8" s="292">
        <f>SUM(CZ8:DE8)</f>
        <v>626</v>
      </c>
      <c r="CZ8" s="292">
        <v>0</v>
      </c>
      <c r="DA8" s="292">
        <v>0</v>
      </c>
      <c r="DB8" s="292">
        <v>626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</v>
      </c>
      <c r="DV8" s="292">
        <v>0</v>
      </c>
      <c r="DW8" s="292">
        <v>3</v>
      </c>
      <c r="DX8" s="292">
        <v>0</v>
      </c>
      <c r="DY8" s="292">
        <v>0</v>
      </c>
      <c r="DZ8" s="292">
        <f>SUM(EA8,EH8)</f>
        <v>1320</v>
      </c>
      <c r="EA8" s="292">
        <f>SUM(EB8:EG8)</f>
        <v>47</v>
      </c>
      <c r="EB8" s="292">
        <v>0</v>
      </c>
      <c r="EC8" s="292">
        <v>0</v>
      </c>
      <c r="ED8" s="292">
        <v>47</v>
      </c>
      <c r="EE8" s="292">
        <v>0</v>
      </c>
      <c r="EF8" s="292">
        <v>0</v>
      </c>
      <c r="EG8" s="292">
        <v>0</v>
      </c>
      <c r="EH8" s="292">
        <f>SUM(EI8:EN8)</f>
        <v>1273</v>
      </c>
      <c r="EI8" s="292">
        <v>0</v>
      </c>
      <c r="EJ8" s="292">
        <v>0</v>
      </c>
      <c r="EK8" s="292">
        <v>1273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48115</v>
      </c>
      <c r="E9" s="292">
        <f>SUM(F9,M9)</f>
        <v>40697</v>
      </c>
      <c r="F9" s="292">
        <f>SUM(G9:L9)</f>
        <v>36682</v>
      </c>
      <c r="G9" s="292">
        <v>0</v>
      </c>
      <c r="H9" s="292">
        <v>36682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4015</v>
      </c>
      <c r="N9" s="292">
        <v>0</v>
      </c>
      <c r="O9" s="292">
        <v>4015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4014</v>
      </c>
      <c r="U9" s="292">
        <f>SUM(V9:AA9)</f>
        <v>2593</v>
      </c>
      <c r="V9" s="292">
        <v>0</v>
      </c>
      <c r="W9" s="292">
        <v>0</v>
      </c>
      <c r="X9" s="292">
        <v>2211</v>
      </c>
      <c r="Y9" s="292">
        <v>0</v>
      </c>
      <c r="Z9" s="292">
        <v>0</v>
      </c>
      <c r="AA9" s="292">
        <v>382</v>
      </c>
      <c r="AB9" s="292">
        <f>SUM(AC9:AH9)</f>
        <v>1421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1421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3126</v>
      </c>
      <c r="CR9" s="292">
        <f>SUM(CS9:CX9)</f>
        <v>3126</v>
      </c>
      <c r="CS9" s="292">
        <v>0</v>
      </c>
      <c r="CT9" s="292">
        <v>0</v>
      </c>
      <c r="CU9" s="292">
        <v>0</v>
      </c>
      <c r="CV9" s="292">
        <v>3126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11</v>
      </c>
      <c r="DV9" s="292">
        <v>11</v>
      </c>
      <c r="DW9" s="292">
        <v>0</v>
      </c>
      <c r="DX9" s="292">
        <v>0</v>
      </c>
      <c r="DY9" s="292">
        <v>0</v>
      </c>
      <c r="DZ9" s="292">
        <f>SUM(EA9,EH9)</f>
        <v>267</v>
      </c>
      <c r="EA9" s="292">
        <f>SUM(EB9:EG9)</f>
        <v>229</v>
      </c>
      <c r="EB9" s="292">
        <v>0</v>
      </c>
      <c r="EC9" s="292">
        <v>0</v>
      </c>
      <c r="ED9" s="292">
        <v>229</v>
      </c>
      <c r="EE9" s="292">
        <v>0</v>
      </c>
      <c r="EF9" s="292">
        <v>0</v>
      </c>
      <c r="EG9" s="292">
        <v>0</v>
      </c>
      <c r="EH9" s="292">
        <f>SUM(EI9:EN9)</f>
        <v>38</v>
      </c>
      <c r="EI9" s="292">
        <v>0</v>
      </c>
      <c r="EJ9" s="292">
        <v>0</v>
      </c>
      <c r="EK9" s="292">
        <v>38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30639</v>
      </c>
      <c r="E10" s="292">
        <f>SUM(F10,M10)</f>
        <v>24287</v>
      </c>
      <c r="F10" s="292">
        <f>SUM(G10:L10)</f>
        <v>24211</v>
      </c>
      <c r="G10" s="292">
        <v>0</v>
      </c>
      <c r="H10" s="292">
        <v>24211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76</v>
      </c>
      <c r="N10" s="292">
        <v>0</v>
      </c>
      <c r="O10" s="292">
        <v>76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1770</v>
      </c>
      <c r="U10" s="292">
        <f>SUM(V10:AA10)</f>
        <v>190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190</v>
      </c>
      <c r="AB10" s="292">
        <f>SUM(AC10:AH10)</f>
        <v>1580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1580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3441</v>
      </c>
      <c r="CR10" s="292">
        <f>SUM(CS10:CX10)</f>
        <v>1495</v>
      </c>
      <c r="CS10" s="292">
        <v>0</v>
      </c>
      <c r="CT10" s="292">
        <v>0</v>
      </c>
      <c r="CU10" s="292">
        <v>499</v>
      </c>
      <c r="CV10" s="292">
        <v>993</v>
      </c>
      <c r="CW10" s="292">
        <v>3</v>
      </c>
      <c r="CX10" s="292">
        <v>0</v>
      </c>
      <c r="CY10" s="292">
        <f>SUM(CZ10:DE10)</f>
        <v>1946</v>
      </c>
      <c r="CZ10" s="292">
        <v>0</v>
      </c>
      <c r="DA10" s="292">
        <v>0</v>
      </c>
      <c r="DB10" s="292">
        <v>355</v>
      </c>
      <c r="DC10" s="292">
        <v>1591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1141</v>
      </c>
      <c r="DV10" s="292">
        <v>1141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24013</v>
      </c>
      <c r="E11" s="292">
        <f>SUM(F11,M11)</f>
        <v>19311</v>
      </c>
      <c r="F11" s="292">
        <f>SUM(G11:L11)</f>
        <v>15838</v>
      </c>
      <c r="G11" s="292">
        <v>0</v>
      </c>
      <c r="H11" s="292">
        <v>15838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3473</v>
      </c>
      <c r="N11" s="292">
        <v>0</v>
      </c>
      <c r="O11" s="292">
        <v>3473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580</v>
      </c>
      <c r="BN11" s="292">
        <f>SUM(BO11:BT11)</f>
        <v>579</v>
      </c>
      <c r="BO11" s="292">
        <v>0</v>
      </c>
      <c r="BP11" s="292">
        <v>0</v>
      </c>
      <c r="BQ11" s="292">
        <v>0</v>
      </c>
      <c r="BR11" s="292">
        <v>579</v>
      </c>
      <c r="BS11" s="292">
        <v>0</v>
      </c>
      <c r="BT11" s="292">
        <v>0</v>
      </c>
      <c r="BU11" s="292">
        <f>SUM(BV11:CA11)</f>
        <v>1</v>
      </c>
      <c r="BV11" s="292">
        <v>0</v>
      </c>
      <c r="BW11" s="292">
        <v>0</v>
      </c>
      <c r="BX11" s="292">
        <v>0</v>
      </c>
      <c r="BY11" s="292">
        <v>1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1410</v>
      </c>
      <c r="CR11" s="292">
        <f>SUM(CS11:CX11)</f>
        <v>1063</v>
      </c>
      <c r="CS11" s="292">
        <v>0</v>
      </c>
      <c r="CT11" s="292">
        <v>0</v>
      </c>
      <c r="CU11" s="292">
        <v>0</v>
      </c>
      <c r="CV11" s="292">
        <v>1063</v>
      </c>
      <c r="CW11" s="292">
        <v>0</v>
      </c>
      <c r="CX11" s="292">
        <v>0</v>
      </c>
      <c r="CY11" s="292">
        <f>SUM(CZ11:DE11)</f>
        <v>347</v>
      </c>
      <c r="CZ11" s="292">
        <v>0</v>
      </c>
      <c r="DA11" s="292">
        <v>0</v>
      </c>
      <c r="DB11" s="292">
        <v>0</v>
      </c>
      <c r="DC11" s="292">
        <v>347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1997</v>
      </c>
      <c r="DV11" s="292">
        <v>1851</v>
      </c>
      <c r="DW11" s="292">
        <v>0</v>
      </c>
      <c r="DX11" s="292">
        <v>146</v>
      </c>
      <c r="DY11" s="292">
        <v>0</v>
      </c>
      <c r="DZ11" s="292">
        <f>SUM(EA11,EH11)</f>
        <v>715</v>
      </c>
      <c r="EA11" s="292">
        <f>SUM(EB11:EG11)</f>
        <v>411</v>
      </c>
      <c r="EB11" s="292">
        <v>0</v>
      </c>
      <c r="EC11" s="292">
        <v>0</v>
      </c>
      <c r="ED11" s="292">
        <v>411</v>
      </c>
      <c r="EE11" s="292">
        <v>0</v>
      </c>
      <c r="EF11" s="292">
        <v>0</v>
      </c>
      <c r="EG11" s="292">
        <v>0</v>
      </c>
      <c r="EH11" s="292">
        <f>SUM(EI11:EN11)</f>
        <v>304</v>
      </c>
      <c r="EI11" s="292">
        <v>0</v>
      </c>
      <c r="EJ11" s="292">
        <v>0</v>
      </c>
      <c r="EK11" s="292">
        <v>304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25200</v>
      </c>
      <c r="E12" s="292">
        <f>SUM(F12,M12)</f>
        <v>20638</v>
      </c>
      <c r="F12" s="292">
        <f>SUM(G12:L12)</f>
        <v>18125</v>
      </c>
      <c r="G12" s="292">
        <v>0</v>
      </c>
      <c r="H12" s="292">
        <v>18125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2513</v>
      </c>
      <c r="N12" s="292">
        <v>0</v>
      </c>
      <c r="O12" s="292">
        <v>2513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3414</v>
      </c>
      <c r="CR12" s="292">
        <f>SUM(CS12:CX12)</f>
        <v>2325</v>
      </c>
      <c r="CS12" s="292">
        <v>0</v>
      </c>
      <c r="CT12" s="292">
        <v>0</v>
      </c>
      <c r="CU12" s="292">
        <v>724</v>
      </c>
      <c r="CV12" s="292">
        <v>732</v>
      </c>
      <c r="CW12" s="292">
        <v>16</v>
      </c>
      <c r="CX12" s="292">
        <v>853</v>
      </c>
      <c r="CY12" s="292">
        <f>SUM(CZ12:DE12)</f>
        <v>1089</v>
      </c>
      <c r="CZ12" s="292">
        <v>0</v>
      </c>
      <c r="DA12" s="292">
        <v>0</v>
      </c>
      <c r="DB12" s="292">
        <v>572</v>
      </c>
      <c r="DC12" s="292">
        <v>31</v>
      </c>
      <c r="DD12" s="292">
        <v>0</v>
      </c>
      <c r="DE12" s="292">
        <v>486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1136</v>
      </c>
      <c r="DV12" s="292">
        <v>879</v>
      </c>
      <c r="DW12" s="292">
        <v>0</v>
      </c>
      <c r="DX12" s="292">
        <v>257</v>
      </c>
      <c r="DY12" s="292">
        <v>0</v>
      </c>
      <c r="DZ12" s="292">
        <f>SUM(EA12,EH12)</f>
        <v>12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12</v>
      </c>
      <c r="EI12" s="292">
        <v>0</v>
      </c>
      <c r="EJ12" s="292">
        <v>0</v>
      </c>
      <c r="EK12" s="292">
        <v>0</v>
      </c>
      <c r="EL12" s="292">
        <v>0</v>
      </c>
      <c r="EM12" s="292">
        <v>12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12432</v>
      </c>
      <c r="E13" s="292">
        <f>SUM(F13,M13)</f>
        <v>8978</v>
      </c>
      <c r="F13" s="292">
        <f>SUM(G13:L13)</f>
        <v>5598</v>
      </c>
      <c r="G13" s="292">
        <v>0</v>
      </c>
      <c r="H13" s="292">
        <v>5587</v>
      </c>
      <c r="I13" s="292">
        <v>0</v>
      </c>
      <c r="J13" s="292">
        <v>11</v>
      </c>
      <c r="K13" s="292">
        <v>0</v>
      </c>
      <c r="L13" s="292">
        <v>0</v>
      </c>
      <c r="M13" s="292">
        <f>SUM(N13:S13)</f>
        <v>3380</v>
      </c>
      <c r="N13" s="292">
        <v>0</v>
      </c>
      <c r="O13" s="292">
        <v>3380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1618</v>
      </c>
      <c r="U13" s="292">
        <f>SUM(V13:AA13)</f>
        <v>466</v>
      </c>
      <c r="V13" s="292">
        <v>0</v>
      </c>
      <c r="W13" s="292">
        <v>0</v>
      </c>
      <c r="X13" s="292">
        <v>18</v>
      </c>
      <c r="Y13" s="292">
        <v>0</v>
      </c>
      <c r="Z13" s="292">
        <v>0</v>
      </c>
      <c r="AA13" s="292">
        <v>448</v>
      </c>
      <c r="AB13" s="292">
        <f>SUM(AC13:AH13)</f>
        <v>1152</v>
      </c>
      <c r="AC13" s="292">
        <v>0</v>
      </c>
      <c r="AD13" s="292">
        <v>0</v>
      </c>
      <c r="AE13" s="292">
        <v>7</v>
      </c>
      <c r="AF13" s="292">
        <v>0</v>
      </c>
      <c r="AG13" s="292">
        <v>0</v>
      </c>
      <c r="AH13" s="292">
        <v>1145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1357</v>
      </c>
      <c r="CR13" s="292">
        <f>SUM(CS13:CX13)</f>
        <v>1343</v>
      </c>
      <c r="CS13" s="292">
        <v>0</v>
      </c>
      <c r="CT13" s="292">
        <v>0</v>
      </c>
      <c r="CU13" s="292">
        <v>138</v>
      </c>
      <c r="CV13" s="292">
        <v>1205</v>
      </c>
      <c r="CW13" s="292">
        <v>0</v>
      </c>
      <c r="CX13" s="292">
        <v>0</v>
      </c>
      <c r="CY13" s="292">
        <f>SUM(CZ13:DE13)</f>
        <v>14</v>
      </c>
      <c r="CZ13" s="292">
        <v>0</v>
      </c>
      <c r="DA13" s="292">
        <v>0</v>
      </c>
      <c r="DB13" s="292">
        <v>1</v>
      </c>
      <c r="DC13" s="292">
        <v>2</v>
      </c>
      <c r="DD13" s="292">
        <v>0</v>
      </c>
      <c r="DE13" s="292">
        <v>11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457</v>
      </c>
      <c r="DV13" s="292">
        <v>450</v>
      </c>
      <c r="DW13" s="292">
        <v>0</v>
      </c>
      <c r="DX13" s="292">
        <v>7</v>
      </c>
      <c r="DY13" s="292">
        <v>0</v>
      </c>
      <c r="DZ13" s="292">
        <f>SUM(EA13,EH13)</f>
        <v>22</v>
      </c>
      <c r="EA13" s="292">
        <f>SUM(EB13:EG13)</f>
        <v>22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22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5638</v>
      </c>
      <c r="E14" s="292">
        <f>SUM(F14,M14)</f>
        <v>0</v>
      </c>
      <c r="F14" s="292">
        <f>SUM(G14:L14)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3497</v>
      </c>
      <c r="CC14" s="292">
        <f>SUM(CD14:CI14)</f>
        <v>3482</v>
      </c>
      <c r="CD14" s="292">
        <v>0</v>
      </c>
      <c r="CE14" s="292">
        <v>3482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15</v>
      </c>
      <c r="CK14" s="292">
        <v>0</v>
      </c>
      <c r="CL14" s="292">
        <v>15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1804</v>
      </c>
      <c r="CR14" s="292">
        <f>SUM(CS14:CX14)</f>
        <v>1428</v>
      </c>
      <c r="CS14" s="292">
        <v>0</v>
      </c>
      <c r="CT14" s="292">
        <v>0</v>
      </c>
      <c r="CU14" s="292">
        <v>584</v>
      </c>
      <c r="CV14" s="292">
        <v>844</v>
      </c>
      <c r="CW14" s="292">
        <v>0</v>
      </c>
      <c r="CX14" s="292">
        <v>0</v>
      </c>
      <c r="CY14" s="292">
        <f>SUM(CZ14:DE14)</f>
        <v>376</v>
      </c>
      <c r="CZ14" s="292">
        <v>0</v>
      </c>
      <c r="DA14" s="292">
        <v>0</v>
      </c>
      <c r="DB14" s="292">
        <v>376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337</v>
      </c>
      <c r="EA14" s="292">
        <f>SUM(EB14:EG14)</f>
        <v>304</v>
      </c>
      <c r="EB14" s="292">
        <v>0</v>
      </c>
      <c r="EC14" s="292">
        <v>0</v>
      </c>
      <c r="ED14" s="292">
        <v>304</v>
      </c>
      <c r="EE14" s="292">
        <v>0</v>
      </c>
      <c r="EF14" s="292">
        <v>0</v>
      </c>
      <c r="EG14" s="292">
        <v>0</v>
      </c>
      <c r="EH14" s="292">
        <f>SUM(EI14:EN14)</f>
        <v>33</v>
      </c>
      <c r="EI14" s="292">
        <v>0</v>
      </c>
      <c r="EJ14" s="292">
        <v>0</v>
      </c>
      <c r="EK14" s="292">
        <v>33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6326</v>
      </c>
      <c r="E15" s="292">
        <f>SUM(F15,M15)</f>
        <v>5100</v>
      </c>
      <c r="F15" s="292">
        <f>SUM(G15:L15)</f>
        <v>4371</v>
      </c>
      <c r="G15" s="292">
        <v>0</v>
      </c>
      <c r="H15" s="292">
        <v>4371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729</v>
      </c>
      <c r="N15" s="292">
        <v>0</v>
      </c>
      <c r="O15" s="292">
        <v>729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1200</v>
      </c>
      <c r="CR15" s="292">
        <f>SUM(CS15:CX15)</f>
        <v>1002</v>
      </c>
      <c r="CS15" s="292">
        <v>0</v>
      </c>
      <c r="CT15" s="292">
        <v>0</v>
      </c>
      <c r="CU15" s="292">
        <v>240</v>
      </c>
      <c r="CV15" s="292">
        <v>747</v>
      </c>
      <c r="CW15" s="292">
        <v>0</v>
      </c>
      <c r="CX15" s="292">
        <v>15</v>
      </c>
      <c r="CY15" s="292">
        <f>SUM(CZ15:DE15)</f>
        <v>198</v>
      </c>
      <c r="CZ15" s="292">
        <v>0</v>
      </c>
      <c r="DA15" s="292">
        <v>0</v>
      </c>
      <c r="DB15" s="292">
        <v>109</v>
      </c>
      <c r="DC15" s="292">
        <v>77</v>
      </c>
      <c r="DD15" s="292">
        <v>0</v>
      </c>
      <c r="DE15" s="292">
        <v>12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26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26</v>
      </c>
      <c r="EI15" s="292">
        <v>0</v>
      </c>
      <c r="EJ15" s="292">
        <v>0</v>
      </c>
      <c r="EK15" s="292">
        <v>26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6968</v>
      </c>
      <c r="E16" s="292">
        <f>SUM(F16,M16)</f>
        <v>6084</v>
      </c>
      <c r="F16" s="292">
        <f>SUM(G16:L16)</f>
        <v>5342</v>
      </c>
      <c r="G16" s="292">
        <v>0</v>
      </c>
      <c r="H16" s="292">
        <v>5342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742</v>
      </c>
      <c r="N16" s="292">
        <v>0</v>
      </c>
      <c r="O16" s="292">
        <v>742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532</v>
      </c>
      <c r="CR16" s="292">
        <f>SUM(CS16:CX16)</f>
        <v>316</v>
      </c>
      <c r="CS16" s="292">
        <v>0</v>
      </c>
      <c r="CT16" s="292">
        <v>0</v>
      </c>
      <c r="CU16" s="292">
        <v>316</v>
      </c>
      <c r="CV16" s="292">
        <v>0</v>
      </c>
      <c r="CW16" s="292">
        <v>0</v>
      </c>
      <c r="CX16" s="292">
        <v>0</v>
      </c>
      <c r="CY16" s="292">
        <f>SUM(CZ16:DE16)</f>
        <v>216</v>
      </c>
      <c r="CZ16" s="292">
        <v>0</v>
      </c>
      <c r="DA16" s="292">
        <v>0</v>
      </c>
      <c r="DB16" s="292">
        <v>216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352</v>
      </c>
      <c r="DV16" s="292">
        <v>352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7486</v>
      </c>
      <c r="E17" s="292">
        <f>SUM(F17,M17)</f>
        <v>6266</v>
      </c>
      <c r="F17" s="292">
        <f>SUM(G17:L17)</f>
        <v>6266</v>
      </c>
      <c r="G17" s="292">
        <v>0</v>
      </c>
      <c r="H17" s="292">
        <v>6266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732</v>
      </c>
      <c r="U17" s="292">
        <f>SUM(V17:AA17)</f>
        <v>732</v>
      </c>
      <c r="V17" s="292">
        <v>0</v>
      </c>
      <c r="W17" s="292">
        <v>0</v>
      </c>
      <c r="X17" s="292">
        <v>465</v>
      </c>
      <c r="Y17" s="292">
        <v>0</v>
      </c>
      <c r="Z17" s="292">
        <v>0</v>
      </c>
      <c r="AA17" s="292">
        <v>267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0</v>
      </c>
      <c r="CR17" s="292">
        <f>SUM(CS17:CX17)</f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488</v>
      </c>
      <c r="DV17" s="292">
        <v>488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17945</v>
      </c>
      <c r="E18" s="292">
        <f>SUM(F18,M18)</f>
        <v>15859</v>
      </c>
      <c r="F18" s="292">
        <f>SUM(G18:L18)</f>
        <v>15566</v>
      </c>
      <c r="G18" s="292">
        <v>0</v>
      </c>
      <c r="H18" s="292">
        <v>15566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293</v>
      </c>
      <c r="N18" s="292">
        <v>0</v>
      </c>
      <c r="O18" s="292">
        <v>293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122</v>
      </c>
      <c r="U18" s="292">
        <f>SUM(V18:AA18)</f>
        <v>122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122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1948</v>
      </c>
      <c r="CR18" s="292">
        <f>SUM(CS18:CX18)</f>
        <v>1825</v>
      </c>
      <c r="CS18" s="292">
        <v>0</v>
      </c>
      <c r="CT18" s="292">
        <v>0</v>
      </c>
      <c r="CU18" s="292">
        <v>554</v>
      </c>
      <c r="CV18" s="292">
        <v>734</v>
      </c>
      <c r="CW18" s="292">
        <v>0</v>
      </c>
      <c r="CX18" s="292">
        <v>537</v>
      </c>
      <c r="CY18" s="292">
        <f>SUM(CZ18:DE18)</f>
        <v>123</v>
      </c>
      <c r="CZ18" s="292">
        <v>0</v>
      </c>
      <c r="DA18" s="292">
        <v>0</v>
      </c>
      <c r="DB18" s="292">
        <v>123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16</v>
      </c>
      <c r="DV18" s="292">
        <v>16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11944</v>
      </c>
      <c r="E19" s="292">
        <f>SUM(F19,M19)</f>
        <v>9585</v>
      </c>
      <c r="F19" s="292">
        <f>SUM(G19:L19)</f>
        <v>4427</v>
      </c>
      <c r="G19" s="292">
        <v>0</v>
      </c>
      <c r="H19" s="292">
        <v>4427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5158</v>
      </c>
      <c r="N19" s="292">
        <v>0</v>
      </c>
      <c r="O19" s="292">
        <v>5158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924</v>
      </c>
      <c r="U19" s="292">
        <f>SUM(V19:AA19)</f>
        <v>86</v>
      </c>
      <c r="V19" s="292">
        <v>0</v>
      </c>
      <c r="W19" s="292">
        <v>0</v>
      </c>
      <c r="X19" s="292">
        <v>86</v>
      </c>
      <c r="Y19" s="292">
        <v>0</v>
      </c>
      <c r="Z19" s="292">
        <v>0</v>
      </c>
      <c r="AA19" s="292">
        <v>0</v>
      </c>
      <c r="AB19" s="292">
        <f>SUM(AC19:AH19)</f>
        <v>838</v>
      </c>
      <c r="AC19" s="292">
        <v>0</v>
      </c>
      <c r="AD19" s="292">
        <v>0</v>
      </c>
      <c r="AE19" s="292">
        <v>106</v>
      </c>
      <c r="AF19" s="292">
        <v>0</v>
      </c>
      <c r="AG19" s="292">
        <v>0</v>
      </c>
      <c r="AH19" s="292">
        <v>732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486</v>
      </c>
      <c r="CR19" s="292">
        <f>SUM(CS19:CX19)</f>
        <v>445</v>
      </c>
      <c r="CS19" s="292">
        <v>0</v>
      </c>
      <c r="CT19" s="292">
        <v>0</v>
      </c>
      <c r="CU19" s="292">
        <v>10</v>
      </c>
      <c r="CV19" s="292">
        <v>435</v>
      </c>
      <c r="CW19" s="292">
        <v>0</v>
      </c>
      <c r="CX19" s="292">
        <v>0</v>
      </c>
      <c r="CY19" s="292">
        <f>SUM(CZ19:DE19)</f>
        <v>41</v>
      </c>
      <c r="CZ19" s="292">
        <v>0</v>
      </c>
      <c r="DA19" s="292">
        <v>0</v>
      </c>
      <c r="DB19" s="292">
        <v>12</v>
      </c>
      <c r="DC19" s="292">
        <v>29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949</v>
      </c>
      <c r="DV19" s="292">
        <v>890</v>
      </c>
      <c r="DW19" s="292">
        <v>0</v>
      </c>
      <c r="DX19" s="292">
        <v>59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10739</v>
      </c>
      <c r="E20" s="292">
        <f>SUM(F20,M20)</f>
        <v>9372</v>
      </c>
      <c r="F20" s="292">
        <f>SUM(G20:L20)</f>
        <v>8985</v>
      </c>
      <c r="G20" s="292">
        <v>0</v>
      </c>
      <c r="H20" s="292">
        <v>8750</v>
      </c>
      <c r="I20" s="292">
        <v>219</v>
      </c>
      <c r="J20" s="292">
        <v>0</v>
      </c>
      <c r="K20" s="292">
        <v>0</v>
      </c>
      <c r="L20" s="292">
        <v>16</v>
      </c>
      <c r="M20" s="292">
        <f>SUM(N20:S20)</f>
        <v>387</v>
      </c>
      <c r="N20" s="292">
        <v>0</v>
      </c>
      <c r="O20" s="292">
        <v>334</v>
      </c>
      <c r="P20" s="292">
        <v>53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655</v>
      </c>
      <c r="CR20" s="292">
        <f>SUM(CS20:CX20)</f>
        <v>621</v>
      </c>
      <c r="CS20" s="292">
        <v>0</v>
      </c>
      <c r="CT20" s="292">
        <v>0</v>
      </c>
      <c r="CU20" s="292">
        <v>139</v>
      </c>
      <c r="CV20" s="292">
        <v>471</v>
      </c>
      <c r="CW20" s="292">
        <v>0</v>
      </c>
      <c r="CX20" s="292">
        <v>11</v>
      </c>
      <c r="CY20" s="292">
        <f>SUM(CZ20:DE20)</f>
        <v>34</v>
      </c>
      <c r="CZ20" s="292">
        <v>0</v>
      </c>
      <c r="DA20" s="292">
        <v>0</v>
      </c>
      <c r="DB20" s="292">
        <v>34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436</v>
      </c>
      <c r="DV20" s="292">
        <v>436</v>
      </c>
      <c r="DW20" s="292">
        <v>0</v>
      </c>
      <c r="DX20" s="292">
        <v>0</v>
      </c>
      <c r="DY20" s="292">
        <v>0</v>
      </c>
      <c r="DZ20" s="292">
        <f>SUM(EA20,EH20)</f>
        <v>276</v>
      </c>
      <c r="EA20" s="292">
        <f>SUM(EB20:EG20)</f>
        <v>225</v>
      </c>
      <c r="EB20" s="292">
        <v>0</v>
      </c>
      <c r="EC20" s="292">
        <v>0</v>
      </c>
      <c r="ED20" s="292">
        <v>209</v>
      </c>
      <c r="EE20" s="292">
        <v>0</v>
      </c>
      <c r="EF20" s="292">
        <v>0</v>
      </c>
      <c r="EG20" s="292">
        <v>16</v>
      </c>
      <c r="EH20" s="292">
        <f>SUM(EI20:EN20)</f>
        <v>51</v>
      </c>
      <c r="EI20" s="292">
        <v>0</v>
      </c>
      <c r="EJ20" s="292">
        <v>0</v>
      </c>
      <c r="EK20" s="292">
        <v>51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8637</v>
      </c>
      <c r="E21" s="292">
        <f>SUM(F21,M21)</f>
        <v>7446</v>
      </c>
      <c r="F21" s="292">
        <f>SUM(G21:L21)</f>
        <v>6447</v>
      </c>
      <c r="G21" s="292">
        <v>0</v>
      </c>
      <c r="H21" s="292">
        <v>6447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999</v>
      </c>
      <c r="N21" s="292">
        <v>0</v>
      </c>
      <c r="O21" s="292">
        <v>999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103</v>
      </c>
      <c r="CR21" s="292">
        <f>SUM(CS21:CX21)</f>
        <v>103</v>
      </c>
      <c r="CS21" s="292">
        <v>0</v>
      </c>
      <c r="CT21" s="292">
        <v>0</v>
      </c>
      <c r="CU21" s="292">
        <v>0</v>
      </c>
      <c r="CV21" s="292">
        <v>103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970</v>
      </c>
      <c r="DV21" s="292">
        <v>846</v>
      </c>
      <c r="DW21" s="292">
        <v>0</v>
      </c>
      <c r="DX21" s="292">
        <v>124</v>
      </c>
      <c r="DY21" s="292">
        <v>0</v>
      </c>
      <c r="DZ21" s="292">
        <f>SUM(EA21,EH21)</f>
        <v>118</v>
      </c>
      <c r="EA21" s="292">
        <f>SUM(EB21:EG21)</f>
        <v>47</v>
      </c>
      <c r="EB21" s="292">
        <v>0</v>
      </c>
      <c r="EC21" s="292">
        <v>0</v>
      </c>
      <c r="ED21" s="292">
        <v>47</v>
      </c>
      <c r="EE21" s="292">
        <v>0</v>
      </c>
      <c r="EF21" s="292">
        <v>0</v>
      </c>
      <c r="EG21" s="292">
        <v>0</v>
      </c>
      <c r="EH21" s="292">
        <f>SUM(EI21:EN21)</f>
        <v>71</v>
      </c>
      <c r="EI21" s="292">
        <v>0</v>
      </c>
      <c r="EJ21" s="292">
        <v>0</v>
      </c>
      <c r="EK21" s="292">
        <v>71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638</v>
      </c>
      <c r="E22" s="292">
        <f>SUM(F22,M22)</f>
        <v>587</v>
      </c>
      <c r="F22" s="292">
        <f>SUM(G22:L22)</f>
        <v>516</v>
      </c>
      <c r="G22" s="292">
        <v>0</v>
      </c>
      <c r="H22" s="292">
        <v>516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71</v>
      </c>
      <c r="N22" s="292">
        <v>0</v>
      </c>
      <c r="O22" s="292">
        <v>71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16</v>
      </c>
      <c r="CR22" s="292">
        <f>SUM(CS22:CX22)</f>
        <v>16</v>
      </c>
      <c r="CS22" s="292">
        <v>0</v>
      </c>
      <c r="CT22" s="292">
        <v>0</v>
      </c>
      <c r="CU22" s="292">
        <v>0</v>
      </c>
      <c r="CV22" s="292">
        <v>16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35</v>
      </c>
      <c r="EA22" s="292">
        <f>SUM(EB22:EG22)</f>
        <v>35</v>
      </c>
      <c r="EB22" s="292">
        <v>0</v>
      </c>
      <c r="EC22" s="292">
        <v>0</v>
      </c>
      <c r="ED22" s="292">
        <v>35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8660</v>
      </c>
      <c r="E23" s="292">
        <f>SUM(F23,M23)</f>
        <v>7323</v>
      </c>
      <c r="F23" s="292">
        <f>SUM(G23:L23)</f>
        <v>4925</v>
      </c>
      <c r="G23" s="292">
        <v>0</v>
      </c>
      <c r="H23" s="292">
        <v>4925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2398</v>
      </c>
      <c r="N23" s="292">
        <v>0</v>
      </c>
      <c r="O23" s="292">
        <v>2398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803</v>
      </c>
      <c r="U23" s="292">
        <f>SUM(V23:AA23)</f>
        <v>452</v>
      </c>
      <c r="V23" s="292">
        <v>0</v>
      </c>
      <c r="W23" s="292">
        <v>0</v>
      </c>
      <c r="X23" s="292">
        <v>366</v>
      </c>
      <c r="Y23" s="292">
        <v>0</v>
      </c>
      <c r="Z23" s="292">
        <v>0</v>
      </c>
      <c r="AA23" s="292">
        <v>86</v>
      </c>
      <c r="AB23" s="292">
        <f>SUM(AC23:AH23)</f>
        <v>351</v>
      </c>
      <c r="AC23" s="292">
        <v>0</v>
      </c>
      <c r="AD23" s="292">
        <v>0</v>
      </c>
      <c r="AE23" s="292">
        <v>67</v>
      </c>
      <c r="AF23" s="292">
        <v>0</v>
      </c>
      <c r="AG23" s="292">
        <v>0</v>
      </c>
      <c r="AH23" s="292">
        <v>284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534</v>
      </c>
      <c r="DV23" s="292">
        <v>534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2175</v>
      </c>
      <c r="E24" s="292">
        <f>SUM(F24,M24)</f>
        <v>1949</v>
      </c>
      <c r="F24" s="292">
        <f>SUM(G24:L24)</f>
        <v>1769</v>
      </c>
      <c r="G24" s="292">
        <v>0</v>
      </c>
      <c r="H24" s="292">
        <v>1769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180</v>
      </c>
      <c r="N24" s="292">
        <v>0</v>
      </c>
      <c r="O24" s="292">
        <v>180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96</v>
      </c>
      <c r="U24" s="292">
        <f>SUM(V24:AA24)</f>
        <v>38</v>
      </c>
      <c r="V24" s="292">
        <v>0</v>
      </c>
      <c r="W24" s="292">
        <v>0</v>
      </c>
      <c r="X24" s="292">
        <v>38</v>
      </c>
      <c r="Y24" s="292">
        <v>0</v>
      </c>
      <c r="Z24" s="292">
        <v>0</v>
      </c>
      <c r="AA24" s="292">
        <v>0</v>
      </c>
      <c r="AB24" s="292">
        <f>SUM(AC24:AH24)</f>
        <v>58</v>
      </c>
      <c r="AC24" s="292">
        <v>0</v>
      </c>
      <c r="AD24" s="292">
        <v>0</v>
      </c>
      <c r="AE24" s="292">
        <v>58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48</v>
      </c>
      <c r="CR24" s="292">
        <f>SUM(CS24:CX24)</f>
        <v>42</v>
      </c>
      <c r="CS24" s="292">
        <v>0</v>
      </c>
      <c r="CT24" s="292">
        <v>0</v>
      </c>
      <c r="CU24" s="292">
        <v>0</v>
      </c>
      <c r="CV24" s="292">
        <v>42</v>
      </c>
      <c r="CW24" s="292">
        <v>0</v>
      </c>
      <c r="CX24" s="292">
        <v>0</v>
      </c>
      <c r="CY24" s="292">
        <f>SUM(CZ24:DE24)</f>
        <v>6</v>
      </c>
      <c r="CZ24" s="292">
        <v>0</v>
      </c>
      <c r="DA24" s="292">
        <v>0</v>
      </c>
      <c r="DB24" s="292">
        <v>0</v>
      </c>
      <c r="DC24" s="292">
        <v>6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28</v>
      </c>
      <c r="DV24" s="292">
        <v>28</v>
      </c>
      <c r="DW24" s="292">
        <v>0</v>
      </c>
      <c r="DX24" s="292">
        <v>0</v>
      </c>
      <c r="DY24" s="292">
        <v>0</v>
      </c>
      <c r="DZ24" s="292">
        <f>SUM(EA24,EH24)</f>
        <v>54</v>
      </c>
      <c r="EA24" s="292">
        <f>SUM(EB24:EG24)</f>
        <v>33</v>
      </c>
      <c r="EB24" s="292">
        <v>0</v>
      </c>
      <c r="EC24" s="292">
        <v>0</v>
      </c>
      <c r="ED24" s="292">
        <v>33</v>
      </c>
      <c r="EE24" s="292">
        <v>0</v>
      </c>
      <c r="EF24" s="292">
        <v>0</v>
      </c>
      <c r="EG24" s="292">
        <v>0</v>
      </c>
      <c r="EH24" s="292">
        <f>SUM(EI24:EN24)</f>
        <v>21</v>
      </c>
      <c r="EI24" s="292">
        <v>0</v>
      </c>
      <c r="EJ24" s="292">
        <v>0</v>
      </c>
      <c r="EK24" s="292">
        <v>21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4662</v>
      </c>
      <c r="E25" s="292">
        <f>SUM(F25,M25)</f>
        <v>4072</v>
      </c>
      <c r="F25" s="292">
        <f>SUM(G25:L25)</f>
        <v>3678</v>
      </c>
      <c r="G25" s="292">
        <v>0</v>
      </c>
      <c r="H25" s="292">
        <v>3678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394</v>
      </c>
      <c r="N25" s="292">
        <v>0</v>
      </c>
      <c r="O25" s="292">
        <v>394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154</v>
      </c>
      <c r="U25" s="292">
        <f>SUM(V25:AA25)</f>
        <v>63</v>
      </c>
      <c r="V25" s="292">
        <v>0</v>
      </c>
      <c r="W25" s="292">
        <v>0</v>
      </c>
      <c r="X25" s="292">
        <v>63</v>
      </c>
      <c r="Y25" s="292">
        <v>0</v>
      </c>
      <c r="Z25" s="292">
        <v>0</v>
      </c>
      <c r="AA25" s="292">
        <v>0</v>
      </c>
      <c r="AB25" s="292">
        <f>SUM(AC25:AH25)</f>
        <v>91</v>
      </c>
      <c r="AC25" s="292">
        <v>0</v>
      </c>
      <c r="AD25" s="292">
        <v>0</v>
      </c>
      <c r="AE25" s="292">
        <v>91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316</v>
      </c>
      <c r="CR25" s="292">
        <f>SUM(CS25:CX25)</f>
        <v>309</v>
      </c>
      <c r="CS25" s="292">
        <v>0</v>
      </c>
      <c r="CT25" s="292">
        <v>0</v>
      </c>
      <c r="CU25" s="292">
        <v>0</v>
      </c>
      <c r="CV25" s="292">
        <v>309</v>
      </c>
      <c r="CW25" s="292">
        <v>0</v>
      </c>
      <c r="CX25" s="292">
        <v>0</v>
      </c>
      <c r="CY25" s="292">
        <f>SUM(CZ25:DE25)</f>
        <v>7</v>
      </c>
      <c r="CZ25" s="292">
        <v>0</v>
      </c>
      <c r="DA25" s="292">
        <v>0</v>
      </c>
      <c r="DB25" s="292">
        <v>0</v>
      </c>
      <c r="DC25" s="292">
        <v>7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48</v>
      </c>
      <c r="DV25" s="292">
        <v>48</v>
      </c>
      <c r="DW25" s="292">
        <v>0</v>
      </c>
      <c r="DX25" s="292">
        <v>0</v>
      </c>
      <c r="DY25" s="292">
        <v>0</v>
      </c>
      <c r="DZ25" s="292">
        <f>SUM(EA25,EH25)</f>
        <v>72</v>
      </c>
      <c r="EA25" s="292">
        <f>SUM(EB25:EG25)</f>
        <v>49</v>
      </c>
      <c r="EB25" s="292">
        <v>0</v>
      </c>
      <c r="EC25" s="292">
        <v>0</v>
      </c>
      <c r="ED25" s="292">
        <v>49</v>
      </c>
      <c r="EE25" s="292">
        <v>0</v>
      </c>
      <c r="EF25" s="292">
        <v>0</v>
      </c>
      <c r="EG25" s="292">
        <v>0</v>
      </c>
      <c r="EH25" s="292">
        <f>SUM(EI25:EN25)</f>
        <v>23</v>
      </c>
      <c r="EI25" s="292">
        <v>0</v>
      </c>
      <c r="EJ25" s="292">
        <v>0</v>
      </c>
      <c r="EK25" s="292">
        <v>23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5">
    <sortCondition ref="A8:A25"/>
    <sortCondition ref="B8:B25"/>
    <sortCondition ref="C8:C2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4" man="1"/>
    <brk id="34" min="1" max="24" man="1"/>
    <brk id="49" min="1" max="24" man="1"/>
    <brk id="64" min="1" max="24" man="1"/>
    <brk id="79" min="1" max="24" man="1"/>
    <brk id="94" min="1" max="24" man="1"/>
    <brk id="109" min="1" max="24" man="1"/>
    <brk id="124" min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SUM(E7,F7,N7,O7)</f>
        <v>393499</v>
      </c>
      <c r="E7" s="305">
        <f>+Q7</f>
        <v>321138</v>
      </c>
      <c r="F7" s="305">
        <f>SUM(G7:M7)</f>
        <v>60360</v>
      </c>
      <c r="G7" s="305">
        <f t="shared" ref="G7:M7" si="0">SUM(G$8:G$207)</f>
        <v>10732</v>
      </c>
      <c r="H7" s="305">
        <f t="shared" si="0"/>
        <v>443</v>
      </c>
      <c r="I7" s="305">
        <f t="shared" si="0"/>
        <v>0</v>
      </c>
      <c r="J7" s="305">
        <f t="shared" si="0"/>
        <v>580</v>
      </c>
      <c r="K7" s="305">
        <f t="shared" si="0"/>
        <v>3497</v>
      </c>
      <c r="L7" s="305">
        <f t="shared" si="0"/>
        <v>45098</v>
      </c>
      <c r="M7" s="305">
        <f t="shared" si="0"/>
        <v>10</v>
      </c>
      <c r="N7" s="305">
        <f>+AA7</f>
        <v>3261</v>
      </c>
      <c r="O7" s="305">
        <f>+資源化量内訳!Y7</f>
        <v>8740</v>
      </c>
      <c r="P7" s="305">
        <f>+SUM(Q7,R7)</f>
        <v>337455</v>
      </c>
      <c r="Q7" s="305">
        <f>SUM(Q$8:Q$207)</f>
        <v>321138</v>
      </c>
      <c r="R7" s="305">
        <f>+SUM(S7,T7,U7,V7,W7,X7,Y7)</f>
        <v>16317</v>
      </c>
      <c r="S7" s="305">
        <f t="shared" ref="S7:Y7" si="1">SUM(S$8:S$207)</f>
        <v>7347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8960</v>
      </c>
      <c r="Y7" s="305">
        <f t="shared" si="1"/>
        <v>10</v>
      </c>
      <c r="Z7" s="305">
        <f>SUM(AA7:AC7)</f>
        <v>29158</v>
      </c>
      <c r="AA7" s="305">
        <f>SUM(AA$8:AA$207)</f>
        <v>3261</v>
      </c>
      <c r="AB7" s="305">
        <f>SUM(AB$8:AB$207)</f>
        <v>21600</v>
      </c>
      <c r="AC7" s="305">
        <f>SUM(AD7:AJ7)</f>
        <v>4297</v>
      </c>
      <c r="AD7" s="305">
        <f t="shared" ref="AD7:AJ7" si="2">SUM(AD$8:AD$207)</f>
        <v>332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12</v>
      </c>
      <c r="AI7" s="305">
        <f t="shared" si="2"/>
        <v>3953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159948</v>
      </c>
      <c r="E8" s="292">
        <f>+Q8</f>
        <v>133174</v>
      </c>
      <c r="F8" s="292">
        <f>SUM(G8:M8)</f>
        <v>25452</v>
      </c>
      <c r="G8" s="292">
        <v>0</v>
      </c>
      <c r="H8" s="292">
        <v>443</v>
      </c>
      <c r="I8" s="292">
        <v>0</v>
      </c>
      <c r="J8" s="292">
        <v>0</v>
      </c>
      <c r="K8" s="292">
        <v>0</v>
      </c>
      <c r="L8" s="292">
        <v>25009</v>
      </c>
      <c r="M8" s="292">
        <v>0</v>
      </c>
      <c r="N8" s="292">
        <f>+AA8</f>
        <v>1319</v>
      </c>
      <c r="O8" s="292">
        <f>+資源化量内訳!Y8</f>
        <v>3</v>
      </c>
      <c r="P8" s="292">
        <f>+SUM(Q8,R8)</f>
        <v>137790</v>
      </c>
      <c r="Q8" s="292">
        <v>133174</v>
      </c>
      <c r="R8" s="292">
        <f>+SUM(S8,T8,U8,V8,W8,X8,Y8)</f>
        <v>4616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4616</v>
      </c>
      <c r="Y8" s="292">
        <v>0</v>
      </c>
      <c r="Z8" s="292">
        <f>SUM(AA8:AC8)</f>
        <v>14582</v>
      </c>
      <c r="AA8" s="292">
        <v>1319</v>
      </c>
      <c r="AB8" s="292">
        <v>10418</v>
      </c>
      <c r="AC8" s="292">
        <f>SUM(AD8:AJ8)</f>
        <v>2845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2845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48116</v>
      </c>
      <c r="E9" s="292">
        <f>+Q9</f>
        <v>40697</v>
      </c>
      <c r="F9" s="292">
        <f>SUM(G9:M9)</f>
        <v>7140</v>
      </c>
      <c r="G9" s="292">
        <v>4014</v>
      </c>
      <c r="H9" s="292">
        <v>0</v>
      </c>
      <c r="I9" s="292">
        <v>0</v>
      </c>
      <c r="J9" s="292">
        <v>0</v>
      </c>
      <c r="K9" s="292">
        <v>0</v>
      </c>
      <c r="L9" s="292">
        <v>3126</v>
      </c>
      <c r="M9" s="292">
        <v>0</v>
      </c>
      <c r="N9" s="292">
        <f>+AA9</f>
        <v>267</v>
      </c>
      <c r="O9" s="292">
        <f>+資源化量内訳!Y9</f>
        <v>12</v>
      </c>
      <c r="P9" s="292">
        <f>+SUM(Q9,R9)</f>
        <v>43956</v>
      </c>
      <c r="Q9" s="292">
        <v>40697</v>
      </c>
      <c r="R9" s="292">
        <f>+SUM(S9,T9,U9,V9,W9,X9,Y9)</f>
        <v>3259</v>
      </c>
      <c r="S9" s="292">
        <v>3259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1814</v>
      </c>
      <c r="AA9" s="292">
        <v>267</v>
      </c>
      <c r="AB9" s="292">
        <v>1547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30639</v>
      </c>
      <c r="E10" s="292">
        <f>+Q10</f>
        <v>24287</v>
      </c>
      <c r="F10" s="292">
        <f>SUM(G10:M10)</f>
        <v>5211</v>
      </c>
      <c r="G10" s="292">
        <v>1770</v>
      </c>
      <c r="H10" s="292">
        <v>0</v>
      </c>
      <c r="I10" s="292">
        <v>0</v>
      </c>
      <c r="J10" s="292">
        <v>0</v>
      </c>
      <c r="K10" s="292">
        <v>0</v>
      </c>
      <c r="L10" s="292">
        <v>3441</v>
      </c>
      <c r="M10" s="292">
        <v>0</v>
      </c>
      <c r="N10" s="292">
        <f>+AA10</f>
        <v>0</v>
      </c>
      <c r="O10" s="292">
        <f>+資源化量内訳!Y10</f>
        <v>1141</v>
      </c>
      <c r="P10" s="292">
        <f>+SUM(Q10,R10)</f>
        <v>26488</v>
      </c>
      <c r="Q10" s="292">
        <v>24287</v>
      </c>
      <c r="R10" s="292">
        <f>+SUM(S10,T10,U10,V10,W10,X10,Y10)</f>
        <v>2201</v>
      </c>
      <c r="S10" s="292">
        <v>1212</v>
      </c>
      <c r="T10" s="292">
        <v>0</v>
      </c>
      <c r="U10" s="292">
        <v>0</v>
      </c>
      <c r="V10" s="292">
        <v>0</v>
      </c>
      <c r="W10" s="292">
        <v>0</v>
      </c>
      <c r="X10" s="292">
        <v>989</v>
      </c>
      <c r="Y10" s="292">
        <v>0</v>
      </c>
      <c r="Z10" s="292">
        <f>SUM(AA10:AC10)</f>
        <v>401</v>
      </c>
      <c r="AA10" s="292">
        <v>0</v>
      </c>
      <c r="AB10" s="292">
        <v>189</v>
      </c>
      <c r="AC10" s="292">
        <f>SUM(AD10:AJ10)</f>
        <v>212</v>
      </c>
      <c r="AD10" s="292">
        <v>39</v>
      </c>
      <c r="AE10" s="292">
        <v>0</v>
      </c>
      <c r="AF10" s="292">
        <v>0</v>
      </c>
      <c r="AG10" s="292">
        <v>0</v>
      </c>
      <c r="AH10" s="292">
        <v>0</v>
      </c>
      <c r="AI10" s="292">
        <v>173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24013</v>
      </c>
      <c r="E11" s="292">
        <f>+Q11</f>
        <v>19311</v>
      </c>
      <c r="F11" s="292">
        <f>SUM(G11:M11)</f>
        <v>1990</v>
      </c>
      <c r="G11" s="292">
        <v>0</v>
      </c>
      <c r="H11" s="292">
        <v>0</v>
      </c>
      <c r="I11" s="292">
        <v>0</v>
      </c>
      <c r="J11" s="292">
        <v>580</v>
      </c>
      <c r="K11" s="292">
        <v>0</v>
      </c>
      <c r="L11" s="292">
        <v>1410</v>
      </c>
      <c r="M11" s="292">
        <v>0</v>
      </c>
      <c r="N11" s="292">
        <f>+AA11</f>
        <v>715</v>
      </c>
      <c r="O11" s="292">
        <f>+資源化量内訳!Y11</f>
        <v>1997</v>
      </c>
      <c r="P11" s="292">
        <f>+SUM(Q11,R11)</f>
        <v>19311</v>
      </c>
      <c r="Q11" s="292">
        <v>19311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2778</v>
      </c>
      <c r="AA11" s="292">
        <v>715</v>
      </c>
      <c r="AB11" s="292">
        <v>2053</v>
      </c>
      <c r="AC11" s="292">
        <f>SUM(AD11:AJ11)</f>
        <v>10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10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25200</v>
      </c>
      <c r="E12" s="292">
        <f>+Q12</f>
        <v>20638</v>
      </c>
      <c r="F12" s="292">
        <f>SUM(G12:M12)</f>
        <v>3414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3414</v>
      </c>
      <c r="M12" s="292">
        <v>0</v>
      </c>
      <c r="N12" s="292">
        <f>+AA12</f>
        <v>12</v>
      </c>
      <c r="O12" s="292">
        <f>+資源化量内訳!Y12</f>
        <v>1136</v>
      </c>
      <c r="P12" s="292">
        <f>+SUM(Q12,R12)</f>
        <v>23246</v>
      </c>
      <c r="Q12" s="292">
        <v>20638</v>
      </c>
      <c r="R12" s="292">
        <f>+SUM(S12,T12,U12,V12,W12,X12,Y12)</f>
        <v>2608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2608</v>
      </c>
      <c r="Y12" s="292">
        <v>0</v>
      </c>
      <c r="Z12" s="292">
        <f>SUM(AA12:AC12)</f>
        <v>1150</v>
      </c>
      <c r="AA12" s="292">
        <v>12</v>
      </c>
      <c r="AB12" s="292">
        <v>1101</v>
      </c>
      <c r="AC12" s="292">
        <f>SUM(AD12:AJ12)</f>
        <v>37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37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12452</v>
      </c>
      <c r="E13" s="292">
        <f>+Q13</f>
        <v>8978</v>
      </c>
      <c r="F13" s="292">
        <f>SUM(G13:M13)</f>
        <v>2996</v>
      </c>
      <c r="G13" s="292">
        <v>1639</v>
      </c>
      <c r="H13" s="292">
        <v>0</v>
      </c>
      <c r="I13" s="292">
        <v>0</v>
      </c>
      <c r="J13" s="292">
        <v>0</v>
      </c>
      <c r="K13" s="292">
        <v>0</v>
      </c>
      <c r="L13" s="292">
        <v>1357</v>
      </c>
      <c r="M13" s="292">
        <v>0</v>
      </c>
      <c r="N13" s="292">
        <f>+AA13</f>
        <v>22</v>
      </c>
      <c r="O13" s="292">
        <f>+資源化量内訳!Y13</f>
        <v>456</v>
      </c>
      <c r="P13" s="292">
        <f>+SUM(Q13,R13)</f>
        <v>10210</v>
      </c>
      <c r="Q13" s="292">
        <v>8978</v>
      </c>
      <c r="R13" s="292">
        <f>+SUM(S13,T13,U13,V13,W13,X13,Y13)</f>
        <v>1232</v>
      </c>
      <c r="S13" s="292">
        <v>1144</v>
      </c>
      <c r="T13" s="292">
        <v>0</v>
      </c>
      <c r="U13" s="292">
        <v>0</v>
      </c>
      <c r="V13" s="292">
        <v>0</v>
      </c>
      <c r="W13" s="292">
        <v>0</v>
      </c>
      <c r="X13" s="292">
        <v>88</v>
      </c>
      <c r="Y13" s="292">
        <v>0</v>
      </c>
      <c r="Z13" s="292">
        <f>SUM(AA13:AC13)</f>
        <v>315</v>
      </c>
      <c r="AA13" s="292">
        <v>22</v>
      </c>
      <c r="AB13" s="292">
        <v>111</v>
      </c>
      <c r="AC13" s="292">
        <f>SUM(AD13:AJ13)</f>
        <v>182</v>
      </c>
      <c r="AD13" s="292">
        <v>106</v>
      </c>
      <c r="AE13" s="292">
        <v>0</v>
      </c>
      <c r="AF13" s="292">
        <v>0</v>
      </c>
      <c r="AG13" s="292">
        <v>0</v>
      </c>
      <c r="AH13" s="292">
        <v>0</v>
      </c>
      <c r="AI13" s="292">
        <v>76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5425</v>
      </c>
      <c r="E14" s="292">
        <f>+Q14</f>
        <v>0</v>
      </c>
      <c r="F14" s="292">
        <f>SUM(G14:M14)</f>
        <v>5088</v>
      </c>
      <c r="G14" s="292">
        <v>0</v>
      </c>
      <c r="H14" s="292">
        <v>0</v>
      </c>
      <c r="I14" s="292">
        <v>0</v>
      </c>
      <c r="J14" s="292">
        <v>0</v>
      </c>
      <c r="K14" s="292">
        <v>3497</v>
      </c>
      <c r="L14" s="292">
        <v>1591</v>
      </c>
      <c r="M14" s="292">
        <v>0</v>
      </c>
      <c r="N14" s="292">
        <f>+AA14</f>
        <v>337</v>
      </c>
      <c r="O14" s="292">
        <f>+資源化量内訳!Y14</f>
        <v>0</v>
      </c>
      <c r="P14" s="292">
        <f>+SUM(Q14,R14)</f>
        <v>0</v>
      </c>
      <c r="Q14" s="292">
        <v>0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350</v>
      </c>
      <c r="AA14" s="292">
        <v>337</v>
      </c>
      <c r="AB14" s="292">
        <v>0</v>
      </c>
      <c r="AC14" s="292">
        <f>SUM(AD14:AJ14)</f>
        <v>13</v>
      </c>
      <c r="AD14" s="292">
        <v>0</v>
      </c>
      <c r="AE14" s="292">
        <v>0</v>
      </c>
      <c r="AF14" s="292">
        <v>0</v>
      </c>
      <c r="AG14" s="292">
        <v>0</v>
      </c>
      <c r="AH14" s="292">
        <v>12</v>
      </c>
      <c r="AI14" s="292">
        <v>1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6526</v>
      </c>
      <c r="E15" s="292">
        <f>+Q15</f>
        <v>5273</v>
      </c>
      <c r="F15" s="292">
        <f>SUM(G15:M15)</f>
        <v>1227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1227</v>
      </c>
      <c r="M15" s="292">
        <v>0</v>
      </c>
      <c r="N15" s="292">
        <f>+AA15</f>
        <v>26</v>
      </c>
      <c r="O15" s="292">
        <f>+資源化量内訳!Y15</f>
        <v>0</v>
      </c>
      <c r="P15" s="292">
        <f>+SUM(Q15,R15)</f>
        <v>5410</v>
      </c>
      <c r="Q15" s="292">
        <v>5273</v>
      </c>
      <c r="R15" s="292">
        <f>+SUM(S15,T15,U15,V15,W15,X15,Y15)</f>
        <v>137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137</v>
      </c>
      <c r="Y15" s="292">
        <v>0</v>
      </c>
      <c r="Z15" s="292">
        <f>SUM(AA15:AC15)</f>
        <v>981</v>
      </c>
      <c r="AA15" s="292">
        <v>26</v>
      </c>
      <c r="AB15" s="292">
        <v>737</v>
      </c>
      <c r="AC15" s="292">
        <f>SUM(AD15:AJ15)</f>
        <v>218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218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6968</v>
      </c>
      <c r="E16" s="292">
        <f>+Q16</f>
        <v>6084</v>
      </c>
      <c r="F16" s="292">
        <f>SUM(G16:M16)</f>
        <v>532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532</v>
      </c>
      <c r="M16" s="292">
        <v>0</v>
      </c>
      <c r="N16" s="292">
        <f>+AA16</f>
        <v>0</v>
      </c>
      <c r="O16" s="292">
        <f>+資源化量内訳!Y16</f>
        <v>352</v>
      </c>
      <c r="P16" s="292">
        <f>+SUM(Q16,R16)</f>
        <v>6085</v>
      </c>
      <c r="Q16" s="292">
        <v>6084</v>
      </c>
      <c r="R16" s="292">
        <f>+SUM(S16,T16,U16,V16,W16,X16,Y16)</f>
        <v>1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1</v>
      </c>
      <c r="Y16" s="292">
        <v>0</v>
      </c>
      <c r="Z16" s="292">
        <f>SUM(AA16:AC16)</f>
        <v>421</v>
      </c>
      <c r="AA16" s="292">
        <v>0</v>
      </c>
      <c r="AB16" s="292">
        <v>253</v>
      </c>
      <c r="AC16" s="292">
        <f>SUM(AD16:AJ16)</f>
        <v>168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168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7486</v>
      </c>
      <c r="E17" s="292">
        <f>+Q17</f>
        <v>6266</v>
      </c>
      <c r="F17" s="292">
        <f>SUM(G17:M17)</f>
        <v>732</v>
      </c>
      <c r="G17" s="292">
        <v>732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f>+AA17</f>
        <v>0</v>
      </c>
      <c r="O17" s="292">
        <f>+資源化量内訳!Y17</f>
        <v>488</v>
      </c>
      <c r="P17" s="292">
        <f>+SUM(Q17,R17)</f>
        <v>6860</v>
      </c>
      <c r="Q17" s="292">
        <v>6266</v>
      </c>
      <c r="R17" s="292">
        <f>+SUM(S17,T17,U17,V17,W17,X17,Y17)</f>
        <v>594</v>
      </c>
      <c r="S17" s="292">
        <v>594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221</v>
      </c>
      <c r="AA17" s="292">
        <v>0</v>
      </c>
      <c r="AB17" s="292">
        <v>220</v>
      </c>
      <c r="AC17" s="292">
        <f>SUM(AD17:AJ17)</f>
        <v>1</v>
      </c>
      <c r="AD17" s="292">
        <v>1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18500</v>
      </c>
      <c r="E18" s="292">
        <f>+Q18</f>
        <v>15850</v>
      </c>
      <c r="F18" s="292">
        <f>SUM(G18:M18)</f>
        <v>2633</v>
      </c>
      <c r="G18" s="292">
        <v>659</v>
      </c>
      <c r="H18" s="292">
        <v>0</v>
      </c>
      <c r="I18" s="292">
        <v>0</v>
      </c>
      <c r="J18" s="292">
        <v>0</v>
      </c>
      <c r="K18" s="292">
        <v>0</v>
      </c>
      <c r="L18" s="292">
        <v>1964</v>
      </c>
      <c r="M18" s="292">
        <v>10</v>
      </c>
      <c r="N18" s="292">
        <f>+AA18</f>
        <v>1</v>
      </c>
      <c r="O18" s="292">
        <f>+資源化量内訳!Y18</f>
        <v>16</v>
      </c>
      <c r="P18" s="292">
        <f>+SUM(Q18,R18)</f>
        <v>16034</v>
      </c>
      <c r="Q18" s="292">
        <v>15850</v>
      </c>
      <c r="R18" s="292">
        <f>+SUM(S18,T18,U18,V18,W18,X18,Y18)</f>
        <v>184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174</v>
      </c>
      <c r="Y18" s="292">
        <v>10</v>
      </c>
      <c r="Z18" s="292">
        <f>SUM(AA18:AC18)</f>
        <v>1189</v>
      </c>
      <c r="AA18" s="292">
        <v>1</v>
      </c>
      <c r="AB18" s="292">
        <v>878</v>
      </c>
      <c r="AC18" s="292">
        <f>SUM(AD18:AJ18)</f>
        <v>310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310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12174</v>
      </c>
      <c r="E19" s="292">
        <f>+Q19</f>
        <v>9635</v>
      </c>
      <c r="F19" s="292">
        <f>SUM(G19:M19)</f>
        <v>1410</v>
      </c>
      <c r="G19" s="292">
        <v>850</v>
      </c>
      <c r="H19" s="292">
        <v>0</v>
      </c>
      <c r="I19" s="292">
        <v>0</v>
      </c>
      <c r="J19" s="292">
        <v>0</v>
      </c>
      <c r="K19" s="292">
        <v>0</v>
      </c>
      <c r="L19" s="292">
        <v>560</v>
      </c>
      <c r="M19" s="292">
        <v>0</v>
      </c>
      <c r="N19" s="292">
        <f>+AA19</f>
        <v>0</v>
      </c>
      <c r="O19" s="292">
        <f>+資源化量内訳!Y19</f>
        <v>1129</v>
      </c>
      <c r="P19" s="292">
        <f>+SUM(Q19,R19)</f>
        <v>10388</v>
      </c>
      <c r="Q19" s="292">
        <v>9635</v>
      </c>
      <c r="R19" s="292">
        <f>+SUM(S19,T19,U19,V19,W19,X19,Y19)</f>
        <v>753</v>
      </c>
      <c r="S19" s="292">
        <v>432</v>
      </c>
      <c r="T19" s="292">
        <v>0</v>
      </c>
      <c r="U19" s="292">
        <v>0</v>
      </c>
      <c r="V19" s="292">
        <v>0</v>
      </c>
      <c r="W19" s="292">
        <v>0</v>
      </c>
      <c r="X19" s="292">
        <v>321</v>
      </c>
      <c r="Y19" s="292">
        <v>0</v>
      </c>
      <c r="Z19" s="292">
        <f>SUM(AA19:AC19)</f>
        <v>1147</v>
      </c>
      <c r="AA19" s="292">
        <v>0</v>
      </c>
      <c r="AB19" s="292">
        <v>948</v>
      </c>
      <c r="AC19" s="292">
        <f>SUM(AD19:AJ19)</f>
        <v>199</v>
      </c>
      <c r="AD19" s="292">
        <v>121</v>
      </c>
      <c r="AE19" s="292">
        <v>0</v>
      </c>
      <c r="AF19" s="292">
        <v>0</v>
      </c>
      <c r="AG19" s="292">
        <v>0</v>
      </c>
      <c r="AH19" s="292">
        <v>0</v>
      </c>
      <c r="AI19" s="292">
        <v>78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10739</v>
      </c>
      <c r="E20" s="292">
        <f>+Q20</f>
        <v>9372</v>
      </c>
      <c r="F20" s="292">
        <f>SUM(G20:M20)</f>
        <v>655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655</v>
      </c>
      <c r="M20" s="292">
        <v>0</v>
      </c>
      <c r="N20" s="292">
        <f>+AA20</f>
        <v>276</v>
      </c>
      <c r="O20" s="292">
        <f>+資源化量内訳!Y20</f>
        <v>436</v>
      </c>
      <c r="P20" s="292">
        <f>+SUM(Q20,R20)</f>
        <v>9372</v>
      </c>
      <c r="Q20" s="292">
        <v>9372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1658</v>
      </c>
      <c r="AA20" s="292">
        <v>276</v>
      </c>
      <c r="AB20" s="292">
        <v>1382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8637</v>
      </c>
      <c r="E21" s="292">
        <f>+Q21</f>
        <v>7446</v>
      </c>
      <c r="F21" s="292">
        <f>SUM(G21:M21)</f>
        <v>103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103</v>
      </c>
      <c r="M21" s="292">
        <v>0</v>
      </c>
      <c r="N21" s="292">
        <f>+AA21</f>
        <v>118</v>
      </c>
      <c r="O21" s="292">
        <f>+資源化量内訳!Y21</f>
        <v>970</v>
      </c>
      <c r="P21" s="292">
        <f>+SUM(Q21,R21)</f>
        <v>7446</v>
      </c>
      <c r="Q21" s="292">
        <v>7446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561</v>
      </c>
      <c r="AA21" s="292">
        <v>118</v>
      </c>
      <c r="AB21" s="292">
        <v>443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638</v>
      </c>
      <c r="E22" s="292">
        <f>+Q22</f>
        <v>587</v>
      </c>
      <c r="F22" s="292">
        <f>SUM(G22:M22)</f>
        <v>16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16</v>
      </c>
      <c r="M22" s="292">
        <v>0</v>
      </c>
      <c r="N22" s="292">
        <f>+AA22</f>
        <v>35</v>
      </c>
      <c r="O22" s="292">
        <f>+資源化量内訳!Y22</f>
        <v>0</v>
      </c>
      <c r="P22" s="292">
        <f>+SUM(Q22,R22)</f>
        <v>587</v>
      </c>
      <c r="Q22" s="292">
        <v>587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96</v>
      </c>
      <c r="AA22" s="292">
        <v>35</v>
      </c>
      <c r="AB22" s="292">
        <v>61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8660</v>
      </c>
      <c r="E23" s="292">
        <f>+Q23</f>
        <v>7323</v>
      </c>
      <c r="F23" s="292">
        <f>SUM(G23:M23)</f>
        <v>803</v>
      </c>
      <c r="G23" s="292">
        <v>803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534</v>
      </c>
      <c r="P23" s="292">
        <f>+SUM(Q23,R23)</f>
        <v>7975</v>
      </c>
      <c r="Q23" s="292">
        <v>7323</v>
      </c>
      <c r="R23" s="292">
        <f>+SUM(S23,T23,U23,V23,W23,X23,Y23)</f>
        <v>652</v>
      </c>
      <c r="S23" s="292">
        <v>652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280</v>
      </c>
      <c r="AA23" s="292">
        <v>0</v>
      </c>
      <c r="AB23" s="292">
        <v>280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2394</v>
      </c>
      <c r="E24" s="292">
        <f>+Q24</f>
        <v>1949</v>
      </c>
      <c r="F24" s="292">
        <f>SUM(G24:M24)</f>
        <v>367</v>
      </c>
      <c r="G24" s="292">
        <v>106</v>
      </c>
      <c r="H24" s="292">
        <v>0</v>
      </c>
      <c r="I24" s="292">
        <v>0</v>
      </c>
      <c r="J24" s="292">
        <v>0</v>
      </c>
      <c r="K24" s="292">
        <v>0</v>
      </c>
      <c r="L24" s="292">
        <v>261</v>
      </c>
      <c r="M24" s="292">
        <v>0</v>
      </c>
      <c r="N24" s="292">
        <f>+AA24</f>
        <v>53</v>
      </c>
      <c r="O24" s="292">
        <f>+資源化量内訳!Y24</f>
        <v>25</v>
      </c>
      <c r="P24" s="292">
        <f>+SUM(Q24,R24)</f>
        <v>1971</v>
      </c>
      <c r="Q24" s="292">
        <v>1949</v>
      </c>
      <c r="R24" s="292">
        <f>+SUM(S24,T24,U24,V24,W24,X24,Y24)</f>
        <v>22</v>
      </c>
      <c r="S24" s="292">
        <v>12</v>
      </c>
      <c r="T24" s="292">
        <v>0</v>
      </c>
      <c r="U24" s="292">
        <v>0</v>
      </c>
      <c r="V24" s="292">
        <v>0</v>
      </c>
      <c r="W24" s="292">
        <v>0</v>
      </c>
      <c r="X24" s="292">
        <v>10</v>
      </c>
      <c r="Y24" s="292">
        <v>0</v>
      </c>
      <c r="Z24" s="292">
        <f>SUM(AA24:AC24)</f>
        <v>426</v>
      </c>
      <c r="AA24" s="292">
        <v>53</v>
      </c>
      <c r="AB24" s="292">
        <v>306</v>
      </c>
      <c r="AC24" s="292">
        <f>SUM(AD24:AJ24)</f>
        <v>67</v>
      </c>
      <c r="AD24" s="292">
        <v>48</v>
      </c>
      <c r="AE24" s="292">
        <v>0</v>
      </c>
      <c r="AF24" s="292">
        <v>0</v>
      </c>
      <c r="AG24" s="292">
        <v>0</v>
      </c>
      <c r="AH24" s="292">
        <v>0</v>
      </c>
      <c r="AI24" s="292">
        <v>19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4984</v>
      </c>
      <c r="E25" s="292">
        <f>+Q25</f>
        <v>4268</v>
      </c>
      <c r="F25" s="292">
        <f>SUM(G25:M25)</f>
        <v>591</v>
      </c>
      <c r="G25" s="292">
        <v>159</v>
      </c>
      <c r="H25" s="292">
        <v>0</v>
      </c>
      <c r="I25" s="292">
        <v>0</v>
      </c>
      <c r="J25" s="292">
        <v>0</v>
      </c>
      <c r="K25" s="292">
        <v>0</v>
      </c>
      <c r="L25" s="292">
        <v>432</v>
      </c>
      <c r="M25" s="292">
        <v>0</v>
      </c>
      <c r="N25" s="292">
        <f>+AA25</f>
        <v>80</v>
      </c>
      <c r="O25" s="292">
        <f>+資源化量内訳!Y25</f>
        <v>45</v>
      </c>
      <c r="P25" s="292">
        <f>+SUM(Q25,R25)</f>
        <v>4326</v>
      </c>
      <c r="Q25" s="292">
        <v>4268</v>
      </c>
      <c r="R25" s="292">
        <f>+SUM(S25,T25,U25,V25,W25,X25,Y25)</f>
        <v>58</v>
      </c>
      <c r="S25" s="292">
        <v>42</v>
      </c>
      <c r="T25" s="292">
        <v>0</v>
      </c>
      <c r="U25" s="292">
        <v>0</v>
      </c>
      <c r="V25" s="292">
        <v>0</v>
      </c>
      <c r="W25" s="292">
        <v>0</v>
      </c>
      <c r="X25" s="292">
        <v>16</v>
      </c>
      <c r="Y25" s="292">
        <v>0</v>
      </c>
      <c r="Z25" s="292">
        <f>SUM(AA25:AC25)</f>
        <v>788</v>
      </c>
      <c r="AA25" s="292">
        <v>80</v>
      </c>
      <c r="AB25" s="292">
        <v>673</v>
      </c>
      <c r="AC25" s="292">
        <f>SUM(AD25:AJ25)</f>
        <v>35</v>
      </c>
      <c r="AD25" s="292">
        <v>17</v>
      </c>
      <c r="AE25" s="292">
        <v>0</v>
      </c>
      <c r="AF25" s="292">
        <v>0</v>
      </c>
      <c r="AG25" s="292">
        <v>0</v>
      </c>
      <c r="AH25" s="292">
        <v>0</v>
      </c>
      <c r="AI25" s="292">
        <v>18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5">
    <sortCondition ref="A8:A25"/>
    <sortCondition ref="B8:B25"/>
    <sortCondition ref="C8:C25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4" man="1"/>
    <brk id="25" min="1" max="24" man="1"/>
    <brk id="36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6">
        <f t="shared" ref="D7:X7" si="0">SUM(Y7,AT7,BO7)</f>
        <v>75236</v>
      </c>
      <c r="E7" s="306">
        <f t="shared" si="0"/>
        <v>20419</v>
      </c>
      <c r="F7" s="306">
        <f t="shared" si="0"/>
        <v>107</v>
      </c>
      <c r="G7" s="306">
        <f t="shared" si="0"/>
        <v>1733</v>
      </c>
      <c r="H7" s="306">
        <f t="shared" si="0"/>
        <v>11290</v>
      </c>
      <c r="I7" s="306">
        <f t="shared" si="0"/>
        <v>3167</v>
      </c>
      <c r="J7" s="306">
        <f t="shared" si="0"/>
        <v>2719</v>
      </c>
      <c r="K7" s="306">
        <f t="shared" si="0"/>
        <v>8</v>
      </c>
      <c r="L7" s="306">
        <f t="shared" si="0"/>
        <v>3499</v>
      </c>
      <c r="M7" s="306">
        <f t="shared" si="0"/>
        <v>727</v>
      </c>
      <c r="N7" s="306">
        <f t="shared" si="0"/>
        <v>1830</v>
      </c>
      <c r="O7" s="306">
        <f t="shared" si="0"/>
        <v>847</v>
      </c>
      <c r="P7" s="306">
        <f t="shared" si="0"/>
        <v>0</v>
      </c>
      <c r="Q7" s="306">
        <f t="shared" si="0"/>
        <v>9158</v>
      </c>
      <c r="R7" s="306">
        <f t="shared" si="0"/>
        <v>2688</v>
      </c>
      <c r="S7" s="306">
        <f t="shared" si="0"/>
        <v>114</v>
      </c>
      <c r="T7" s="306">
        <f t="shared" si="0"/>
        <v>12747</v>
      </c>
      <c r="U7" s="306">
        <f t="shared" si="0"/>
        <v>0</v>
      </c>
      <c r="V7" s="306">
        <f t="shared" si="0"/>
        <v>2245</v>
      </c>
      <c r="W7" s="306">
        <f t="shared" si="0"/>
        <v>15</v>
      </c>
      <c r="X7" s="306">
        <f t="shared" si="0"/>
        <v>1923</v>
      </c>
      <c r="Y7" s="306">
        <f>SUM(Z7:AS7)</f>
        <v>8740</v>
      </c>
      <c r="Z7" s="306">
        <f t="shared" ref="Z7:AI7" si="1">SUM(Z$8:Z$207)</f>
        <v>5971</v>
      </c>
      <c r="AA7" s="306">
        <f t="shared" si="1"/>
        <v>37</v>
      </c>
      <c r="AB7" s="306">
        <f t="shared" si="1"/>
        <v>70</v>
      </c>
      <c r="AC7" s="306">
        <f t="shared" si="1"/>
        <v>503</v>
      </c>
      <c r="AD7" s="306">
        <f t="shared" si="1"/>
        <v>763</v>
      </c>
      <c r="AE7" s="306">
        <f t="shared" si="1"/>
        <v>224</v>
      </c>
      <c r="AF7" s="306">
        <f t="shared" si="1"/>
        <v>6</v>
      </c>
      <c r="AG7" s="306">
        <f t="shared" si="1"/>
        <v>98</v>
      </c>
      <c r="AH7" s="306">
        <f t="shared" si="1"/>
        <v>185</v>
      </c>
      <c r="AI7" s="306">
        <f t="shared" si="1"/>
        <v>728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7</v>
      </c>
      <c r="AS7" s="306">
        <f>SUM(AS$8:AS$207)</f>
        <v>148</v>
      </c>
      <c r="AT7" s="306">
        <f>施設資源化量内訳!D7</f>
        <v>62929</v>
      </c>
      <c r="AU7" s="306">
        <f>施設資源化量内訳!E7</f>
        <v>11827</v>
      </c>
      <c r="AV7" s="306">
        <f>施設資源化量内訳!F7</f>
        <v>70</v>
      </c>
      <c r="AW7" s="306">
        <f>施設資源化量内訳!G7</f>
        <v>988</v>
      </c>
      <c r="AX7" s="306">
        <f>施設資源化量内訳!H7</f>
        <v>10648</v>
      </c>
      <c r="AY7" s="306">
        <f>施設資源化量内訳!I7</f>
        <v>2346</v>
      </c>
      <c r="AZ7" s="306">
        <f>施設資源化量内訳!J7</f>
        <v>2468</v>
      </c>
      <c r="BA7" s="306">
        <f>施設資源化量内訳!K7</f>
        <v>2</v>
      </c>
      <c r="BB7" s="306">
        <f>施設資源化量内訳!L7</f>
        <v>3401</v>
      </c>
      <c r="BC7" s="306">
        <f>施設資源化量内訳!M7</f>
        <v>542</v>
      </c>
      <c r="BD7" s="306">
        <f>施設資源化量内訳!N7</f>
        <v>1071</v>
      </c>
      <c r="BE7" s="306">
        <f>施設資源化量内訳!O7</f>
        <v>847</v>
      </c>
      <c r="BF7" s="306">
        <f>施設資源化量内訳!P7</f>
        <v>0</v>
      </c>
      <c r="BG7" s="306">
        <f>施設資源化量内訳!Q7</f>
        <v>9158</v>
      </c>
      <c r="BH7" s="306">
        <f>施設資源化量内訳!R7</f>
        <v>2688</v>
      </c>
      <c r="BI7" s="306">
        <f>施設資源化量内訳!S7</f>
        <v>114</v>
      </c>
      <c r="BJ7" s="306">
        <f>施設資源化量内訳!T7</f>
        <v>12747</v>
      </c>
      <c r="BK7" s="306">
        <f>施設資源化量内訳!U7</f>
        <v>0</v>
      </c>
      <c r="BL7" s="306">
        <f>施設資源化量内訳!V7</f>
        <v>2245</v>
      </c>
      <c r="BM7" s="306">
        <f>施設資源化量内訳!W7</f>
        <v>0</v>
      </c>
      <c r="BN7" s="306">
        <f>施設資源化量内訳!X7</f>
        <v>1767</v>
      </c>
      <c r="BO7" s="306">
        <f>SUM(BP7:CI7)</f>
        <v>3567</v>
      </c>
      <c r="BP7" s="306">
        <f t="shared" ref="BP7:BY7" si="2">SUM(BP$8:BP$207)</f>
        <v>2621</v>
      </c>
      <c r="BQ7" s="306">
        <f t="shared" si="2"/>
        <v>0</v>
      </c>
      <c r="BR7" s="306">
        <f t="shared" si="2"/>
        <v>675</v>
      </c>
      <c r="BS7" s="306">
        <f t="shared" si="2"/>
        <v>139</v>
      </c>
      <c r="BT7" s="306">
        <f t="shared" si="2"/>
        <v>58</v>
      </c>
      <c r="BU7" s="306">
        <f t="shared" si="2"/>
        <v>27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31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8</v>
      </c>
      <c r="CI7" s="306">
        <f>SUM(CI$8:CI$207)</f>
        <v>8</v>
      </c>
      <c r="CJ7" s="307">
        <f>+COUNTIF(CJ$8:CJ$207,"有る")</f>
        <v>14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31287</v>
      </c>
      <c r="E8" s="292">
        <f>SUM(Z8,AU8,BP8)</f>
        <v>9207</v>
      </c>
      <c r="F8" s="292">
        <f>SUM(AA8,AV8,BQ8)</f>
        <v>64</v>
      </c>
      <c r="G8" s="292">
        <f>SUM(AB8,AW8,BR8)</f>
        <v>1536</v>
      </c>
      <c r="H8" s="292">
        <f>SUM(AC8,AX8,BS8)</f>
        <v>4458</v>
      </c>
      <c r="I8" s="292">
        <f>SUM(AD8,AY8,BT8)</f>
        <v>601</v>
      </c>
      <c r="J8" s="292">
        <f>SUM(AE8,AZ8,BU8)</f>
        <v>1143</v>
      </c>
      <c r="K8" s="292">
        <f>SUM(AF8,BA8,BV8)</f>
        <v>0</v>
      </c>
      <c r="L8" s="292">
        <f>SUM(AG8,BB8,BW8)</f>
        <v>3048</v>
      </c>
      <c r="M8" s="292">
        <f>SUM(AH8,BC8,BX8)</f>
        <v>0</v>
      </c>
      <c r="N8" s="292">
        <f>SUM(AI8,BD8,BY8)</f>
        <v>898</v>
      </c>
      <c r="O8" s="292">
        <f>SUM(AJ8,BE8,BZ8)</f>
        <v>443</v>
      </c>
      <c r="P8" s="292">
        <f>SUM(AK8,BF8,CA8)</f>
        <v>0</v>
      </c>
      <c r="Q8" s="292">
        <f>SUM(AL8,BG8,CB8)</f>
        <v>5868</v>
      </c>
      <c r="R8" s="292">
        <f>SUM(AM8,BH8,CC8)</f>
        <v>0</v>
      </c>
      <c r="S8" s="292">
        <f>SUM(AN8,BI8,CD8)</f>
        <v>0</v>
      </c>
      <c r="T8" s="292">
        <f>SUM(AO8,BJ8,CE8)</f>
        <v>1619</v>
      </c>
      <c r="U8" s="292">
        <f>SUM(AP8,BK8,CF8)</f>
        <v>0</v>
      </c>
      <c r="V8" s="292">
        <f>SUM(AQ8,BL8,CG8)</f>
        <v>2245</v>
      </c>
      <c r="W8" s="292">
        <f>SUM(AR8,BM8,CH8)</f>
        <v>8</v>
      </c>
      <c r="X8" s="292">
        <f>SUM(AS8,BN8,CI8)</f>
        <v>149</v>
      </c>
      <c r="Y8" s="292">
        <f>SUM(Z8:AS8)</f>
        <v>3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798</v>
      </c>
      <c r="AK8" s="295" t="s">
        <v>798</v>
      </c>
      <c r="AL8" s="295" t="s">
        <v>798</v>
      </c>
      <c r="AM8" s="295" t="s">
        <v>798</v>
      </c>
      <c r="AN8" s="295" t="s">
        <v>798</v>
      </c>
      <c r="AO8" s="295" t="s">
        <v>798</v>
      </c>
      <c r="AP8" s="295" t="s">
        <v>798</v>
      </c>
      <c r="AQ8" s="295" t="s">
        <v>798</v>
      </c>
      <c r="AR8" s="292">
        <v>0</v>
      </c>
      <c r="AS8" s="292">
        <v>3</v>
      </c>
      <c r="AT8" s="292">
        <f>施設資源化量内訳!D8</f>
        <v>29059</v>
      </c>
      <c r="AU8" s="292">
        <f>施設資源化量内訳!E8</f>
        <v>7857</v>
      </c>
      <c r="AV8" s="292">
        <f>施設資源化量内訳!F8</f>
        <v>64</v>
      </c>
      <c r="AW8" s="292">
        <f>施設資源化量内訳!G8</f>
        <v>861</v>
      </c>
      <c r="AX8" s="292">
        <f>施設資源化量内訳!H8</f>
        <v>4361</v>
      </c>
      <c r="AY8" s="292">
        <f>施設資源化量内訳!I8</f>
        <v>566</v>
      </c>
      <c r="AZ8" s="292">
        <f>施設資源化量内訳!J8</f>
        <v>1116</v>
      </c>
      <c r="BA8" s="292">
        <f>施設資源化量内訳!K8</f>
        <v>0</v>
      </c>
      <c r="BB8" s="292">
        <f>施設資源化量内訳!L8</f>
        <v>3048</v>
      </c>
      <c r="BC8" s="292">
        <f>施設資源化量内訳!M8</f>
        <v>0</v>
      </c>
      <c r="BD8" s="292">
        <f>施設資源化量内訳!N8</f>
        <v>873</v>
      </c>
      <c r="BE8" s="292">
        <f>施設資源化量内訳!O8</f>
        <v>443</v>
      </c>
      <c r="BF8" s="292">
        <f>施設資源化量内訳!P8</f>
        <v>0</v>
      </c>
      <c r="BG8" s="292">
        <f>施設資源化量内訳!Q8</f>
        <v>5868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1619</v>
      </c>
      <c r="BK8" s="292">
        <f>施設資源化量内訳!U8</f>
        <v>0</v>
      </c>
      <c r="BL8" s="292">
        <f>施設資源化量内訳!V8</f>
        <v>2245</v>
      </c>
      <c r="BM8" s="292">
        <f>施設資源化量内訳!W8</f>
        <v>0</v>
      </c>
      <c r="BN8" s="292">
        <f>施設資源化量内訳!X8</f>
        <v>138</v>
      </c>
      <c r="BO8" s="292">
        <f>SUM(BP8:CI8)</f>
        <v>2225</v>
      </c>
      <c r="BP8" s="292">
        <v>1350</v>
      </c>
      <c r="BQ8" s="292">
        <v>0</v>
      </c>
      <c r="BR8" s="292">
        <v>675</v>
      </c>
      <c r="BS8" s="292">
        <v>97</v>
      </c>
      <c r="BT8" s="292">
        <v>35</v>
      </c>
      <c r="BU8" s="292">
        <v>27</v>
      </c>
      <c r="BV8" s="292">
        <v>0</v>
      </c>
      <c r="BW8" s="292">
        <v>0</v>
      </c>
      <c r="BX8" s="292">
        <v>0</v>
      </c>
      <c r="BY8" s="292">
        <v>25</v>
      </c>
      <c r="BZ8" s="295" t="s">
        <v>798</v>
      </c>
      <c r="CA8" s="295" t="s">
        <v>798</v>
      </c>
      <c r="CB8" s="295" t="s">
        <v>798</v>
      </c>
      <c r="CC8" s="295" t="s">
        <v>798</v>
      </c>
      <c r="CD8" s="295" t="s">
        <v>798</v>
      </c>
      <c r="CE8" s="295" t="s">
        <v>798</v>
      </c>
      <c r="CF8" s="295" t="s">
        <v>798</v>
      </c>
      <c r="CG8" s="295" t="s">
        <v>798</v>
      </c>
      <c r="CH8" s="292">
        <v>8</v>
      </c>
      <c r="CI8" s="292">
        <v>8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8516</v>
      </c>
      <c r="E9" s="292">
        <f>SUM(Z9,AU9,BP9)</f>
        <v>2125</v>
      </c>
      <c r="F9" s="292">
        <f>SUM(AA9,AV9,BQ9)</f>
        <v>4</v>
      </c>
      <c r="G9" s="292">
        <f>SUM(AB9,AW9,BR9)</f>
        <v>0</v>
      </c>
      <c r="H9" s="292">
        <f>SUM(AC9,AX9,BS9)</f>
        <v>1033</v>
      </c>
      <c r="I9" s="292">
        <f>SUM(AD9,AY9,BT9)</f>
        <v>419</v>
      </c>
      <c r="J9" s="292">
        <f>SUM(AE9,AZ9,BU9)</f>
        <v>355</v>
      </c>
      <c r="K9" s="292">
        <f>SUM(AF9,BA9,BV9)</f>
        <v>0</v>
      </c>
      <c r="L9" s="292">
        <f>SUM(AG9,BB9,BW9)</f>
        <v>4</v>
      </c>
      <c r="M9" s="292">
        <f>SUM(AH9,BC9,BX9)</f>
        <v>0</v>
      </c>
      <c r="N9" s="292">
        <f>SUM(AI9,BD9,BY9)</f>
        <v>172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4402</v>
      </c>
      <c r="U9" s="292">
        <f>SUM(AP9,BK9,CF9)</f>
        <v>0</v>
      </c>
      <c r="V9" s="292">
        <f>SUM(AQ9,BL9,CG9)</f>
        <v>0</v>
      </c>
      <c r="W9" s="292">
        <f>SUM(AR9,BM9,CH9)</f>
        <v>2</v>
      </c>
      <c r="X9" s="292">
        <f>SUM(AS9,BN9,CI9)</f>
        <v>0</v>
      </c>
      <c r="Y9" s="292">
        <f>SUM(Z9:AS9)</f>
        <v>12</v>
      </c>
      <c r="Z9" s="292">
        <v>0</v>
      </c>
      <c r="AA9" s="292">
        <v>4</v>
      </c>
      <c r="AB9" s="292">
        <v>0</v>
      </c>
      <c r="AC9" s="292">
        <v>2</v>
      </c>
      <c r="AD9" s="292">
        <v>0</v>
      </c>
      <c r="AE9" s="292">
        <v>0</v>
      </c>
      <c r="AF9" s="292">
        <v>0</v>
      </c>
      <c r="AG9" s="292">
        <v>4</v>
      </c>
      <c r="AH9" s="292">
        <v>0</v>
      </c>
      <c r="AI9" s="295">
        <v>0</v>
      </c>
      <c r="AJ9" s="295" t="s">
        <v>798</v>
      </c>
      <c r="AK9" s="295" t="s">
        <v>798</v>
      </c>
      <c r="AL9" s="295" t="s">
        <v>798</v>
      </c>
      <c r="AM9" s="295" t="s">
        <v>798</v>
      </c>
      <c r="AN9" s="295" t="s">
        <v>798</v>
      </c>
      <c r="AO9" s="295" t="s">
        <v>798</v>
      </c>
      <c r="AP9" s="295" t="s">
        <v>798</v>
      </c>
      <c r="AQ9" s="295" t="s">
        <v>798</v>
      </c>
      <c r="AR9" s="292">
        <v>2</v>
      </c>
      <c r="AS9" s="292">
        <v>0</v>
      </c>
      <c r="AT9" s="292">
        <f>施設資源化量内訳!D9</f>
        <v>8280</v>
      </c>
      <c r="AU9" s="292">
        <f>施設資源化量内訳!E9</f>
        <v>1945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1002</v>
      </c>
      <c r="AY9" s="292">
        <f>施設資源化量内訳!I9</f>
        <v>406</v>
      </c>
      <c r="AZ9" s="292">
        <f>施設資源化量内訳!J9</f>
        <v>355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170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4402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224</v>
      </c>
      <c r="BP9" s="292">
        <v>180</v>
      </c>
      <c r="BQ9" s="292">
        <v>0</v>
      </c>
      <c r="BR9" s="292">
        <v>0</v>
      </c>
      <c r="BS9" s="292">
        <v>29</v>
      </c>
      <c r="BT9" s="292">
        <v>13</v>
      </c>
      <c r="BU9" s="292">
        <v>0</v>
      </c>
      <c r="BV9" s="292">
        <v>0</v>
      </c>
      <c r="BW9" s="292">
        <v>0</v>
      </c>
      <c r="BX9" s="292">
        <v>0</v>
      </c>
      <c r="BY9" s="292">
        <v>2</v>
      </c>
      <c r="BZ9" s="295" t="s">
        <v>798</v>
      </c>
      <c r="CA9" s="295" t="s">
        <v>798</v>
      </c>
      <c r="CB9" s="295" t="s">
        <v>798</v>
      </c>
      <c r="CC9" s="295" t="s">
        <v>798</v>
      </c>
      <c r="CD9" s="295" t="s">
        <v>798</v>
      </c>
      <c r="CE9" s="295" t="s">
        <v>798</v>
      </c>
      <c r="CF9" s="295" t="s">
        <v>798</v>
      </c>
      <c r="CG9" s="295" t="s">
        <v>798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6574</v>
      </c>
      <c r="E10" s="292">
        <f>SUM(Z10,AU10,BP10)</f>
        <v>1424</v>
      </c>
      <c r="F10" s="292">
        <f>SUM(AA10,AV10,BQ10)</f>
        <v>21</v>
      </c>
      <c r="G10" s="292">
        <f>SUM(AB10,AW10,BR10)</f>
        <v>0</v>
      </c>
      <c r="H10" s="292">
        <f>SUM(AC10,AX10,BS10)</f>
        <v>765</v>
      </c>
      <c r="I10" s="292">
        <f>SUM(AD10,AY10,BT10)</f>
        <v>320</v>
      </c>
      <c r="J10" s="292">
        <f>SUM(AE10,AZ10,BU10)</f>
        <v>241</v>
      </c>
      <c r="K10" s="292">
        <f>SUM(AF10,BA10,BV10)</f>
        <v>4</v>
      </c>
      <c r="L10" s="292">
        <f>SUM(AG10,BB10,BW10)</f>
        <v>0</v>
      </c>
      <c r="M10" s="292">
        <f>SUM(AH10,BC10,BX10)</f>
        <v>4</v>
      </c>
      <c r="N10" s="292">
        <f>SUM(AI10,BD10,BY10)</f>
        <v>212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2331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1252</v>
      </c>
      <c r="Y10" s="292">
        <f>SUM(Z10:AS10)</f>
        <v>1141</v>
      </c>
      <c r="Z10" s="292">
        <v>885</v>
      </c>
      <c r="AA10" s="292">
        <v>21</v>
      </c>
      <c r="AB10" s="292">
        <v>0</v>
      </c>
      <c r="AC10" s="292">
        <v>24</v>
      </c>
      <c r="AD10" s="292">
        <v>0</v>
      </c>
      <c r="AE10" s="292">
        <v>0</v>
      </c>
      <c r="AF10" s="292">
        <v>4</v>
      </c>
      <c r="AG10" s="292">
        <v>0</v>
      </c>
      <c r="AH10" s="292">
        <v>4</v>
      </c>
      <c r="AI10" s="295">
        <v>203</v>
      </c>
      <c r="AJ10" s="295" t="s">
        <v>798</v>
      </c>
      <c r="AK10" s="295" t="s">
        <v>798</v>
      </c>
      <c r="AL10" s="295" t="s">
        <v>798</v>
      </c>
      <c r="AM10" s="295" t="s">
        <v>798</v>
      </c>
      <c r="AN10" s="295" t="s">
        <v>798</v>
      </c>
      <c r="AO10" s="295" t="s">
        <v>798</v>
      </c>
      <c r="AP10" s="295" t="s">
        <v>798</v>
      </c>
      <c r="AQ10" s="295" t="s">
        <v>798</v>
      </c>
      <c r="AR10" s="292">
        <v>0</v>
      </c>
      <c r="AS10" s="292">
        <v>0</v>
      </c>
      <c r="AT10" s="292">
        <f>施設資源化量内訳!D10</f>
        <v>5129</v>
      </c>
      <c r="AU10" s="292">
        <f>施設資源化量内訳!E10</f>
        <v>235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741</v>
      </c>
      <c r="AY10" s="292">
        <f>施設資源化量内訳!I10</f>
        <v>320</v>
      </c>
      <c r="AZ10" s="292">
        <f>施設資源化量内訳!J10</f>
        <v>241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9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2331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1252</v>
      </c>
      <c r="BO10" s="292">
        <f>SUM(BP10:CI10)</f>
        <v>304</v>
      </c>
      <c r="BP10" s="292">
        <v>304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798</v>
      </c>
      <c r="CA10" s="295" t="s">
        <v>798</v>
      </c>
      <c r="CB10" s="295" t="s">
        <v>798</v>
      </c>
      <c r="CC10" s="295" t="s">
        <v>798</v>
      </c>
      <c r="CD10" s="295" t="s">
        <v>798</v>
      </c>
      <c r="CE10" s="295" t="s">
        <v>798</v>
      </c>
      <c r="CF10" s="295" t="s">
        <v>798</v>
      </c>
      <c r="CG10" s="295" t="s">
        <v>798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3990</v>
      </c>
      <c r="E11" s="292">
        <f>SUM(Z11,AU11,BP11)</f>
        <v>1665</v>
      </c>
      <c r="F11" s="292">
        <f>SUM(AA11,AV11,BQ11)</f>
        <v>0</v>
      </c>
      <c r="G11" s="292">
        <f>SUM(AB11,AW11,BR11)</f>
        <v>0</v>
      </c>
      <c r="H11" s="292">
        <f>SUM(AC11,AX11,BS11)</f>
        <v>739</v>
      </c>
      <c r="I11" s="292">
        <f>SUM(AD11,AY11,BT11)</f>
        <v>470</v>
      </c>
      <c r="J11" s="292">
        <f>SUM(AE11,AZ11,BU11)</f>
        <v>228</v>
      </c>
      <c r="K11" s="292">
        <f>SUM(AF11,BA11,BV11)</f>
        <v>0</v>
      </c>
      <c r="L11" s="292">
        <f>SUM(AG11,BB11,BW11)</f>
        <v>53</v>
      </c>
      <c r="M11" s="292">
        <f>SUM(AH11,BC11,BX11)</f>
        <v>0</v>
      </c>
      <c r="N11" s="292">
        <f>SUM(AI11,BD11,BY11)</f>
        <v>286</v>
      </c>
      <c r="O11" s="292">
        <f>SUM(AJ11,BE11,BZ11)</f>
        <v>404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114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31</v>
      </c>
      <c r="Y11" s="292">
        <f>SUM(Z11:AS11)</f>
        <v>1997</v>
      </c>
      <c r="Z11" s="292">
        <v>1601</v>
      </c>
      <c r="AA11" s="292">
        <v>0</v>
      </c>
      <c r="AB11" s="292">
        <v>0</v>
      </c>
      <c r="AC11" s="292">
        <v>0</v>
      </c>
      <c r="AD11" s="292">
        <v>61</v>
      </c>
      <c r="AE11" s="292">
        <v>0</v>
      </c>
      <c r="AF11" s="292">
        <v>0</v>
      </c>
      <c r="AG11" s="292">
        <v>53</v>
      </c>
      <c r="AH11" s="292">
        <v>0</v>
      </c>
      <c r="AI11" s="295">
        <v>282</v>
      </c>
      <c r="AJ11" s="295" t="s">
        <v>798</v>
      </c>
      <c r="AK11" s="295" t="s">
        <v>798</v>
      </c>
      <c r="AL11" s="295" t="s">
        <v>798</v>
      </c>
      <c r="AM11" s="295" t="s">
        <v>798</v>
      </c>
      <c r="AN11" s="295" t="s">
        <v>798</v>
      </c>
      <c r="AO11" s="295" t="s">
        <v>798</v>
      </c>
      <c r="AP11" s="295" t="s">
        <v>798</v>
      </c>
      <c r="AQ11" s="295" t="s">
        <v>798</v>
      </c>
      <c r="AR11" s="292">
        <v>0</v>
      </c>
      <c r="AS11" s="292">
        <v>0</v>
      </c>
      <c r="AT11" s="292">
        <f>施設資源化量内訳!D11</f>
        <v>1920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736</v>
      </c>
      <c r="AY11" s="292">
        <f>施設資源化量内訳!I11</f>
        <v>407</v>
      </c>
      <c r="AZ11" s="292">
        <f>施設資源化量内訳!J11</f>
        <v>228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404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114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31</v>
      </c>
      <c r="BO11" s="292">
        <f>SUM(BP11:CI11)</f>
        <v>73</v>
      </c>
      <c r="BP11" s="292">
        <v>64</v>
      </c>
      <c r="BQ11" s="292">
        <v>0</v>
      </c>
      <c r="BR11" s="292">
        <v>0</v>
      </c>
      <c r="BS11" s="292">
        <v>3</v>
      </c>
      <c r="BT11" s="292">
        <v>2</v>
      </c>
      <c r="BU11" s="292">
        <v>0</v>
      </c>
      <c r="BV11" s="292">
        <v>0</v>
      </c>
      <c r="BW11" s="292">
        <v>0</v>
      </c>
      <c r="BX11" s="292">
        <v>0</v>
      </c>
      <c r="BY11" s="292">
        <v>4</v>
      </c>
      <c r="BZ11" s="295" t="s">
        <v>798</v>
      </c>
      <c r="CA11" s="295" t="s">
        <v>798</v>
      </c>
      <c r="CB11" s="295" t="s">
        <v>798</v>
      </c>
      <c r="CC11" s="295" t="s">
        <v>798</v>
      </c>
      <c r="CD11" s="295" t="s">
        <v>798</v>
      </c>
      <c r="CE11" s="295" t="s">
        <v>798</v>
      </c>
      <c r="CF11" s="295" t="s">
        <v>798</v>
      </c>
      <c r="CG11" s="295" t="s">
        <v>798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5895</v>
      </c>
      <c r="E12" s="292">
        <f>SUM(Z12,AU12,BP12)</f>
        <v>1107</v>
      </c>
      <c r="F12" s="292">
        <f>SUM(AA12,AV12,BQ12)</f>
        <v>0</v>
      </c>
      <c r="G12" s="292">
        <f>SUM(AB12,AW12,BR12)</f>
        <v>0</v>
      </c>
      <c r="H12" s="292">
        <f>SUM(AC12,AX12,BS12)</f>
        <v>1121</v>
      </c>
      <c r="I12" s="292">
        <f>SUM(AD12,AY12,BT12)</f>
        <v>216</v>
      </c>
      <c r="J12" s="292">
        <f>SUM(AE12,AZ12,BU12)</f>
        <v>134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5</v>
      </c>
      <c r="O12" s="292">
        <f>SUM(AJ12,BE12,BZ12)</f>
        <v>0</v>
      </c>
      <c r="P12" s="292">
        <f>SUM(AK12,BF12,CA12)</f>
        <v>0</v>
      </c>
      <c r="Q12" s="292">
        <f>SUM(AL12,BG12,CB12)</f>
        <v>3288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24</v>
      </c>
      <c r="Y12" s="292">
        <f>SUM(Z12:AS12)</f>
        <v>1136</v>
      </c>
      <c r="Z12" s="292">
        <v>1107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5</v>
      </c>
      <c r="AJ12" s="295" t="s">
        <v>798</v>
      </c>
      <c r="AK12" s="295" t="s">
        <v>798</v>
      </c>
      <c r="AL12" s="295" t="s">
        <v>798</v>
      </c>
      <c r="AM12" s="295" t="s">
        <v>798</v>
      </c>
      <c r="AN12" s="295" t="s">
        <v>798</v>
      </c>
      <c r="AO12" s="295" t="s">
        <v>798</v>
      </c>
      <c r="AP12" s="295" t="s">
        <v>798</v>
      </c>
      <c r="AQ12" s="295" t="s">
        <v>798</v>
      </c>
      <c r="AR12" s="292">
        <v>0</v>
      </c>
      <c r="AS12" s="292">
        <v>24</v>
      </c>
      <c r="AT12" s="292">
        <f>施設資源化量内訳!D12</f>
        <v>4759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1121</v>
      </c>
      <c r="AY12" s="292">
        <f>施設資源化量内訳!I12</f>
        <v>216</v>
      </c>
      <c r="AZ12" s="292">
        <f>施設資源化量内訳!J12</f>
        <v>134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3288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798</v>
      </c>
      <c r="CA12" s="295" t="s">
        <v>798</v>
      </c>
      <c r="CB12" s="295" t="s">
        <v>798</v>
      </c>
      <c r="CC12" s="295" t="s">
        <v>798</v>
      </c>
      <c r="CD12" s="295" t="s">
        <v>798</v>
      </c>
      <c r="CE12" s="295" t="s">
        <v>798</v>
      </c>
      <c r="CF12" s="295" t="s">
        <v>798</v>
      </c>
      <c r="CG12" s="295" t="s">
        <v>798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1589</v>
      </c>
      <c r="E13" s="292">
        <f>SUM(Z13,AU13,BP13)</f>
        <v>637</v>
      </c>
      <c r="F13" s="292">
        <f>SUM(AA13,AV13,BQ13)</f>
        <v>3</v>
      </c>
      <c r="G13" s="292">
        <f>SUM(AB13,AW13,BR13)</f>
        <v>0</v>
      </c>
      <c r="H13" s="292">
        <f>SUM(AC13,AX13,BS13)</f>
        <v>594</v>
      </c>
      <c r="I13" s="292">
        <f>SUM(AD13,AY13,BT13)</f>
        <v>0</v>
      </c>
      <c r="J13" s="292">
        <f>SUM(AE13,AZ13,BU13)</f>
        <v>103</v>
      </c>
      <c r="K13" s="292">
        <f>SUM(AF13,BA13,BV13)</f>
        <v>0</v>
      </c>
      <c r="L13" s="292">
        <f>SUM(AG13,BB13,BW13)</f>
        <v>159</v>
      </c>
      <c r="M13" s="292">
        <f>SUM(AH13,BC13,BX13)</f>
        <v>0</v>
      </c>
      <c r="N13" s="292">
        <f>SUM(AI13,BD13,BY13)</f>
        <v>29</v>
      </c>
      <c r="O13" s="292">
        <f>SUM(AJ13,BE13,BZ13)</f>
        <v>0</v>
      </c>
      <c r="P13" s="292">
        <f>SUM(AK13,BF13,CA13)</f>
        <v>0</v>
      </c>
      <c r="Q13" s="292">
        <f>SUM(AL13,BG13,CB13)</f>
        <v>1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63</v>
      </c>
      <c r="Y13" s="292">
        <f>SUM(Z13:AS13)</f>
        <v>456</v>
      </c>
      <c r="Z13" s="292">
        <v>129</v>
      </c>
      <c r="AA13" s="292">
        <v>0</v>
      </c>
      <c r="AB13" s="292">
        <v>0</v>
      </c>
      <c r="AC13" s="292">
        <v>240</v>
      </c>
      <c r="AD13" s="292">
        <v>0</v>
      </c>
      <c r="AE13" s="292">
        <v>0</v>
      </c>
      <c r="AF13" s="292">
        <v>0</v>
      </c>
      <c r="AG13" s="292">
        <v>41</v>
      </c>
      <c r="AH13" s="292">
        <v>0</v>
      </c>
      <c r="AI13" s="295">
        <v>29</v>
      </c>
      <c r="AJ13" s="295" t="s">
        <v>798</v>
      </c>
      <c r="AK13" s="295" t="s">
        <v>798</v>
      </c>
      <c r="AL13" s="295" t="s">
        <v>798</v>
      </c>
      <c r="AM13" s="295" t="s">
        <v>798</v>
      </c>
      <c r="AN13" s="295" t="s">
        <v>798</v>
      </c>
      <c r="AO13" s="295" t="s">
        <v>798</v>
      </c>
      <c r="AP13" s="295" t="s">
        <v>798</v>
      </c>
      <c r="AQ13" s="295" t="s">
        <v>798</v>
      </c>
      <c r="AR13" s="292">
        <v>0</v>
      </c>
      <c r="AS13" s="292">
        <v>17</v>
      </c>
      <c r="AT13" s="292">
        <f>施設資源化量内訳!D13</f>
        <v>1133</v>
      </c>
      <c r="AU13" s="292">
        <f>施設資源化量内訳!E13</f>
        <v>508</v>
      </c>
      <c r="AV13" s="292">
        <f>施設資源化量内訳!F13</f>
        <v>3</v>
      </c>
      <c r="AW13" s="292">
        <f>施設資源化量内訳!G13</f>
        <v>0</v>
      </c>
      <c r="AX13" s="292">
        <f>施設資源化量内訳!H13</f>
        <v>354</v>
      </c>
      <c r="AY13" s="292">
        <f>施設資源化量内訳!I13</f>
        <v>0</v>
      </c>
      <c r="AZ13" s="292">
        <f>施設資源化量内訳!J13</f>
        <v>103</v>
      </c>
      <c r="BA13" s="292">
        <f>施設資源化量内訳!K13</f>
        <v>0</v>
      </c>
      <c r="BB13" s="292">
        <f>施設資源化量内訳!L13</f>
        <v>118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46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798</v>
      </c>
      <c r="CA13" s="295" t="s">
        <v>798</v>
      </c>
      <c r="CB13" s="295" t="s">
        <v>798</v>
      </c>
      <c r="CC13" s="295" t="s">
        <v>798</v>
      </c>
      <c r="CD13" s="295" t="s">
        <v>798</v>
      </c>
      <c r="CE13" s="295" t="s">
        <v>798</v>
      </c>
      <c r="CF13" s="295" t="s">
        <v>798</v>
      </c>
      <c r="CG13" s="295" t="s">
        <v>798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4278</v>
      </c>
      <c r="E14" s="292">
        <f>SUM(Z14,AU14,BP14)</f>
        <v>666</v>
      </c>
      <c r="F14" s="292">
        <f>SUM(AA14,AV14,BQ14)</f>
        <v>0</v>
      </c>
      <c r="G14" s="292">
        <f>SUM(AB14,AW14,BR14)</f>
        <v>0</v>
      </c>
      <c r="H14" s="292">
        <f>SUM(AC14,AX14,BS14)</f>
        <v>71</v>
      </c>
      <c r="I14" s="292">
        <f>SUM(AD14,AY14,BT14)</f>
        <v>97</v>
      </c>
      <c r="J14" s="292">
        <f>SUM(AE14,AZ14,BU14)</f>
        <v>0</v>
      </c>
      <c r="K14" s="292">
        <f>SUM(AF14,BA14,BV14)</f>
        <v>0</v>
      </c>
      <c r="L14" s="292">
        <f>SUM(AG14,BB14,BW14)</f>
        <v>0</v>
      </c>
      <c r="M14" s="292">
        <f>SUM(AH14,BC14,BX14)</f>
        <v>542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2688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214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798</v>
      </c>
      <c r="AK14" s="295" t="s">
        <v>798</v>
      </c>
      <c r="AL14" s="295" t="s">
        <v>798</v>
      </c>
      <c r="AM14" s="295" t="s">
        <v>798</v>
      </c>
      <c r="AN14" s="295" t="s">
        <v>798</v>
      </c>
      <c r="AO14" s="295" t="s">
        <v>798</v>
      </c>
      <c r="AP14" s="295" t="s">
        <v>798</v>
      </c>
      <c r="AQ14" s="295" t="s">
        <v>798</v>
      </c>
      <c r="AR14" s="292">
        <v>0</v>
      </c>
      <c r="AS14" s="292">
        <v>0</v>
      </c>
      <c r="AT14" s="292">
        <f>施設資源化量内訳!D14</f>
        <v>4278</v>
      </c>
      <c r="AU14" s="292">
        <f>施設資源化量内訳!E14</f>
        <v>666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71</v>
      </c>
      <c r="AY14" s="292">
        <f>施設資源化量内訳!I14</f>
        <v>97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542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2688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214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798</v>
      </c>
      <c r="CA14" s="295" t="s">
        <v>798</v>
      </c>
      <c r="CB14" s="295" t="s">
        <v>798</v>
      </c>
      <c r="CC14" s="295" t="s">
        <v>798</v>
      </c>
      <c r="CD14" s="295" t="s">
        <v>798</v>
      </c>
      <c r="CE14" s="295" t="s">
        <v>798</v>
      </c>
      <c r="CF14" s="295" t="s">
        <v>798</v>
      </c>
      <c r="CG14" s="295" t="s">
        <v>798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863</v>
      </c>
      <c r="E15" s="292">
        <f>SUM(Z15,AU15,BP15)</f>
        <v>262</v>
      </c>
      <c r="F15" s="292">
        <f>SUM(AA15,AV15,BQ15)</f>
        <v>0</v>
      </c>
      <c r="G15" s="292">
        <f>SUM(AB15,AW15,BR15)</f>
        <v>127</v>
      </c>
      <c r="H15" s="292">
        <f>SUM(AC15,AX15,BS15)</f>
        <v>108</v>
      </c>
      <c r="I15" s="292">
        <f>SUM(AD15,AY15,BT15)</f>
        <v>77</v>
      </c>
      <c r="J15" s="292">
        <f>SUM(AE15,AZ15,BU15)</f>
        <v>47</v>
      </c>
      <c r="K15" s="292">
        <f>SUM(AF15,BA15,BV15)</f>
        <v>0</v>
      </c>
      <c r="L15" s="292">
        <f>SUM(AG15,BB15,BW15)</f>
        <v>118</v>
      </c>
      <c r="M15" s="292">
        <f>SUM(AH15,BC15,BX15)</f>
        <v>0</v>
      </c>
      <c r="N15" s="292">
        <f>SUM(AI15,BD15,BY15)</f>
        <v>10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114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798</v>
      </c>
      <c r="AK15" s="295" t="s">
        <v>798</v>
      </c>
      <c r="AL15" s="295" t="s">
        <v>798</v>
      </c>
      <c r="AM15" s="295" t="s">
        <v>798</v>
      </c>
      <c r="AN15" s="295" t="s">
        <v>798</v>
      </c>
      <c r="AO15" s="295" t="s">
        <v>798</v>
      </c>
      <c r="AP15" s="295" t="s">
        <v>798</v>
      </c>
      <c r="AQ15" s="295" t="s">
        <v>798</v>
      </c>
      <c r="AR15" s="292">
        <v>0</v>
      </c>
      <c r="AS15" s="292">
        <v>0</v>
      </c>
      <c r="AT15" s="292">
        <f>施設資源化量内訳!D15</f>
        <v>863</v>
      </c>
      <c r="AU15" s="292">
        <f>施設資源化量内訳!E15</f>
        <v>262</v>
      </c>
      <c r="AV15" s="292">
        <f>施設資源化量内訳!F15</f>
        <v>0</v>
      </c>
      <c r="AW15" s="292">
        <f>施設資源化量内訳!G15</f>
        <v>127</v>
      </c>
      <c r="AX15" s="292">
        <f>施設資源化量内訳!H15</f>
        <v>108</v>
      </c>
      <c r="AY15" s="292">
        <f>施設資源化量内訳!I15</f>
        <v>77</v>
      </c>
      <c r="AZ15" s="292">
        <f>施設資源化量内訳!J15</f>
        <v>47</v>
      </c>
      <c r="BA15" s="292">
        <f>施設資源化量内訳!K15</f>
        <v>0</v>
      </c>
      <c r="BB15" s="292">
        <f>施設資源化量内訳!L15</f>
        <v>118</v>
      </c>
      <c r="BC15" s="292">
        <f>施設資源化量内訳!M15</f>
        <v>0</v>
      </c>
      <c r="BD15" s="292">
        <f>施設資源化量内訳!N15</f>
        <v>10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114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798</v>
      </c>
      <c r="CA15" s="295" t="s">
        <v>798</v>
      </c>
      <c r="CB15" s="295" t="s">
        <v>798</v>
      </c>
      <c r="CC15" s="295" t="s">
        <v>798</v>
      </c>
      <c r="CD15" s="295" t="s">
        <v>798</v>
      </c>
      <c r="CE15" s="295" t="s">
        <v>798</v>
      </c>
      <c r="CF15" s="295" t="s">
        <v>798</v>
      </c>
      <c r="CG15" s="295" t="s">
        <v>798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1350</v>
      </c>
      <c r="E16" s="292">
        <f>SUM(Z16,AU16,BP16)</f>
        <v>375</v>
      </c>
      <c r="F16" s="292">
        <f>SUM(AA16,AV16,BQ16)</f>
        <v>2</v>
      </c>
      <c r="G16" s="292">
        <f>SUM(AB16,AW16,BR16)</f>
        <v>0</v>
      </c>
      <c r="H16" s="292">
        <f>SUM(AC16,AX16,BS16)</f>
        <v>309</v>
      </c>
      <c r="I16" s="292">
        <f>SUM(AD16,AY16,BT16)</f>
        <v>115</v>
      </c>
      <c r="J16" s="292">
        <f>SUM(AE16,AZ16,BU16)</f>
        <v>41</v>
      </c>
      <c r="K16" s="292">
        <f>SUM(AF16,BA16,BV16)</f>
        <v>2</v>
      </c>
      <c r="L16" s="292">
        <f>SUM(AG16,BB16,BW16)</f>
        <v>0</v>
      </c>
      <c r="M16" s="292">
        <f>SUM(AH16,BC16,BX16)</f>
        <v>0</v>
      </c>
      <c r="N16" s="292">
        <f>SUM(AI16,BD16,BY16)</f>
        <v>29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475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2</v>
      </c>
      <c r="Y16" s="292">
        <f>SUM(Z16:AS16)</f>
        <v>352</v>
      </c>
      <c r="Z16" s="292">
        <v>217</v>
      </c>
      <c r="AA16" s="292">
        <v>2</v>
      </c>
      <c r="AB16" s="292">
        <v>0</v>
      </c>
      <c r="AC16" s="292">
        <v>0</v>
      </c>
      <c r="AD16" s="292">
        <v>63</v>
      </c>
      <c r="AE16" s="292">
        <v>39</v>
      </c>
      <c r="AF16" s="292">
        <v>2</v>
      </c>
      <c r="AG16" s="292">
        <v>0</v>
      </c>
      <c r="AH16" s="292">
        <v>0</v>
      </c>
      <c r="AI16" s="295">
        <v>29</v>
      </c>
      <c r="AJ16" s="295" t="s">
        <v>798</v>
      </c>
      <c r="AK16" s="295" t="s">
        <v>798</v>
      </c>
      <c r="AL16" s="295" t="s">
        <v>798</v>
      </c>
      <c r="AM16" s="295" t="s">
        <v>798</v>
      </c>
      <c r="AN16" s="295" t="s">
        <v>798</v>
      </c>
      <c r="AO16" s="295" t="s">
        <v>798</v>
      </c>
      <c r="AP16" s="295" t="s">
        <v>798</v>
      </c>
      <c r="AQ16" s="295" t="s">
        <v>798</v>
      </c>
      <c r="AR16" s="292">
        <v>0</v>
      </c>
      <c r="AS16" s="292">
        <v>0</v>
      </c>
      <c r="AT16" s="292">
        <f>施設資源化量内訳!D16</f>
        <v>879</v>
      </c>
      <c r="AU16" s="292">
        <f>施設資源化量内訳!E16</f>
        <v>39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309</v>
      </c>
      <c r="AY16" s="292">
        <f>施設資源化量内訳!I16</f>
        <v>52</v>
      </c>
      <c r="AZ16" s="292">
        <f>施設資源化量内訳!J16</f>
        <v>2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475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2</v>
      </c>
      <c r="BO16" s="292">
        <f>SUM(BP16:CI16)</f>
        <v>119</v>
      </c>
      <c r="BP16" s="292">
        <v>119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798</v>
      </c>
      <c r="CA16" s="295" t="s">
        <v>798</v>
      </c>
      <c r="CB16" s="295" t="s">
        <v>798</v>
      </c>
      <c r="CC16" s="295" t="s">
        <v>798</v>
      </c>
      <c r="CD16" s="295" t="s">
        <v>798</v>
      </c>
      <c r="CE16" s="295" t="s">
        <v>798</v>
      </c>
      <c r="CF16" s="295" t="s">
        <v>798</v>
      </c>
      <c r="CG16" s="295" t="s">
        <v>798</v>
      </c>
      <c r="CH16" s="292">
        <v>0</v>
      </c>
      <c r="CI16" s="292">
        <v>0</v>
      </c>
      <c r="CJ16" s="293" t="s">
        <v>779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1312</v>
      </c>
      <c r="E17" s="292">
        <f>SUM(Z17,AU17,BP17)</f>
        <v>197</v>
      </c>
      <c r="F17" s="292">
        <f>SUM(AA17,AV17,BQ17)</f>
        <v>0</v>
      </c>
      <c r="G17" s="292">
        <f>SUM(AB17,AW17,BR17)</f>
        <v>70</v>
      </c>
      <c r="H17" s="292">
        <f>SUM(AC17,AX17,BS17)</f>
        <v>178</v>
      </c>
      <c r="I17" s="292">
        <f>SUM(AD17,AY17,BT17)</f>
        <v>112</v>
      </c>
      <c r="J17" s="292">
        <f>SUM(AE17,AZ17,BU17)</f>
        <v>40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28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687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488</v>
      </c>
      <c r="Z17" s="292">
        <v>197</v>
      </c>
      <c r="AA17" s="292">
        <v>0</v>
      </c>
      <c r="AB17" s="292">
        <v>70</v>
      </c>
      <c r="AC17" s="292">
        <v>41</v>
      </c>
      <c r="AD17" s="292">
        <v>112</v>
      </c>
      <c r="AE17" s="292">
        <v>40</v>
      </c>
      <c r="AF17" s="292">
        <v>0</v>
      </c>
      <c r="AG17" s="292">
        <v>0</v>
      </c>
      <c r="AH17" s="292">
        <v>0</v>
      </c>
      <c r="AI17" s="295">
        <v>28</v>
      </c>
      <c r="AJ17" s="295" t="s">
        <v>798</v>
      </c>
      <c r="AK17" s="295" t="s">
        <v>798</v>
      </c>
      <c r="AL17" s="295" t="s">
        <v>798</v>
      </c>
      <c r="AM17" s="295" t="s">
        <v>798</v>
      </c>
      <c r="AN17" s="295" t="s">
        <v>798</v>
      </c>
      <c r="AO17" s="295" t="s">
        <v>798</v>
      </c>
      <c r="AP17" s="295" t="s">
        <v>798</v>
      </c>
      <c r="AQ17" s="295" t="s">
        <v>798</v>
      </c>
      <c r="AR17" s="292">
        <v>0</v>
      </c>
      <c r="AS17" s="292">
        <v>0</v>
      </c>
      <c r="AT17" s="292">
        <f>施設資源化量内訳!D17</f>
        <v>824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137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687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798</v>
      </c>
      <c r="CA17" s="295" t="s">
        <v>798</v>
      </c>
      <c r="CB17" s="295" t="s">
        <v>798</v>
      </c>
      <c r="CC17" s="295" t="s">
        <v>798</v>
      </c>
      <c r="CD17" s="295" t="s">
        <v>798</v>
      </c>
      <c r="CE17" s="295" t="s">
        <v>798</v>
      </c>
      <c r="CF17" s="295" t="s">
        <v>798</v>
      </c>
      <c r="CG17" s="295" t="s">
        <v>798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2819</v>
      </c>
      <c r="E18" s="292">
        <f>SUM(Z18,AU18,BP18)</f>
        <v>808</v>
      </c>
      <c r="F18" s="292">
        <f>SUM(AA18,AV18,BQ18)</f>
        <v>3</v>
      </c>
      <c r="G18" s="292">
        <f>SUM(AB18,AW18,BR18)</f>
        <v>0</v>
      </c>
      <c r="H18" s="292">
        <f>SUM(AC18,AX18,BS18)</f>
        <v>747</v>
      </c>
      <c r="I18" s="292">
        <f>SUM(AD18,AY18,BT18)</f>
        <v>0</v>
      </c>
      <c r="J18" s="292">
        <f>SUM(AE18,AZ18,BU18)</f>
        <v>0</v>
      </c>
      <c r="K18" s="292">
        <f>SUM(AF18,BA18,BV18)</f>
        <v>2</v>
      </c>
      <c r="L18" s="292">
        <f>SUM(AG18,BB18,BW18)</f>
        <v>0</v>
      </c>
      <c r="M18" s="292">
        <f>SUM(AH18,BC18,BX18)</f>
        <v>0</v>
      </c>
      <c r="N18" s="292">
        <f>SUM(AI18,BD18,BY18)</f>
        <v>9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1234</v>
      </c>
      <c r="U18" s="292">
        <f>SUM(AP18,BK18,CF18)</f>
        <v>0</v>
      </c>
      <c r="V18" s="292">
        <f>SUM(AQ18,BL18,CG18)</f>
        <v>0</v>
      </c>
      <c r="W18" s="292">
        <f>SUM(AR18,BM18,CH18)</f>
        <v>5</v>
      </c>
      <c r="X18" s="292">
        <f>SUM(AS18,BN18,CI18)</f>
        <v>11</v>
      </c>
      <c r="Y18" s="292">
        <f>SUM(Z18:AS18)</f>
        <v>16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798</v>
      </c>
      <c r="AK18" s="295" t="s">
        <v>798</v>
      </c>
      <c r="AL18" s="295" t="s">
        <v>798</v>
      </c>
      <c r="AM18" s="295" t="s">
        <v>798</v>
      </c>
      <c r="AN18" s="295" t="s">
        <v>798</v>
      </c>
      <c r="AO18" s="295" t="s">
        <v>798</v>
      </c>
      <c r="AP18" s="295" t="s">
        <v>798</v>
      </c>
      <c r="AQ18" s="295" t="s">
        <v>798</v>
      </c>
      <c r="AR18" s="292">
        <v>5</v>
      </c>
      <c r="AS18" s="292">
        <v>11</v>
      </c>
      <c r="AT18" s="292">
        <f>施設資源化量内訳!D18</f>
        <v>2310</v>
      </c>
      <c r="AU18" s="292">
        <f>施設資源化量内訳!E18</f>
        <v>315</v>
      </c>
      <c r="AV18" s="292">
        <f>施設資源化量内訳!F18</f>
        <v>3</v>
      </c>
      <c r="AW18" s="292">
        <f>施設資源化量内訳!G18</f>
        <v>0</v>
      </c>
      <c r="AX18" s="292">
        <f>施設資源化量内訳!H18</f>
        <v>747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2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9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1234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493</v>
      </c>
      <c r="BP18" s="292">
        <v>493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798</v>
      </c>
      <c r="CA18" s="295" t="s">
        <v>798</v>
      </c>
      <c r="CB18" s="295" t="s">
        <v>798</v>
      </c>
      <c r="CC18" s="295" t="s">
        <v>798</v>
      </c>
      <c r="CD18" s="295" t="s">
        <v>798</v>
      </c>
      <c r="CE18" s="295" t="s">
        <v>798</v>
      </c>
      <c r="CF18" s="295" t="s">
        <v>798</v>
      </c>
      <c r="CG18" s="295" t="s">
        <v>798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1587</v>
      </c>
      <c r="E19" s="292">
        <f>SUM(Z19,AU19,BP19)</f>
        <v>561</v>
      </c>
      <c r="F19" s="292">
        <f>SUM(AA19,AV19,BQ19)</f>
        <v>0</v>
      </c>
      <c r="G19" s="292">
        <f>SUM(AB19,AW19,BR19)</f>
        <v>0</v>
      </c>
      <c r="H19" s="292">
        <f>SUM(AC19,AX19,BS19)</f>
        <v>308</v>
      </c>
      <c r="I19" s="292">
        <f>SUM(AD19,AY19,BT19)</f>
        <v>247</v>
      </c>
      <c r="J19" s="292">
        <f>SUM(AE19,AZ19,BU19)</f>
        <v>78</v>
      </c>
      <c r="K19" s="292">
        <f>SUM(AF19,BA19,BV19)</f>
        <v>0</v>
      </c>
      <c r="L19" s="292">
        <f>SUM(AG19,BB19,BW19)</f>
        <v>0</v>
      </c>
      <c r="M19" s="292">
        <f>SUM(AH19,BC19,BX19)</f>
        <v>179</v>
      </c>
      <c r="N19" s="292">
        <f>SUM(AI19,BD19,BY19)</f>
        <v>128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86</v>
      </c>
      <c r="Y19" s="292">
        <f>SUM(Z19:AS19)</f>
        <v>1129</v>
      </c>
      <c r="Z19" s="292">
        <v>561</v>
      </c>
      <c r="AA19" s="292">
        <v>0</v>
      </c>
      <c r="AB19" s="292">
        <v>0</v>
      </c>
      <c r="AC19" s="292">
        <v>0</v>
      </c>
      <c r="AD19" s="292">
        <v>247</v>
      </c>
      <c r="AE19" s="292">
        <v>0</v>
      </c>
      <c r="AF19" s="292">
        <v>0</v>
      </c>
      <c r="AG19" s="292">
        <v>0</v>
      </c>
      <c r="AH19" s="292">
        <v>179</v>
      </c>
      <c r="AI19" s="295">
        <v>128</v>
      </c>
      <c r="AJ19" s="295" t="s">
        <v>798</v>
      </c>
      <c r="AK19" s="295" t="s">
        <v>798</v>
      </c>
      <c r="AL19" s="295" t="s">
        <v>798</v>
      </c>
      <c r="AM19" s="295" t="s">
        <v>798</v>
      </c>
      <c r="AN19" s="295" t="s">
        <v>798</v>
      </c>
      <c r="AO19" s="295" t="s">
        <v>798</v>
      </c>
      <c r="AP19" s="295" t="s">
        <v>798</v>
      </c>
      <c r="AQ19" s="295" t="s">
        <v>798</v>
      </c>
      <c r="AR19" s="292">
        <v>0</v>
      </c>
      <c r="AS19" s="292">
        <v>14</v>
      </c>
      <c r="AT19" s="292">
        <f>施設資源化量内訳!D19</f>
        <v>458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308</v>
      </c>
      <c r="AY19" s="292">
        <f>施設資源化量内訳!I19</f>
        <v>0</v>
      </c>
      <c r="AZ19" s="292">
        <f>施設資源化量内訳!J19</f>
        <v>78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72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798</v>
      </c>
      <c r="CA19" s="295" t="s">
        <v>798</v>
      </c>
      <c r="CB19" s="295" t="s">
        <v>798</v>
      </c>
      <c r="CC19" s="295" t="s">
        <v>798</v>
      </c>
      <c r="CD19" s="295" t="s">
        <v>798</v>
      </c>
      <c r="CE19" s="295" t="s">
        <v>798</v>
      </c>
      <c r="CF19" s="295" t="s">
        <v>798</v>
      </c>
      <c r="CG19" s="295" t="s">
        <v>798</v>
      </c>
      <c r="CH19" s="292">
        <v>0</v>
      </c>
      <c r="CI19" s="292">
        <v>0</v>
      </c>
      <c r="CJ19" s="293" t="s">
        <v>779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1097</v>
      </c>
      <c r="E20" s="292">
        <f>SUM(Z20,AU20,BP20)</f>
        <v>428</v>
      </c>
      <c r="F20" s="292">
        <f>SUM(AA20,AV20,BQ20)</f>
        <v>8</v>
      </c>
      <c r="G20" s="292">
        <f>SUM(AB20,AW20,BR20)</f>
        <v>0</v>
      </c>
      <c r="H20" s="292">
        <f>SUM(AC20,AX20,BS20)</f>
        <v>183</v>
      </c>
      <c r="I20" s="292">
        <f>SUM(AD20,AY20,BT20)</f>
        <v>45</v>
      </c>
      <c r="J20" s="292">
        <f>SUM(AE20,AZ20,BU20)</f>
        <v>100</v>
      </c>
      <c r="K20" s="292">
        <f>SUM(AF20,BA20,BV20)</f>
        <v>0</v>
      </c>
      <c r="L20" s="292">
        <f>SUM(AG20,BB20,BW20)</f>
        <v>117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1</v>
      </c>
      <c r="R20" s="292">
        <f>SUM(AM20,BH20,CC20)</f>
        <v>0</v>
      </c>
      <c r="S20" s="292">
        <f>SUM(AN20,BI20,CD20)</f>
        <v>0</v>
      </c>
      <c r="T20" s="292">
        <f>SUM(AO20,BJ20,CE20)</f>
        <v>215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436</v>
      </c>
      <c r="Z20" s="292">
        <v>428</v>
      </c>
      <c r="AA20" s="292">
        <v>8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798</v>
      </c>
      <c r="AK20" s="295" t="s">
        <v>798</v>
      </c>
      <c r="AL20" s="295" t="s">
        <v>798</v>
      </c>
      <c r="AM20" s="295" t="s">
        <v>798</v>
      </c>
      <c r="AN20" s="295" t="s">
        <v>798</v>
      </c>
      <c r="AO20" s="295" t="s">
        <v>798</v>
      </c>
      <c r="AP20" s="295" t="s">
        <v>798</v>
      </c>
      <c r="AQ20" s="295" t="s">
        <v>798</v>
      </c>
      <c r="AR20" s="292">
        <v>0</v>
      </c>
      <c r="AS20" s="292">
        <v>0</v>
      </c>
      <c r="AT20" s="292">
        <f>施設資源化量内訳!D20</f>
        <v>661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183</v>
      </c>
      <c r="AY20" s="292">
        <f>施設資源化量内訳!I20</f>
        <v>45</v>
      </c>
      <c r="AZ20" s="292">
        <f>施設資源化量内訳!J20</f>
        <v>100</v>
      </c>
      <c r="BA20" s="292">
        <f>施設資源化量内訳!K20</f>
        <v>0</v>
      </c>
      <c r="BB20" s="292">
        <f>施設資源化量内訳!L20</f>
        <v>117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1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215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798</v>
      </c>
      <c r="CA20" s="295" t="s">
        <v>798</v>
      </c>
      <c r="CB20" s="295" t="s">
        <v>798</v>
      </c>
      <c r="CC20" s="295" t="s">
        <v>798</v>
      </c>
      <c r="CD20" s="295" t="s">
        <v>798</v>
      </c>
      <c r="CE20" s="295" t="s">
        <v>798</v>
      </c>
      <c r="CF20" s="295" t="s">
        <v>798</v>
      </c>
      <c r="CG20" s="295" t="s">
        <v>798</v>
      </c>
      <c r="CH20" s="292">
        <v>0</v>
      </c>
      <c r="CI20" s="292">
        <v>0</v>
      </c>
      <c r="CJ20" s="293" t="s">
        <v>779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1621</v>
      </c>
      <c r="E21" s="292">
        <f>SUM(Z21,AU21,BP21)</f>
        <v>527</v>
      </c>
      <c r="F21" s="292">
        <f>SUM(AA21,AV21,BQ21)</f>
        <v>0</v>
      </c>
      <c r="G21" s="292">
        <f>SUM(AB21,AW21,BR21)</f>
        <v>0</v>
      </c>
      <c r="H21" s="292">
        <f>SUM(AC21,AX21,BS21)</f>
        <v>227</v>
      </c>
      <c r="I21" s="292">
        <f>SUM(AD21,AY21,BT21)</f>
        <v>169</v>
      </c>
      <c r="J21" s="292">
        <f>SUM(AE21,AZ21,BU21)</f>
        <v>71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548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79</v>
      </c>
      <c r="Y21" s="292">
        <f>SUM(Z21:AS21)</f>
        <v>970</v>
      </c>
      <c r="Z21" s="292">
        <v>527</v>
      </c>
      <c r="AA21" s="292">
        <v>0</v>
      </c>
      <c r="AB21" s="292">
        <v>0</v>
      </c>
      <c r="AC21" s="292">
        <v>124</v>
      </c>
      <c r="AD21" s="292">
        <v>169</v>
      </c>
      <c r="AE21" s="292">
        <v>71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798</v>
      </c>
      <c r="AK21" s="295" t="s">
        <v>798</v>
      </c>
      <c r="AL21" s="295" t="s">
        <v>798</v>
      </c>
      <c r="AM21" s="295" t="s">
        <v>798</v>
      </c>
      <c r="AN21" s="295" t="s">
        <v>798</v>
      </c>
      <c r="AO21" s="295" t="s">
        <v>798</v>
      </c>
      <c r="AP21" s="295" t="s">
        <v>798</v>
      </c>
      <c r="AQ21" s="295" t="s">
        <v>798</v>
      </c>
      <c r="AR21" s="292">
        <v>0</v>
      </c>
      <c r="AS21" s="292">
        <v>79</v>
      </c>
      <c r="AT21" s="292">
        <f>施設資源化量内訳!D21</f>
        <v>651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103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548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798</v>
      </c>
      <c r="CA21" s="295" t="s">
        <v>798</v>
      </c>
      <c r="CB21" s="295" t="s">
        <v>798</v>
      </c>
      <c r="CC21" s="295" t="s">
        <v>798</v>
      </c>
      <c r="CD21" s="295" t="s">
        <v>798</v>
      </c>
      <c r="CE21" s="295" t="s">
        <v>798</v>
      </c>
      <c r="CF21" s="295" t="s">
        <v>798</v>
      </c>
      <c r="CG21" s="295" t="s">
        <v>798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16</v>
      </c>
      <c r="E22" s="292">
        <f>SUM(Z22,AU22,BP22)</f>
        <v>0</v>
      </c>
      <c r="F22" s="292">
        <f>SUM(AA22,AV22,BQ22)</f>
        <v>0</v>
      </c>
      <c r="G22" s="292">
        <f>SUM(AB22,AW22,BR22)</f>
        <v>0</v>
      </c>
      <c r="H22" s="292">
        <f>SUM(AC22,AX22,BS22)</f>
        <v>16</v>
      </c>
      <c r="I22" s="292">
        <f>SUM(AD22,AY22,BT22)</f>
        <v>0</v>
      </c>
      <c r="J22" s="292">
        <f>SUM(AE22,AZ22,BU22)</f>
        <v>0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798</v>
      </c>
      <c r="AK22" s="295" t="s">
        <v>798</v>
      </c>
      <c r="AL22" s="295" t="s">
        <v>798</v>
      </c>
      <c r="AM22" s="295" t="s">
        <v>798</v>
      </c>
      <c r="AN22" s="295" t="s">
        <v>798</v>
      </c>
      <c r="AO22" s="295" t="s">
        <v>798</v>
      </c>
      <c r="AP22" s="295" t="s">
        <v>798</v>
      </c>
      <c r="AQ22" s="295" t="s">
        <v>798</v>
      </c>
      <c r="AR22" s="292">
        <v>0</v>
      </c>
      <c r="AS22" s="292">
        <v>0</v>
      </c>
      <c r="AT22" s="292">
        <f>施設資源化量内訳!D22</f>
        <v>16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16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798</v>
      </c>
      <c r="CA22" s="295" t="s">
        <v>798</v>
      </c>
      <c r="CB22" s="295" t="s">
        <v>798</v>
      </c>
      <c r="CC22" s="295" t="s">
        <v>798</v>
      </c>
      <c r="CD22" s="295" t="s">
        <v>798</v>
      </c>
      <c r="CE22" s="295" t="s">
        <v>798</v>
      </c>
      <c r="CF22" s="295" t="s">
        <v>798</v>
      </c>
      <c r="CG22" s="295" t="s">
        <v>798</v>
      </c>
      <c r="CH22" s="292">
        <v>0</v>
      </c>
      <c r="CI22" s="292">
        <v>0</v>
      </c>
      <c r="CJ22" s="293" t="s">
        <v>779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1612</v>
      </c>
      <c r="E23" s="292">
        <f>SUM(Z23,AU23,BP23)</f>
        <v>386</v>
      </c>
      <c r="F23" s="292">
        <f>SUM(AA23,AV23,BQ23)</f>
        <v>2</v>
      </c>
      <c r="G23" s="292">
        <f>SUM(AB23,AW23,BR23)</f>
        <v>0</v>
      </c>
      <c r="H23" s="292">
        <f>SUM(AC23,AX23,BS23)</f>
        <v>208</v>
      </c>
      <c r="I23" s="292">
        <f>SUM(AD23,AY23,BT23)</f>
        <v>119</v>
      </c>
      <c r="J23" s="292">
        <f>SUM(AE23,AZ23,BU23)</f>
        <v>74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24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799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534</v>
      </c>
      <c r="Z23" s="292">
        <v>275</v>
      </c>
      <c r="AA23" s="292">
        <v>2</v>
      </c>
      <c r="AB23" s="292">
        <v>0</v>
      </c>
      <c r="AC23" s="292">
        <v>48</v>
      </c>
      <c r="AD23" s="292">
        <v>111</v>
      </c>
      <c r="AE23" s="292">
        <v>74</v>
      </c>
      <c r="AF23" s="292">
        <v>0</v>
      </c>
      <c r="AG23" s="292">
        <v>0</v>
      </c>
      <c r="AH23" s="292">
        <v>0</v>
      </c>
      <c r="AI23" s="295">
        <v>24</v>
      </c>
      <c r="AJ23" s="295" t="s">
        <v>798</v>
      </c>
      <c r="AK23" s="295" t="s">
        <v>798</v>
      </c>
      <c r="AL23" s="295" t="s">
        <v>798</v>
      </c>
      <c r="AM23" s="295" t="s">
        <v>798</v>
      </c>
      <c r="AN23" s="295" t="s">
        <v>798</v>
      </c>
      <c r="AO23" s="295" t="s">
        <v>798</v>
      </c>
      <c r="AP23" s="295" t="s">
        <v>798</v>
      </c>
      <c r="AQ23" s="295" t="s">
        <v>798</v>
      </c>
      <c r="AR23" s="292">
        <v>0</v>
      </c>
      <c r="AS23" s="292">
        <v>0</v>
      </c>
      <c r="AT23" s="292">
        <f>施設資源化量内訳!D23</f>
        <v>949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150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799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129</v>
      </c>
      <c r="BP23" s="292">
        <v>111</v>
      </c>
      <c r="BQ23" s="292">
        <v>0</v>
      </c>
      <c r="BR23" s="292">
        <v>0</v>
      </c>
      <c r="BS23" s="292">
        <v>10</v>
      </c>
      <c r="BT23" s="292">
        <v>8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798</v>
      </c>
      <c r="CA23" s="295" t="s">
        <v>798</v>
      </c>
      <c r="CB23" s="295" t="s">
        <v>798</v>
      </c>
      <c r="CC23" s="295" t="s">
        <v>798</v>
      </c>
      <c r="CD23" s="295" t="s">
        <v>798</v>
      </c>
      <c r="CE23" s="295" t="s">
        <v>798</v>
      </c>
      <c r="CF23" s="295" t="s">
        <v>798</v>
      </c>
      <c r="CG23" s="295" t="s">
        <v>798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303</v>
      </c>
      <c r="E24" s="292">
        <f>SUM(Z24,AU24,BP24)</f>
        <v>16</v>
      </c>
      <c r="F24" s="292">
        <f>SUM(AA24,AV24,BQ24)</f>
        <v>0</v>
      </c>
      <c r="G24" s="292">
        <f>SUM(AB24,AW24,BR24)</f>
        <v>0</v>
      </c>
      <c r="H24" s="292">
        <f>SUM(AC24,AX24,BS24)</f>
        <v>78</v>
      </c>
      <c r="I24" s="292">
        <f>SUM(AD24,AY24,BT24)</f>
        <v>60</v>
      </c>
      <c r="J24" s="292">
        <f>SUM(AE24,AZ24,BU24)</f>
        <v>24</v>
      </c>
      <c r="K24" s="292">
        <f>SUM(AF24,BA24,BV24)</f>
        <v>0</v>
      </c>
      <c r="L24" s="292">
        <f>SUM(AG24,BB24,BW24)</f>
        <v>0</v>
      </c>
      <c r="M24" s="292">
        <f>SUM(AH24,BC24,BX24)</f>
        <v>1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116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8</v>
      </c>
      <c r="Y24" s="292">
        <f>SUM(Z24:AS24)</f>
        <v>25</v>
      </c>
      <c r="Z24" s="292">
        <v>16</v>
      </c>
      <c r="AA24" s="292">
        <v>0</v>
      </c>
      <c r="AB24" s="292">
        <v>0</v>
      </c>
      <c r="AC24" s="292">
        <v>8</v>
      </c>
      <c r="AD24" s="292">
        <v>0</v>
      </c>
      <c r="AE24" s="292">
        <v>0</v>
      </c>
      <c r="AF24" s="292">
        <v>0</v>
      </c>
      <c r="AG24" s="292">
        <v>0</v>
      </c>
      <c r="AH24" s="292">
        <v>1</v>
      </c>
      <c r="AI24" s="295">
        <v>0</v>
      </c>
      <c r="AJ24" s="295" t="s">
        <v>798</v>
      </c>
      <c r="AK24" s="295" t="s">
        <v>798</v>
      </c>
      <c r="AL24" s="295" t="s">
        <v>798</v>
      </c>
      <c r="AM24" s="295" t="s">
        <v>798</v>
      </c>
      <c r="AN24" s="295" t="s">
        <v>798</v>
      </c>
      <c r="AO24" s="295" t="s">
        <v>798</v>
      </c>
      <c r="AP24" s="295" t="s">
        <v>798</v>
      </c>
      <c r="AQ24" s="295" t="s">
        <v>798</v>
      </c>
      <c r="AR24" s="292">
        <v>0</v>
      </c>
      <c r="AS24" s="292">
        <v>0</v>
      </c>
      <c r="AT24" s="292">
        <f>施設資源化量内訳!D24</f>
        <v>278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70</v>
      </c>
      <c r="AY24" s="292">
        <f>施設資源化量内訳!I24</f>
        <v>60</v>
      </c>
      <c r="AZ24" s="292">
        <f>施設資源化量内訳!J24</f>
        <v>24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116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8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798</v>
      </c>
      <c r="CA24" s="295" t="s">
        <v>798</v>
      </c>
      <c r="CB24" s="295" t="s">
        <v>798</v>
      </c>
      <c r="CC24" s="295" t="s">
        <v>798</v>
      </c>
      <c r="CD24" s="295" t="s">
        <v>798</v>
      </c>
      <c r="CE24" s="295" t="s">
        <v>798</v>
      </c>
      <c r="CF24" s="295" t="s">
        <v>798</v>
      </c>
      <c r="CG24" s="295" t="s">
        <v>798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527</v>
      </c>
      <c r="E25" s="292">
        <f>SUM(Z25,AU25,BP25)</f>
        <v>28</v>
      </c>
      <c r="F25" s="292">
        <f>SUM(AA25,AV25,BQ25)</f>
        <v>0</v>
      </c>
      <c r="G25" s="292">
        <f>SUM(AB25,AW25,BR25)</f>
        <v>0</v>
      </c>
      <c r="H25" s="292">
        <f>SUM(AC25,AX25,BS25)</f>
        <v>147</v>
      </c>
      <c r="I25" s="292">
        <f>SUM(AD25,AY25,BT25)</f>
        <v>100</v>
      </c>
      <c r="J25" s="292">
        <f>SUM(AE25,AZ25,BU25)</f>
        <v>40</v>
      </c>
      <c r="K25" s="292">
        <f>SUM(AF25,BA25,BV25)</f>
        <v>0</v>
      </c>
      <c r="L25" s="292">
        <f>SUM(AG25,BB25,BW25)</f>
        <v>0</v>
      </c>
      <c r="M25" s="292">
        <f>SUM(AH25,BC25,BX25)</f>
        <v>1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207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4</v>
      </c>
      <c r="Y25" s="292">
        <f>SUM(Z25:AS25)</f>
        <v>45</v>
      </c>
      <c r="Z25" s="292">
        <v>28</v>
      </c>
      <c r="AA25" s="292">
        <v>0</v>
      </c>
      <c r="AB25" s="292">
        <v>0</v>
      </c>
      <c r="AC25" s="292">
        <v>16</v>
      </c>
      <c r="AD25" s="292">
        <v>0</v>
      </c>
      <c r="AE25" s="292">
        <v>0</v>
      </c>
      <c r="AF25" s="292">
        <v>0</v>
      </c>
      <c r="AG25" s="292">
        <v>0</v>
      </c>
      <c r="AH25" s="292">
        <v>1</v>
      </c>
      <c r="AI25" s="295">
        <v>0</v>
      </c>
      <c r="AJ25" s="295" t="s">
        <v>798</v>
      </c>
      <c r="AK25" s="295" t="s">
        <v>798</v>
      </c>
      <c r="AL25" s="295" t="s">
        <v>798</v>
      </c>
      <c r="AM25" s="295" t="s">
        <v>798</v>
      </c>
      <c r="AN25" s="295" t="s">
        <v>798</v>
      </c>
      <c r="AO25" s="295" t="s">
        <v>798</v>
      </c>
      <c r="AP25" s="295" t="s">
        <v>798</v>
      </c>
      <c r="AQ25" s="295" t="s">
        <v>798</v>
      </c>
      <c r="AR25" s="292">
        <v>0</v>
      </c>
      <c r="AS25" s="292">
        <v>0</v>
      </c>
      <c r="AT25" s="292">
        <f>施設資源化量内訳!D25</f>
        <v>482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131</v>
      </c>
      <c r="AY25" s="292">
        <f>施設資源化量内訳!I25</f>
        <v>100</v>
      </c>
      <c r="AZ25" s="292">
        <f>施設資源化量内訳!J25</f>
        <v>40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207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4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798</v>
      </c>
      <c r="CA25" s="295" t="s">
        <v>798</v>
      </c>
      <c r="CB25" s="295" t="s">
        <v>798</v>
      </c>
      <c r="CC25" s="295" t="s">
        <v>798</v>
      </c>
      <c r="CD25" s="295" t="s">
        <v>798</v>
      </c>
      <c r="CE25" s="295" t="s">
        <v>798</v>
      </c>
      <c r="CF25" s="295" t="s">
        <v>798</v>
      </c>
      <c r="CG25" s="295" t="s">
        <v>798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5">
    <sortCondition ref="A8:A25"/>
    <sortCondition ref="B8:B25"/>
    <sortCondition ref="C8:C25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4" man="1"/>
    <brk id="45" min="1" max="24" man="1"/>
    <brk id="66" min="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6">
        <f t="shared" ref="D7:X7" si="0">SUM(Y7,AT7,BO7,CJ7,DE7,DZ7,EU7)</f>
        <v>62929</v>
      </c>
      <c r="E7" s="306">
        <f t="shared" si="0"/>
        <v>11827</v>
      </c>
      <c r="F7" s="306">
        <f t="shared" si="0"/>
        <v>70</v>
      </c>
      <c r="G7" s="306">
        <f t="shared" si="0"/>
        <v>988</v>
      </c>
      <c r="H7" s="306">
        <f t="shared" si="0"/>
        <v>10648</v>
      </c>
      <c r="I7" s="306">
        <f t="shared" si="0"/>
        <v>2346</v>
      </c>
      <c r="J7" s="306">
        <f t="shared" si="0"/>
        <v>2468</v>
      </c>
      <c r="K7" s="306">
        <f t="shared" si="0"/>
        <v>2</v>
      </c>
      <c r="L7" s="306">
        <f t="shared" si="0"/>
        <v>3401</v>
      </c>
      <c r="M7" s="306">
        <f t="shared" si="0"/>
        <v>542</v>
      </c>
      <c r="N7" s="306">
        <f t="shared" si="0"/>
        <v>1071</v>
      </c>
      <c r="O7" s="306">
        <f t="shared" si="0"/>
        <v>847</v>
      </c>
      <c r="P7" s="306">
        <f t="shared" si="0"/>
        <v>0</v>
      </c>
      <c r="Q7" s="306">
        <f t="shared" si="0"/>
        <v>9158</v>
      </c>
      <c r="R7" s="306">
        <f t="shared" si="0"/>
        <v>2688</v>
      </c>
      <c r="S7" s="306">
        <f t="shared" si="0"/>
        <v>114</v>
      </c>
      <c r="T7" s="306">
        <f t="shared" si="0"/>
        <v>12747</v>
      </c>
      <c r="U7" s="306">
        <f t="shared" si="0"/>
        <v>0</v>
      </c>
      <c r="V7" s="306">
        <f t="shared" si="0"/>
        <v>2245</v>
      </c>
      <c r="W7" s="306">
        <f t="shared" si="0"/>
        <v>0</v>
      </c>
      <c r="X7" s="306">
        <f t="shared" si="0"/>
        <v>1767</v>
      </c>
      <c r="Y7" s="306">
        <f>SUM(Z7:AS7)</f>
        <v>25964</v>
      </c>
      <c r="Z7" s="306">
        <f t="shared" ref="Z7:AI7" si="1">SUM(Z$8:Z$207)</f>
        <v>48</v>
      </c>
      <c r="AA7" s="306">
        <f t="shared" si="1"/>
        <v>0</v>
      </c>
      <c r="AB7" s="306">
        <f t="shared" si="1"/>
        <v>0</v>
      </c>
      <c r="AC7" s="306">
        <f t="shared" si="1"/>
        <v>2087</v>
      </c>
      <c r="AD7" s="306">
        <f t="shared" si="1"/>
        <v>0</v>
      </c>
      <c r="AE7" s="306">
        <f t="shared" si="1"/>
        <v>2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9158</v>
      </c>
      <c r="AM7" s="310" t="s">
        <v>739</v>
      </c>
      <c r="AN7" s="310" t="s">
        <v>739</v>
      </c>
      <c r="AO7" s="306">
        <f>SUM(AO$8:AO$207)</f>
        <v>12424</v>
      </c>
      <c r="AP7" s="310" t="s">
        <v>739</v>
      </c>
      <c r="AQ7" s="306">
        <f>SUM(AQ$8:AQ$207)</f>
        <v>2245</v>
      </c>
      <c r="AR7" s="310" t="s">
        <v>739</v>
      </c>
      <c r="AS7" s="306">
        <f>SUM(AS$8:AS$207)</f>
        <v>0</v>
      </c>
      <c r="AT7" s="306">
        <f>SUM(AU7:BN7)</f>
        <v>2858</v>
      </c>
      <c r="AU7" s="306">
        <f t="shared" ref="AU7:BD7" si="2">SUM(AU$8:AU$207)</f>
        <v>74</v>
      </c>
      <c r="AV7" s="306">
        <f t="shared" si="2"/>
        <v>0</v>
      </c>
      <c r="AW7" s="306">
        <f t="shared" si="2"/>
        <v>0</v>
      </c>
      <c r="AX7" s="306">
        <f t="shared" si="2"/>
        <v>2659</v>
      </c>
      <c r="AY7" s="306">
        <f t="shared" si="2"/>
        <v>0</v>
      </c>
      <c r="AZ7" s="306">
        <f t="shared" si="2"/>
        <v>2</v>
      </c>
      <c r="BA7" s="306">
        <f t="shared" si="2"/>
        <v>0</v>
      </c>
      <c r="BB7" s="306">
        <f t="shared" si="2"/>
        <v>1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122</v>
      </c>
      <c r="BO7" s="306">
        <f>SUM(BP7:CI7)</f>
        <v>443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443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518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404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114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2688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2688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30458</v>
      </c>
      <c r="EV7" s="306">
        <f t="shared" ref="EV7:FG7" si="7">SUM(EV$8:EV$207)</f>
        <v>11705</v>
      </c>
      <c r="EW7" s="306">
        <f t="shared" si="7"/>
        <v>70</v>
      </c>
      <c r="EX7" s="306">
        <f t="shared" si="7"/>
        <v>988</v>
      </c>
      <c r="EY7" s="306">
        <f t="shared" si="7"/>
        <v>5902</v>
      </c>
      <c r="EZ7" s="306">
        <f t="shared" si="7"/>
        <v>2346</v>
      </c>
      <c r="FA7" s="306">
        <f t="shared" si="7"/>
        <v>2464</v>
      </c>
      <c r="FB7" s="306">
        <f t="shared" si="7"/>
        <v>2</v>
      </c>
      <c r="FC7" s="306">
        <f t="shared" si="7"/>
        <v>3400</v>
      </c>
      <c r="FD7" s="306">
        <f t="shared" si="7"/>
        <v>542</v>
      </c>
      <c r="FE7" s="306">
        <f t="shared" si="7"/>
        <v>1071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323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1645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29059</v>
      </c>
      <c r="E8" s="292">
        <f>SUM(Z8,AU8,BP8,CK8,DF8,EA8,EV8)</f>
        <v>7857</v>
      </c>
      <c r="F8" s="292">
        <f>SUM(AA8,AV8,BQ8,CL8,DG8,EB8,EW8)</f>
        <v>64</v>
      </c>
      <c r="G8" s="292">
        <f>SUM(AB8,AW8,BR8,CM8,DH8,EC8,EX8)</f>
        <v>861</v>
      </c>
      <c r="H8" s="292">
        <f>SUM(AC8,AX8,BS8,CN8,DI8,ED8,EY8)</f>
        <v>4361</v>
      </c>
      <c r="I8" s="292">
        <f>SUM(AD8,AY8,BT8,CO8,DJ8,EE8,EZ8)</f>
        <v>566</v>
      </c>
      <c r="J8" s="292">
        <f>SUM(AE8,AZ8,BU8,CP8,DK8,EF8,FA8)</f>
        <v>1116</v>
      </c>
      <c r="K8" s="292">
        <f>SUM(AF8,BA8,BV8,CQ8,DL8,EG8,FB8)</f>
        <v>0</v>
      </c>
      <c r="L8" s="292">
        <f>SUM(AG8,BB8,BW8,CR8,DM8,EH8,FC8)</f>
        <v>3048</v>
      </c>
      <c r="M8" s="292">
        <f>SUM(AH8,BC8,BX8,CS8,DN8,EI8,FD8)</f>
        <v>0</v>
      </c>
      <c r="N8" s="292">
        <f>SUM(AI8,BD8,BY8,CT8,DO8,EJ8,FE8)</f>
        <v>873</v>
      </c>
      <c r="O8" s="292">
        <f>SUM(AJ8,BE8,BZ8,CU8,DP8,EK8,FF8)</f>
        <v>443</v>
      </c>
      <c r="P8" s="292">
        <f>SUM(AK8,BF8,CA8,CV8,DQ8,EL8,FG8)</f>
        <v>0</v>
      </c>
      <c r="Q8" s="292">
        <f>SUM(AL8,BG8,CB8,CW8,DR8,EM8,FH8)</f>
        <v>5868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1619</v>
      </c>
      <c r="U8" s="292">
        <f>SUM(AP8,BK8,CF8,DA8,DV8,EQ8,FL8)</f>
        <v>0</v>
      </c>
      <c r="V8" s="292">
        <f>SUM(AQ8,BL8,CG8,DB8,DW8,ER8,FM8)</f>
        <v>2245</v>
      </c>
      <c r="W8" s="292">
        <f>SUM(AR8,BM8,CH8,DC8,DX8,ES8,FN8)</f>
        <v>0</v>
      </c>
      <c r="X8" s="292">
        <f>SUM(AS8,BN8,CI8,DD8,DY8,ET8,FO8)</f>
        <v>138</v>
      </c>
      <c r="Y8" s="292">
        <f>SUM(Z8:AS8)</f>
        <v>11068</v>
      </c>
      <c r="Z8" s="292">
        <v>0</v>
      </c>
      <c r="AA8" s="292">
        <v>0</v>
      </c>
      <c r="AB8" s="292">
        <v>0</v>
      </c>
      <c r="AC8" s="292">
        <v>1336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798</v>
      </c>
      <c r="AK8" s="295" t="s">
        <v>798</v>
      </c>
      <c r="AL8" s="292">
        <v>5868</v>
      </c>
      <c r="AM8" s="295" t="s">
        <v>798</v>
      </c>
      <c r="AN8" s="295" t="s">
        <v>798</v>
      </c>
      <c r="AO8" s="292">
        <v>1619</v>
      </c>
      <c r="AP8" s="295" t="s">
        <v>798</v>
      </c>
      <c r="AQ8" s="292">
        <v>2245</v>
      </c>
      <c r="AR8" s="295" t="s">
        <v>798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798</v>
      </c>
      <c r="BF8" s="295" t="s">
        <v>798</v>
      </c>
      <c r="BG8" s="295" t="s">
        <v>798</v>
      </c>
      <c r="BH8" s="295" t="s">
        <v>798</v>
      </c>
      <c r="BI8" s="295" t="s">
        <v>798</v>
      </c>
      <c r="BJ8" s="295" t="s">
        <v>798</v>
      </c>
      <c r="BK8" s="295" t="s">
        <v>798</v>
      </c>
      <c r="BL8" s="295" t="s">
        <v>798</v>
      </c>
      <c r="BM8" s="295" t="s">
        <v>798</v>
      </c>
      <c r="BN8" s="292">
        <v>0</v>
      </c>
      <c r="BO8" s="292">
        <f>SUM(BP8:CI8)</f>
        <v>443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443</v>
      </c>
      <c r="CA8" s="292">
        <v>0</v>
      </c>
      <c r="CB8" s="295" t="s">
        <v>798</v>
      </c>
      <c r="CC8" s="295" t="s">
        <v>798</v>
      </c>
      <c r="CD8" s="295" t="s">
        <v>798</v>
      </c>
      <c r="CE8" s="295" t="s">
        <v>798</v>
      </c>
      <c r="CF8" s="295" t="s">
        <v>798</v>
      </c>
      <c r="CG8" s="295" t="s">
        <v>798</v>
      </c>
      <c r="CH8" s="295" t="s">
        <v>798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798</v>
      </c>
      <c r="CX8" s="295" t="s">
        <v>798</v>
      </c>
      <c r="CY8" s="295" t="s">
        <v>798</v>
      </c>
      <c r="CZ8" s="295" t="s">
        <v>798</v>
      </c>
      <c r="DA8" s="295" t="s">
        <v>798</v>
      </c>
      <c r="DB8" s="295" t="s">
        <v>798</v>
      </c>
      <c r="DC8" s="295" t="s">
        <v>798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798</v>
      </c>
      <c r="DS8" s="295" t="s">
        <v>798</v>
      </c>
      <c r="DT8" s="292">
        <v>0</v>
      </c>
      <c r="DU8" s="295" t="s">
        <v>798</v>
      </c>
      <c r="DV8" s="295" t="s">
        <v>798</v>
      </c>
      <c r="DW8" s="295" t="s">
        <v>798</v>
      </c>
      <c r="DX8" s="295" t="s">
        <v>798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798</v>
      </c>
      <c r="EL8" s="295" t="s">
        <v>798</v>
      </c>
      <c r="EM8" s="295" t="s">
        <v>798</v>
      </c>
      <c r="EN8" s="292">
        <v>0</v>
      </c>
      <c r="EO8" s="292">
        <v>0</v>
      </c>
      <c r="EP8" s="295" t="s">
        <v>798</v>
      </c>
      <c r="EQ8" s="295" t="s">
        <v>798</v>
      </c>
      <c r="ER8" s="295" t="s">
        <v>798</v>
      </c>
      <c r="ES8" s="292">
        <v>0</v>
      </c>
      <c r="ET8" s="292">
        <v>0</v>
      </c>
      <c r="EU8" s="292">
        <f>SUM(EV8:FO8)</f>
        <v>17548</v>
      </c>
      <c r="EV8" s="292">
        <v>7857</v>
      </c>
      <c r="EW8" s="292">
        <v>64</v>
      </c>
      <c r="EX8" s="292">
        <v>861</v>
      </c>
      <c r="EY8" s="292">
        <v>3025</v>
      </c>
      <c r="EZ8" s="292">
        <v>566</v>
      </c>
      <c r="FA8" s="292">
        <v>1116</v>
      </c>
      <c r="FB8" s="292">
        <v>0</v>
      </c>
      <c r="FC8" s="292">
        <v>3048</v>
      </c>
      <c r="FD8" s="292">
        <v>0</v>
      </c>
      <c r="FE8" s="292">
        <v>873</v>
      </c>
      <c r="FF8" s="292">
        <v>0</v>
      </c>
      <c r="FG8" s="292">
        <v>0</v>
      </c>
      <c r="FH8" s="295" t="s">
        <v>798</v>
      </c>
      <c r="FI8" s="295" t="s">
        <v>798</v>
      </c>
      <c r="FJ8" s="295" t="s">
        <v>798</v>
      </c>
      <c r="FK8" s="292">
        <v>0</v>
      </c>
      <c r="FL8" s="292">
        <v>0</v>
      </c>
      <c r="FM8" s="292">
        <v>0</v>
      </c>
      <c r="FN8" s="292">
        <v>0</v>
      </c>
      <c r="FO8" s="292">
        <v>138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8280</v>
      </c>
      <c r="E9" s="292">
        <f>SUM(Z9,AU9,BP9,CK9,DF9,EA9,EV9)</f>
        <v>1945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1002</v>
      </c>
      <c r="I9" s="292">
        <f>SUM(AD9,AY9,BT9,CO9,DJ9,EE9,EZ9)</f>
        <v>406</v>
      </c>
      <c r="J9" s="292">
        <f>SUM(AE9,AZ9,BU9,CP9,DK9,EF9,FA9)</f>
        <v>355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170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4402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4402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798</v>
      </c>
      <c r="AK9" s="295" t="s">
        <v>798</v>
      </c>
      <c r="AL9" s="292">
        <v>0</v>
      </c>
      <c r="AM9" s="295" t="s">
        <v>798</v>
      </c>
      <c r="AN9" s="295" t="s">
        <v>798</v>
      </c>
      <c r="AO9" s="292">
        <v>4402</v>
      </c>
      <c r="AP9" s="295" t="s">
        <v>798</v>
      </c>
      <c r="AQ9" s="292">
        <v>0</v>
      </c>
      <c r="AR9" s="295" t="s">
        <v>798</v>
      </c>
      <c r="AS9" s="292">
        <v>0</v>
      </c>
      <c r="AT9" s="292">
        <f>SUM(AU9:BN9)</f>
        <v>752</v>
      </c>
      <c r="AU9" s="292">
        <v>0</v>
      </c>
      <c r="AV9" s="292">
        <v>0</v>
      </c>
      <c r="AW9" s="292">
        <v>0</v>
      </c>
      <c r="AX9" s="292">
        <v>752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798</v>
      </c>
      <c r="BF9" s="295" t="s">
        <v>798</v>
      </c>
      <c r="BG9" s="295" t="s">
        <v>798</v>
      </c>
      <c r="BH9" s="295" t="s">
        <v>798</v>
      </c>
      <c r="BI9" s="295" t="s">
        <v>798</v>
      </c>
      <c r="BJ9" s="295" t="s">
        <v>798</v>
      </c>
      <c r="BK9" s="295" t="s">
        <v>798</v>
      </c>
      <c r="BL9" s="295" t="s">
        <v>798</v>
      </c>
      <c r="BM9" s="295" t="s">
        <v>798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798</v>
      </c>
      <c r="CC9" s="295" t="s">
        <v>798</v>
      </c>
      <c r="CD9" s="295" t="s">
        <v>798</v>
      </c>
      <c r="CE9" s="295" t="s">
        <v>798</v>
      </c>
      <c r="CF9" s="295" t="s">
        <v>798</v>
      </c>
      <c r="CG9" s="295" t="s">
        <v>798</v>
      </c>
      <c r="CH9" s="295" t="s">
        <v>798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798</v>
      </c>
      <c r="CX9" s="295" t="s">
        <v>798</v>
      </c>
      <c r="CY9" s="295" t="s">
        <v>798</v>
      </c>
      <c r="CZ9" s="295" t="s">
        <v>798</v>
      </c>
      <c r="DA9" s="295" t="s">
        <v>798</v>
      </c>
      <c r="DB9" s="295" t="s">
        <v>798</v>
      </c>
      <c r="DC9" s="295" t="s">
        <v>798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798</v>
      </c>
      <c r="DS9" s="295" t="s">
        <v>798</v>
      </c>
      <c r="DT9" s="292">
        <v>0</v>
      </c>
      <c r="DU9" s="295" t="s">
        <v>798</v>
      </c>
      <c r="DV9" s="295" t="s">
        <v>798</v>
      </c>
      <c r="DW9" s="295" t="s">
        <v>798</v>
      </c>
      <c r="DX9" s="295" t="s">
        <v>798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798</v>
      </c>
      <c r="EL9" s="295" t="s">
        <v>798</v>
      </c>
      <c r="EM9" s="295" t="s">
        <v>798</v>
      </c>
      <c r="EN9" s="292">
        <v>0</v>
      </c>
      <c r="EO9" s="292">
        <v>0</v>
      </c>
      <c r="EP9" s="295" t="s">
        <v>798</v>
      </c>
      <c r="EQ9" s="295" t="s">
        <v>798</v>
      </c>
      <c r="ER9" s="295" t="s">
        <v>798</v>
      </c>
      <c r="ES9" s="292">
        <v>0</v>
      </c>
      <c r="ET9" s="292">
        <v>0</v>
      </c>
      <c r="EU9" s="292">
        <f>SUM(EV9:FO9)</f>
        <v>3126</v>
      </c>
      <c r="EV9" s="292">
        <v>1945</v>
      </c>
      <c r="EW9" s="292">
        <v>0</v>
      </c>
      <c r="EX9" s="292">
        <v>0</v>
      </c>
      <c r="EY9" s="292">
        <v>250</v>
      </c>
      <c r="EZ9" s="292">
        <v>406</v>
      </c>
      <c r="FA9" s="292">
        <v>355</v>
      </c>
      <c r="FB9" s="292">
        <v>0</v>
      </c>
      <c r="FC9" s="292">
        <v>0</v>
      </c>
      <c r="FD9" s="292">
        <v>0</v>
      </c>
      <c r="FE9" s="292">
        <v>170</v>
      </c>
      <c r="FF9" s="292">
        <v>0</v>
      </c>
      <c r="FG9" s="292">
        <v>0</v>
      </c>
      <c r="FH9" s="295" t="s">
        <v>798</v>
      </c>
      <c r="FI9" s="295" t="s">
        <v>798</v>
      </c>
      <c r="FJ9" s="295" t="s">
        <v>798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5129</v>
      </c>
      <c r="E10" s="292">
        <f>SUM(Z10,AU10,BP10,CK10,DF10,EA10,EV10)</f>
        <v>235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741</v>
      </c>
      <c r="I10" s="292">
        <f>SUM(AD10,AY10,BT10,CO10,DJ10,EE10,EZ10)</f>
        <v>320</v>
      </c>
      <c r="J10" s="292">
        <f>SUM(AE10,AZ10,BU10,CP10,DK10,EF10,FA10)</f>
        <v>241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9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2331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1252</v>
      </c>
      <c r="Y10" s="292">
        <f>SUM(Z10:AS10)</f>
        <v>2331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798</v>
      </c>
      <c r="AK10" s="295" t="s">
        <v>798</v>
      </c>
      <c r="AL10" s="292">
        <v>0</v>
      </c>
      <c r="AM10" s="295" t="s">
        <v>798</v>
      </c>
      <c r="AN10" s="295" t="s">
        <v>798</v>
      </c>
      <c r="AO10" s="292">
        <v>2331</v>
      </c>
      <c r="AP10" s="295" t="s">
        <v>798</v>
      </c>
      <c r="AQ10" s="292">
        <v>0</v>
      </c>
      <c r="AR10" s="295" t="s">
        <v>798</v>
      </c>
      <c r="AS10" s="292">
        <v>0</v>
      </c>
      <c r="AT10" s="292">
        <f>SUM(AU10:BN10)</f>
        <v>519</v>
      </c>
      <c r="AU10" s="292">
        <v>0</v>
      </c>
      <c r="AV10" s="292">
        <v>0</v>
      </c>
      <c r="AW10" s="292">
        <v>0</v>
      </c>
      <c r="AX10" s="292">
        <v>519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798</v>
      </c>
      <c r="BF10" s="295" t="s">
        <v>798</v>
      </c>
      <c r="BG10" s="295" t="s">
        <v>798</v>
      </c>
      <c r="BH10" s="295" t="s">
        <v>798</v>
      </c>
      <c r="BI10" s="295" t="s">
        <v>798</v>
      </c>
      <c r="BJ10" s="295" t="s">
        <v>798</v>
      </c>
      <c r="BK10" s="295" t="s">
        <v>798</v>
      </c>
      <c r="BL10" s="295" t="s">
        <v>798</v>
      </c>
      <c r="BM10" s="295" t="s">
        <v>798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798</v>
      </c>
      <c r="CC10" s="295" t="s">
        <v>798</v>
      </c>
      <c r="CD10" s="295" t="s">
        <v>798</v>
      </c>
      <c r="CE10" s="295" t="s">
        <v>798</v>
      </c>
      <c r="CF10" s="295" t="s">
        <v>798</v>
      </c>
      <c r="CG10" s="295" t="s">
        <v>798</v>
      </c>
      <c r="CH10" s="295" t="s">
        <v>798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798</v>
      </c>
      <c r="CX10" s="295" t="s">
        <v>798</v>
      </c>
      <c r="CY10" s="295" t="s">
        <v>798</v>
      </c>
      <c r="CZ10" s="295" t="s">
        <v>798</v>
      </c>
      <c r="DA10" s="295" t="s">
        <v>798</v>
      </c>
      <c r="DB10" s="295" t="s">
        <v>798</v>
      </c>
      <c r="DC10" s="295" t="s">
        <v>798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798</v>
      </c>
      <c r="DS10" s="295" t="s">
        <v>798</v>
      </c>
      <c r="DT10" s="292">
        <v>0</v>
      </c>
      <c r="DU10" s="295" t="s">
        <v>798</v>
      </c>
      <c r="DV10" s="295" t="s">
        <v>798</v>
      </c>
      <c r="DW10" s="295" t="s">
        <v>798</v>
      </c>
      <c r="DX10" s="295" t="s">
        <v>798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798</v>
      </c>
      <c r="EL10" s="295" t="s">
        <v>798</v>
      </c>
      <c r="EM10" s="295" t="s">
        <v>798</v>
      </c>
      <c r="EN10" s="292">
        <v>0</v>
      </c>
      <c r="EO10" s="292">
        <v>0</v>
      </c>
      <c r="EP10" s="295" t="s">
        <v>798</v>
      </c>
      <c r="EQ10" s="295" t="s">
        <v>798</v>
      </c>
      <c r="ER10" s="295" t="s">
        <v>798</v>
      </c>
      <c r="ES10" s="292">
        <v>0</v>
      </c>
      <c r="ET10" s="292">
        <v>0</v>
      </c>
      <c r="EU10" s="292">
        <f>SUM(EV10:FO10)</f>
        <v>2279</v>
      </c>
      <c r="EV10" s="292">
        <v>235</v>
      </c>
      <c r="EW10" s="292">
        <v>0</v>
      </c>
      <c r="EX10" s="292">
        <v>0</v>
      </c>
      <c r="EY10" s="292">
        <v>222</v>
      </c>
      <c r="EZ10" s="292">
        <v>320</v>
      </c>
      <c r="FA10" s="292">
        <v>241</v>
      </c>
      <c r="FB10" s="292">
        <v>0</v>
      </c>
      <c r="FC10" s="292">
        <v>0</v>
      </c>
      <c r="FD10" s="292">
        <v>0</v>
      </c>
      <c r="FE10" s="292">
        <v>9</v>
      </c>
      <c r="FF10" s="292">
        <v>0</v>
      </c>
      <c r="FG10" s="292">
        <v>0</v>
      </c>
      <c r="FH10" s="295" t="s">
        <v>798</v>
      </c>
      <c r="FI10" s="295" t="s">
        <v>798</v>
      </c>
      <c r="FJ10" s="295" t="s">
        <v>798</v>
      </c>
      <c r="FK10" s="292">
        <v>0</v>
      </c>
      <c r="FL10" s="292">
        <v>0</v>
      </c>
      <c r="FM10" s="292">
        <v>0</v>
      </c>
      <c r="FN10" s="292">
        <v>0</v>
      </c>
      <c r="FO10" s="292">
        <v>1252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1920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736</v>
      </c>
      <c r="I11" s="292">
        <f>SUM(AD11,AY11,BT11,CO11,DJ11,EE11,EZ11)</f>
        <v>407</v>
      </c>
      <c r="J11" s="292">
        <f>SUM(AE11,AZ11,BU11,CP11,DK11,EF11,FA11)</f>
        <v>228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404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114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31</v>
      </c>
      <c r="Y11" s="292">
        <f>SUM(Z11:AS11)</f>
        <v>30</v>
      </c>
      <c r="Z11" s="292">
        <v>0</v>
      </c>
      <c r="AA11" s="292">
        <v>0</v>
      </c>
      <c r="AB11" s="292">
        <v>0</v>
      </c>
      <c r="AC11" s="292">
        <v>30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798</v>
      </c>
      <c r="AK11" s="295" t="s">
        <v>798</v>
      </c>
      <c r="AL11" s="292">
        <v>0</v>
      </c>
      <c r="AM11" s="295" t="s">
        <v>798</v>
      </c>
      <c r="AN11" s="295" t="s">
        <v>798</v>
      </c>
      <c r="AO11" s="292">
        <v>0</v>
      </c>
      <c r="AP11" s="295" t="s">
        <v>798</v>
      </c>
      <c r="AQ11" s="292">
        <v>0</v>
      </c>
      <c r="AR11" s="295" t="s">
        <v>798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798</v>
      </c>
      <c r="BF11" s="295" t="s">
        <v>798</v>
      </c>
      <c r="BG11" s="295" t="s">
        <v>798</v>
      </c>
      <c r="BH11" s="295" t="s">
        <v>798</v>
      </c>
      <c r="BI11" s="295" t="s">
        <v>798</v>
      </c>
      <c r="BJ11" s="295" t="s">
        <v>798</v>
      </c>
      <c r="BK11" s="295" t="s">
        <v>798</v>
      </c>
      <c r="BL11" s="295" t="s">
        <v>798</v>
      </c>
      <c r="BM11" s="295" t="s">
        <v>798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798</v>
      </c>
      <c r="CC11" s="295" t="s">
        <v>798</v>
      </c>
      <c r="CD11" s="295" t="s">
        <v>798</v>
      </c>
      <c r="CE11" s="295" t="s">
        <v>798</v>
      </c>
      <c r="CF11" s="295" t="s">
        <v>798</v>
      </c>
      <c r="CG11" s="295" t="s">
        <v>798</v>
      </c>
      <c r="CH11" s="295" t="s">
        <v>798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798</v>
      </c>
      <c r="CX11" s="295" t="s">
        <v>798</v>
      </c>
      <c r="CY11" s="295" t="s">
        <v>798</v>
      </c>
      <c r="CZ11" s="295" t="s">
        <v>798</v>
      </c>
      <c r="DA11" s="295" t="s">
        <v>798</v>
      </c>
      <c r="DB11" s="295" t="s">
        <v>798</v>
      </c>
      <c r="DC11" s="295" t="s">
        <v>798</v>
      </c>
      <c r="DD11" s="292">
        <v>0</v>
      </c>
      <c r="DE11" s="292">
        <f>SUM(DF11:DY11)</f>
        <v>518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404</v>
      </c>
      <c r="DQ11" s="292">
        <v>0</v>
      </c>
      <c r="DR11" s="295" t="s">
        <v>798</v>
      </c>
      <c r="DS11" s="295" t="s">
        <v>798</v>
      </c>
      <c r="DT11" s="292">
        <v>114</v>
      </c>
      <c r="DU11" s="295" t="s">
        <v>798</v>
      </c>
      <c r="DV11" s="295" t="s">
        <v>798</v>
      </c>
      <c r="DW11" s="295" t="s">
        <v>798</v>
      </c>
      <c r="DX11" s="295" t="s">
        <v>798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798</v>
      </c>
      <c r="EL11" s="295" t="s">
        <v>798</v>
      </c>
      <c r="EM11" s="295" t="s">
        <v>798</v>
      </c>
      <c r="EN11" s="292">
        <v>0</v>
      </c>
      <c r="EO11" s="292">
        <v>0</v>
      </c>
      <c r="EP11" s="295" t="s">
        <v>798</v>
      </c>
      <c r="EQ11" s="295" t="s">
        <v>798</v>
      </c>
      <c r="ER11" s="295" t="s">
        <v>798</v>
      </c>
      <c r="ES11" s="292">
        <v>0</v>
      </c>
      <c r="ET11" s="292">
        <v>0</v>
      </c>
      <c r="EU11" s="292">
        <f>SUM(EV11:FO11)</f>
        <v>1372</v>
      </c>
      <c r="EV11" s="292">
        <v>0</v>
      </c>
      <c r="EW11" s="292">
        <v>0</v>
      </c>
      <c r="EX11" s="292">
        <v>0</v>
      </c>
      <c r="EY11" s="292">
        <v>706</v>
      </c>
      <c r="EZ11" s="292">
        <v>407</v>
      </c>
      <c r="FA11" s="292">
        <v>228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798</v>
      </c>
      <c r="FI11" s="295" t="s">
        <v>798</v>
      </c>
      <c r="FJ11" s="295" t="s">
        <v>798</v>
      </c>
      <c r="FK11" s="292">
        <v>0</v>
      </c>
      <c r="FL11" s="292">
        <v>0</v>
      </c>
      <c r="FM11" s="292">
        <v>0</v>
      </c>
      <c r="FN11" s="292">
        <v>0</v>
      </c>
      <c r="FO11" s="292">
        <v>31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4759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1121</v>
      </c>
      <c r="I12" s="292">
        <f>SUM(AD12,AY12,BT12,CO12,DJ12,EE12,EZ12)</f>
        <v>216</v>
      </c>
      <c r="J12" s="292">
        <f>SUM(AE12,AZ12,BU12,CP12,DK12,EF12,FA12)</f>
        <v>134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3288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4009</v>
      </c>
      <c r="Z12" s="292">
        <v>0</v>
      </c>
      <c r="AA12" s="292">
        <v>0</v>
      </c>
      <c r="AB12" s="292">
        <v>0</v>
      </c>
      <c r="AC12" s="292">
        <v>721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798</v>
      </c>
      <c r="AK12" s="295" t="s">
        <v>798</v>
      </c>
      <c r="AL12" s="292">
        <v>3288</v>
      </c>
      <c r="AM12" s="295" t="s">
        <v>798</v>
      </c>
      <c r="AN12" s="295" t="s">
        <v>798</v>
      </c>
      <c r="AO12" s="292">
        <v>0</v>
      </c>
      <c r="AP12" s="295" t="s">
        <v>798</v>
      </c>
      <c r="AQ12" s="292">
        <v>0</v>
      </c>
      <c r="AR12" s="295" t="s">
        <v>798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798</v>
      </c>
      <c r="BF12" s="295" t="s">
        <v>798</v>
      </c>
      <c r="BG12" s="295" t="s">
        <v>798</v>
      </c>
      <c r="BH12" s="295" t="s">
        <v>798</v>
      </c>
      <c r="BI12" s="295" t="s">
        <v>798</v>
      </c>
      <c r="BJ12" s="295" t="s">
        <v>798</v>
      </c>
      <c r="BK12" s="295" t="s">
        <v>798</v>
      </c>
      <c r="BL12" s="295" t="s">
        <v>798</v>
      </c>
      <c r="BM12" s="295" t="s">
        <v>798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798</v>
      </c>
      <c r="CC12" s="295" t="s">
        <v>798</v>
      </c>
      <c r="CD12" s="295" t="s">
        <v>798</v>
      </c>
      <c r="CE12" s="295" t="s">
        <v>798</v>
      </c>
      <c r="CF12" s="295" t="s">
        <v>798</v>
      </c>
      <c r="CG12" s="295" t="s">
        <v>798</v>
      </c>
      <c r="CH12" s="295" t="s">
        <v>798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798</v>
      </c>
      <c r="CX12" s="295" t="s">
        <v>798</v>
      </c>
      <c r="CY12" s="295" t="s">
        <v>798</v>
      </c>
      <c r="CZ12" s="295" t="s">
        <v>798</v>
      </c>
      <c r="DA12" s="295" t="s">
        <v>798</v>
      </c>
      <c r="DB12" s="295" t="s">
        <v>798</v>
      </c>
      <c r="DC12" s="295" t="s">
        <v>798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798</v>
      </c>
      <c r="DS12" s="295" t="s">
        <v>798</v>
      </c>
      <c r="DT12" s="292">
        <v>0</v>
      </c>
      <c r="DU12" s="295" t="s">
        <v>798</v>
      </c>
      <c r="DV12" s="295" t="s">
        <v>798</v>
      </c>
      <c r="DW12" s="295" t="s">
        <v>798</v>
      </c>
      <c r="DX12" s="295" t="s">
        <v>798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798</v>
      </c>
      <c r="EL12" s="295" t="s">
        <v>798</v>
      </c>
      <c r="EM12" s="295" t="s">
        <v>798</v>
      </c>
      <c r="EN12" s="292">
        <v>0</v>
      </c>
      <c r="EO12" s="292">
        <v>0</v>
      </c>
      <c r="EP12" s="295" t="s">
        <v>798</v>
      </c>
      <c r="EQ12" s="295" t="s">
        <v>798</v>
      </c>
      <c r="ER12" s="295" t="s">
        <v>798</v>
      </c>
      <c r="ES12" s="292">
        <v>0</v>
      </c>
      <c r="ET12" s="292">
        <v>0</v>
      </c>
      <c r="EU12" s="292">
        <f>SUM(EV12:FO12)</f>
        <v>750</v>
      </c>
      <c r="EV12" s="292">
        <v>0</v>
      </c>
      <c r="EW12" s="292">
        <v>0</v>
      </c>
      <c r="EX12" s="292">
        <v>0</v>
      </c>
      <c r="EY12" s="292">
        <v>400</v>
      </c>
      <c r="EZ12" s="292">
        <v>216</v>
      </c>
      <c r="FA12" s="292">
        <v>134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798</v>
      </c>
      <c r="FI12" s="295" t="s">
        <v>798</v>
      </c>
      <c r="FJ12" s="295" t="s">
        <v>798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1133</v>
      </c>
      <c r="E13" s="292">
        <f>SUM(Z13,AU13,BP13,CK13,DF13,EA13,EV13)</f>
        <v>508</v>
      </c>
      <c r="F13" s="292">
        <f>SUM(AA13,AV13,BQ13,CL13,DG13,EB13,EW13)</f>
        <v>3</v>
      </c>
      <c r="G13" s="292">
        <f>SUM(AB13,AW13,BR13,CM13,DH13,EC13,EX13)</f>
        <v>0</v>
      </c>
      <c r="H13" s="292">
        <f>SUM(AC13,AX13,BS13,CN13,DI13,ED13,EY13)</f>
        <v>354</v>
      </c>
      <c r="I13" s="292">
        <f>SUM(AD13,AY13,BT13,CO13,DJ13,EE13,EZ13)</f>
        <v>0</v>
      </c>
      <c r="J13" s="292">
        <f>SUM(AE13,AZ13,BU13,CP13,DK13,EF13,FA13)</f>
        <v>103</v>
      </c>
      <c r="K13" s="292">
        <f>SUM(AF13,BA13,BV13,CQ13,DL13,EG13,FB13)</f>
        <v>0</v>
      </c>
      <c r="L13" s="292">
        <f>SUM(AG13,BB13,BW13,CR13,DM13,EH13,FC13)</f>
        <v>118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46</v>
      </c>
      <c r="Y13" s="292">
        <f>SUM(Z13:AS13)</f>
        <v>1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798</v>
      </c>
      <c r="AK13" s="295" t="s">
        <v>798</v>
      </c>
      <c r="AL13" s="292">
        <v>1</v>
      </c>
      <c r="AM13" s="295" t="s">
        <v>798</v>
      </c>
      <c r="AN13" s="295" t="s">
        <v>798</v>
      </c>
      <c r="AO13" s="292">
        <v>0</v>
      </c>
      <c r="AP13" s="295" t="s">
        <v>798</v>
      </c>
      <c r="AQ13" s="292">
        <v>0</v>
      </c>
      <c r="AR13" s="295" t="s">
        <v>798</v>
      </c>
      <c r="AS13" s="292">
        <v>0</v>
      </c>
      <c r="AT13" s="292">
        <f>SUM(AU13:BN13)</f>
        <v>336</v>
      </c>
      <c r="AU13" s="292">
        <v>74</v>
      </c>
      <c r="AV13" s="292">
        <v>0</v>
      </c>
      <c r="AW13" s="292">
        <v>0</v>
      </c>
      <c r="AX13" s="292">
        <v>221</v>
      </c>
      <c r="AY13" s="292">
        <v>0</v>
      </c>
      <c r="AZ13" s="292">
        <v>2</v>
      </c>
      <c r="BA13" s="292">
        <v>0</v>
      </c>
      <c r="BB13" s="292">
        <v>1</v>
      </c>
      <c r="BC13" s="292">
        <v>0</v>
      </c>
      <c r="BD13" s="292">
        <v>0</v>
      </c>
      <c r="BE13" s="295" t="s">
        <v>798</v>
      </c>
      <c r="BF13" s="295" t="s">
        <v>798</v>
      </c>
      <c r="BG13" s="295" t="s">
        <v>798</v>
      </c>
      <c r="BH13" s="295" t="s">
        <v>798</v>
      </c>
      <c r="BI13" s="295" t="s">
        <v>798</v>
      </c>
      <c r="BJ13" s="295" t="s">
        <v>798</v>
      </c>
      <c r="BK13" s="295" t="s">
        <v>798</v>
      </c>
      <c r="BL13" s="295" t="s">
        <v>798</v>
      </c>
      <c r="BM13" s="295" t="s">
        <v>798</v>
      </c>
      <c r="BN13" s="292">
        <v>38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798</v>
      </c>
      <c r="CC13" s="295" t="s">
        <v>798</v>
      </c>
      <c r="CD13" s="295" t="s">
        <v>798</v>
      </c>
      <c r="CE13" s="295" t="s">
        <v>798</v>
      </c>
      <c r="CF13" s="295" t="s">
        <v>798</v>
      </c>
      <c r="CG13" s="295" t="s">
        <v>798</v>
      </c>
      <c r="CH13" s="295" t="s">
        <v>798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798</v>
      </c>
      <c r="CX13" s="295" t="s">
        <v>798</v>
      </c>
      <c r="CY13" s="295" t="s">
        <v>798</v>
      </c>
      <c r="CZ13" s="295" t="s">
        <v>798</v>
      </c>
      <c r="DA13" s="295" t="s">
        <v>798</v>
      </c>
      <c r="DB13" s="295" t="s">
        <v>798</v>
      </c>
      <c r="DC13" s="295" t="s">
        <v>798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798</v>
      </c>
      <c r="DS13" s="295" t="s">
        <v>798</v>
      </c>
      <c r="DT13" s="292">
        <v>0</v>
      </c>
      <c r="DU13" s="295" t="s">
        <v>798</v>
      </c>
      <c r="DV13" s="295" t="s">
        <v>798</v>
      </c>
      <c r="DW13" s="295" t="s">
        <v>798</v>
      </c>
      <c r="DX13" s="295" t="s">
        <v>798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798</v>
      </c>
      <c r="EL13" s="295" t="s">
        <v>798</v>
      </c>
      <c r="EM13" s="295" t="s">
        <v>798</v>
      </c>
      <c r="EN13" s="292">
        <v>0</v>
      </c>
      <c r="EO13" s="292">
        <v>0</v>
      </c>
      <c r="EP13" s="295" t="s">
        <v>798</v>
      </c>
      <c r="EQ13" s="295" t="s">
        <v>798</v>
      </c>
      <c r="ER13" s="295" t="s">
        <v>798</v>
      </c>
      <c r="ES13" s="292">
        <v>0</v>
      </c>
      <c r="ET13" s="292">
        <v>0</v>
      </c>
      <c r="EU13" s="292">
        <f>SUM(EV13:FO13)</f>
        <v>796</v>
      </c>
      <c r="EV13" s="292">
        <v>434</v>
      </c>
      <c r="EW13" s="292">
        <v>3</v>
      </c>
      <c r="EX13" s="292">
        <v>0</v>
      </c>
      <c r="EY13" s="292">
        <v>133</v>
      </c>
      <c r="EZ13" s="292">
        <v>0</v>
      </c>
      <c r="FA13" s="292">
        <v>101</v>
      </c>
      <c r="FB13" s="292">
        <v>0</v>
      </c>
      <c r="FC13" s="292">
        <v>117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798</v>
      </c>
      <c r="FI13" s="295" t="s">
        <v>798</v>
      </c>
      <c r="FJ13" s="295" t="s">
        <v>798</v>
      </c>
      <c r="FK13" s="292">
        <v>0</v>
      </c>
      <c r="FL13" s="292">
        <v>0</v>
      </c>
      <c r="FM13" s="292">
        <v>0</v>
      </c>
      <c r="FN13" s="292">
        <v>0</v>
      </c>
      <c r="FO13" s="292">
        <v>8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4278</v>
      </c>
      <c r="E14" s="292">
        <f>SUM(Z14,AU14,BP14,CK14,DF14,EA14,EV14)</f>
        <v>666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71</v>
      </c>
      <c r="I14" s="292">
        <f>SUM(AD14,AY14,BT14,CO14,DJ14,EE14,EZ14)</f>
        <v>97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542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2688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214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798</v>
      </c>
      <c r="AK14" s="295" t="s">
        <v>798</v>
      </c>
      <c r="AL14" s="292">
        <v>0</v>
      </c>
      <c r="AM14" s="295" t="s">
        <v>798</v>
      </c>
      <c r="AN14" s="295" t="s">
        <v>798</v>
      </c>
      <c r="AO14" s="292">
        <v>0</v>
      </c>
      <c r="AP14" s="295" t="s">
        <v>798</v>
      </c>
      <c r="AQ14" s="292">
        <v>0</v>
      </c>
      <c r="AR14" s="295" t="s">
        <v>798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798</v>
      </c>
      <c r="BF14" s="295" t="s">
        <v>798</v>
      </c>
      <c r="BG14" s="295" t="s">
        <v>798</v>
      </c>
      <c r="BH14" s="295" t="s">
        <v>798</v>
      </c>
      <c r="BI14" s="295" t="s">
        <v>798</v>
      </c>
      <c r="BJ14" s="295" t="s">
        <v>798</v>
      </c>
      <c r="BK14" s="295" t="s">
        <v>798</v>
      </c>
      <c r="BL14" s="295" t="s">
        <v>798</v>
      </c>
      <c r="BM14" s="295" t="s">
        <v>798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798</v>
      </c>
      <c r="CC14" s="295" t="s">
        <v>798</v>
      </c>
      <c r="CD14" s="295" t="s">
        <v>798</v>
      </c>
      <c r="CE14" s="295" t="s">
        <v>798</v>
      </c>
      <c r="CF14" s="295" t="s">
        <v>798</v>
      </c>
      <c r="CG14" s="295" t="s">
        <v>798</v>
      </c>
      <c r="CH14" s="295" t="s">
        <v>798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798</v>
      </c>
      <c r="CX14" s="295" t="s">
        <v>798</v>
      </c>
      <c r="CY14" s="295" t="s">
        <v>798</v>
      </c>
      <c r="CZ14" s="295" t="s">
        <v>798</v>
      </c>
      <c r="DA14" s="295" t="s">
        <v>798</v>
      </c>
      <c r="DB14" s="295" t="s">
        <v>798</v>
      </c>
      <c r="DC14" s="295" t="s">
        <v>798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798</v>
      </c>
      <c r="DS14" s="295" t="s">
        <v>798</v>
      </c>
      <c r="DT14" s="292">
        <v>0</v>
      </c>
      <c r="DU14" s="295" t="s">
        <v>798</v>
      </c>
      <c r="DV14" s="295" t="s">
        <v>798</v>
      </c>
      <c r="DW14" s="295" t="s">
        <v>798</v>
      </c>
      <c r="DX14" s="295" t="s">
        <v>798</v>
      </c>
      <c r="DY14" s="292">
        <v>0</v>
      </c>
      <c r="DZ14" s="292">
        <f>SUM(EA14:ET14)</f>
        <v>2688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798</v>
      </c>
      <c r="EL14" s="295" t="s">
        <v>798</v>
      </c>
      <c r="EM14" s="295" t="s">
        <v>798</v>
      </c>
      <c r="EN14" s="292">
        <v>2688</v>
      </c>
      <c r="EO14" s="292">
        <v>0</v>
      </c>
      <c r="EP14" s="295" t="s">
        <v>798</v>
      </c>
      <c r="EQ14" s="295" t="s">
        <v>798</v>
      </c>
      <c r="ER14" s="295" t="s">
        <v>798</v>
      </c>
      <c r="ES14" s="292">
        <v>0</v>
      </c>
      <c r="ET14" s="292">
        <v>0</v>
      </c>
      <c r="EU14" s="292">
        <f>SUM(EV14:FO14)</f>
        <v>1590</v>
      </c>
      <c r="EV14" s="292">
        <v>666</v>
      </c>
      <c r="EW14" s="292">
        <v>0</v>
      </c>
      <c r="EX14" s="292">
        <v>0</v>
      </c>
      <c r="EY14" s="292">
        <v>71</v>
      </c>
      <c r="EZ14" s="292">
        <v>97</v>
      </c>
      <c r="FA14" s="292">
        <v>0</v>
      </c>
      <c r="FB14" s="292">
        <v>0</v>
      </c>
      <c r="FC14" s="292">
        <v>0</v>
      </c>
      <c r="FD14" s="292">
        <v>542</v>
      </c>
      <c r="FE14" s="292">
        <v>0</v>
      </c>
      <c r="FF14" s="292">
        <v>0</v>
      </c>
      <c r="FG14" s="292">
        <v>0</v>
      </c>
      <c r="FH14" s="295" t="s">
        <v>798</v>
      </c>
      <c r="FI14" s="295" t="s">
        <v>798</v>
      </c>
      <c r="FJ14" s="295" t="s">
        <v>798</v>
      </c>
      <c r="FK14" s="292">
        <v>0</v>
      </c>
      <c r="FL14" s="292">
        <v>0</v>
      </c>
      <c r="FM14" s="292">
        <v>0</v>
      </c>
      <c r="FN14" s="292">
        <v>0</v>
      </c>
      <c r="FO14" s="292">
        <v>214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863</v>
      </c>
      <c r="E15" s="292">
        <f>SUM(Z15,AU15,BP15,CK15,DF15,EA15,EV15)</f>
        <v>262</v>
      </c>
      <c r="F15" s="292">
        <f>SUM(AA15,AV15,BQ15,CL15,DG15,EB15,EW15)</f>
        <v>0</v>
      </c>
      <c r="G15" s="292">
        <f>SUM(AB15,AW15,BR15,CM15,DH15,EC15,EX15)</f>
        <v>127</v>
      </c>
      <c r="H15" s="292">
        <f>SUM(AC15,AX15,BS15,CN15,DI15,ED15,EY15)</f>
        <v>108</v>
      </c>
      <c r="I15" s="292">
        <f>SUM(AD15,AY15,BT15,CO15,DJ15,EE15,EZ15)</f>
        <v>77</v>
      </c>
      <c r="J15" s="292">
        <f>SUM(AE15,AZ15,BU15,CP15,DK15,EF15,FA15)</f>
        <v>47</v>
      </c>
      <c r="K15" s="292">
        <f>SUM(AF15,BA15,BV15,CQ15,DL15,EG15,FB15)</f>
        <v>0</v>
      </c>
      <c r="L15" s="292">
        <f>SUM(AG15,BB15,BW15,CR15,DM15,EH15,FC15)</f>
        <v>118</v>
      </c>
      <c r="M15" s="292">
        <f>SUM(AH15,BC15,BX15,CS15,DN15,EI15,FD15)</f>
        <v>0</v>
      </c>
      <c r="N15" s="292">
        <f>SUM(AI15,BD15,BY15,CT15,DO15,EJ15,FE15)</f>
        <v>10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114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114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798</v>
      </c>
      <c r="AK15" s="295" t="s">
        <v>798</v>
      </c>
      <c r="AL15" s="292">
        <v>0</v>
      </c>
      <c r="AM15" s="295" t="s">
        <v>798</v>
      </c>
      <c r="AN15" s="295" t="s">
        <v>798</v>
      </c>
      <c r="AO15" s="292">
        <v>114</v>
      </c>
      <c r="AP15" s="295" t="s">
        <v>798</v>
      </c>
      <c r="AQ15" s="292">
        <v>0</v>
      </c>
      <c r="AR15" s="295" t="s">
        <v>798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798</v>
      </c>
      <c r="BF15" s="295" t="s">
        <v>798</v>
      </c>
      <c r="BG15" s="295" t="s">
        <v>798</v>
      </c>
      <c r="BH15" s="295" t="s">
        <v>798</v>
      </c>
      <c r="BI15" s="295" t="s">
        <v>798</v>
      </c>
      <c r="BJ15" s="295" t="s">
        <v>798</v>
      </c>
      <c r="BK15" s="295" t="s">
        <v>798</v>
      </c>
      <c r="BL15" s="295" t="s">
        <v>798</v>
      </c>
      <c r="BM15" s="295" t="s">
        <v>798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798</v>
      </c>
      <c r="CC15" s="295" t="s">
        <v>798</v>
      </c>
      <c r="CD15" s="295" t="s">
        <v>798</v>
      </c>
      <c r="CE15" s="295" t="s">
        <v>798</v>
      </c>
      <c r="CF15" s="295" t="s">
        <v>798</v>
      </c>
      <c r="CG15" s="295" t="s">
        <v>798</v>
      </c>
      <c r="CH15" s="295" t="s">
        <v>798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798</v>
      </c>
      <c r="CX15" s="295" t="s">
        <v>798</v>
      </c>
      <c r="CY15" s="295" t="s">
        <v>798</v>
      </c>
      <c r="CZ15" s="295" t="s">
        <v>798</v>
      </c>
      <c r="DA15" s="295" t="s">
        <v>798</v>
      </c>
      <c r="DB15" s="295" t="s">
        <v>798</v>
      </c>
      <c r="DC15" s="295" t="s">
        <v>798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798</v>
      </c>
      <c r="DS15" s="295" t="s">
        <v>798</v>
      </c>
      <c r="DT15" s="292">
        <v>0</v>
      </c>
      <c r="DU15" s="295" t="s">
        <v>798</v>
      </c>
      <c r="DV15" s="295" t="s">
        <v>798</v>
      </c>
      <c r="DW15" s="295" t="s">
        <v>798</v>
      </c>
      <c r="DX15" s="295" t="s">
        <v>798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798</v>
      </c>
      <c r="EL15" s="295" t="s">
        <v>798</v>
      </c>
      <c r="EM15" s="295" t="s">
        <v>798</v>
      </c>
      <c r="EN15" s="292">
        <v>0</v>
      </c>
      <c r="EO15" s="292">
        <v>0</v>
      </c>
      <c r="EP15" s="295" t="s">
        <v>798</v>
      </c>
      <c r="EQ15" s="295" t="s">
        <v>798</v>
      </c>
      <c r="ER15" s="295" t="s">
        <v>798</v>
      </c>
      <c r="ES15" s="292">
        <v>0</v>
      </c>
      <c r="ET15" s="292">
        <v>0</v>
      </c>
      <c r="EU15" s="292">
        <f>SUM(EV15:FO15)</f>
        <v>749</v>
      </c>
      <c r="EV15" s="292">
        <v>262</v>
      </c>
      <c r="EW15" s="292">
        <v>0</v>
      </c>
      <c r="EX15" s="292">
        <v>127</v>
      </c>
      <c r="EY15" s="292">
        <v>108</v>
      </c>
      <c r="EZ15" s="292">
        <v>77</v>
      </c>
      <c r="FA15" s="292">
        <v>47</v>
      </c>
      <c r="FB15" s="292">
        <v>0</v>
      </c>
      <c r="FC15" s="292">
        <v>118</v>
      </c>
      <c r="FD15" s="292">
        <v>0</v>
      </c>
      <c r="FE15" s="292">
        <v>10</v>
      </c>
      <c r="FF15" s="292">
        <v>0</v>
      </c>
      <c r="FG15" s="292">
        <v>0</v>
      </c>
      <c r="FH15" s="295" t="s">
        <v>798</v>
      </c>
      <c r="FI15" s="295" t="s">
        <v>798</v>
      </c>
      <c r="FJ15" s="295" t="s">
        <v>798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879</v>
      </c>
      <c r="E16" s="292">
        <f>SUM(Z16,AU16,BP16,CK16,DF16,EA16,EV16)</f>
        <v>39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309</v>
      </c>
      <c r="I16" s="292">
        <f>SUM(AD16,AY16,BT16,CO16,DJ16,EE16,EZ16)</f>
        <v>52</v>
      </c>
      <c r="J16" s="292">
        <f>SUM(AE16,AZ16,BU16,CP16,DK16,EF16,FA16)</f>
        <v>2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475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2</v>
      </c>
      <c r="Y16" s="292">
        <f>SUM(Z16:AS16)</f>
        <v>516</v>
      </c>
      <c r="Z16" s="292">
        <v>39</v>
      </c>
      <c r="AA16" s="292">
        <v>0</v>
      </c>
      <c r="AB16" s="292">
        <v>0</v>
      </c>
      <c r="AC16" s="292">
        <v>0</v>
      </c>
      <c r="AD16" s="292">
        <v>0</v>
      </c>
      <c r="AE16" s="292">
        <v>2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798</v>
      </c>
      <c r="AK16" s="295" t="s">
        <v>798</v>
      </c>
      <c r="AL16" s="292">
        <v>0</v>
      </c>
      <c r="AM16" s="295" t="s">
        <v>798</v>
      </c>
      <c r="AN16" s="295" t="s">
        <v>798</v>
      </c>
      <c r="AO16" s="292">
        <v>475</v>
      </c>
      <c r="AP16" s="295" t="s">
        <v>798</v>
      </c>
      <c r="AQ16" s="292">
        <v>0</v>
      </c>
      <c r="AR16" s="295" t="s">
        <v>798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798</v>
      </c>
      <c r="BF16" s="295" t="s">
        <v>798</v>
      </c>
      <c r="BG16" s="295" t="s">
        <v>798</v>
      </c>
      <c r="BH16" s="295" t="s">
        <v>798</v>
      </c>
      <c r="BI16" s="295" t="s">
        <v>798</v>
      </c>
      <c r="BJ16" s="295" t="s">
        <v>798</v>
      </c>
      <c r="BK16" s="295" t="s">
        <v>798</v>
      </c>
      <c r="BL16" s="295" t="s">
        <v>798</v>
      </c>
      <c r="BM16" s="295" t="s">
        <v>798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798</v>
      </c>
      <c r="CC16" s="295" t="s">
        <v>798</v>
      </c>
      <c r="CD16" s="295" t="s">
        <v>798</v>
      </c>
      <c r="CE16" s="295" t="s">
        <v>798</v>
      </c>
      <c r="CF16" s="295" t="s">
        <v>798</v>
      </c>
      <c r="CG16" s="295" t="s">
        <v>798</v>
      </c>
      <c r="CH16" s="295" t="s">
        <v>798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798</v>
      </c>
      <c r="CX16" s="295" t="s">
        <v>798</v>
      </c>
      <c r="CY16" s="295" t="s">
        <v>798</v>
      </c>
      <c r="CZ16" s="295" t="s">
        <v>798</v>
      </c>
      <c r="DA16" s="295" t="s">
        <v>798</v>
      </c>
      <c r="DB16" s="295" t="s">
        <v>798</v>
      </c>
      <c r="DC16" s="295" t="s">
        <v>798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798</v>
      </c>
      <c r="DS16" s="295" t="s">
        <v>798</v>
      </c>
      <c r="DT16" s="292">
        <v>0</v>
      </c>
      <c r="DU16" s="295" t="s">
        <v>798</v>
      </c>
      <c r="DV16" s="295" t="s">
        <v>798</v>
      </c>
      <c r="DW16" s="295" t="s">
        <v>798</v>
      </c>
      <c r="DX16" s="295" t="s">
        <v>798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798</v>
      </c>
      <c r="EL16" s="295" t="s">
        <v>798</v>
      </c>
      <c r="EM16" s="295" t="s">
        <v>798</v>
      </c>
      <c r="EN16" s="292">
        <v>0</v>
      </c>
      <c r="EO16" s="292">
        <v>0</v>
      </c>
      <c r="EP16" s="295" t="s">
        <v>798</v>
      </c>
      <c r="EQ16" s="295" t="s">
        <v>798</v>
      </c>
      <c r="ER16" s="295" t="s">
        <v>798</v>
      </c>
      <c r="ES16" s="292">
        <v>0</v>
      </c>
      <c r="ET16" s="292">
        <v>0</v>
      </c>
      <c r="EU16" s="292">
        <f>SUM(EV16:FO16)</f>
        <v>363</v>
      </c>
      <c r="EV16" s="292">
        <v>0</v>
      </c>
      <c r="EW16" s="292">
        <v>0</v>
      </c>
      <c r="EX16" s="292">
        <v>0</v>
      </c>
      <c r="EY16" s="292">
        <v>309</v>
      </c>
      <c r="EZ16" s="292">
        <v>52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798</v>
      </c>
      <c r="FI16" s="295" t="s">
        <v>798</v>
      </c>
      <c r="FJ16" s="295" t="s">
        <v>798</v>
      </c>
      <c r="FK16" s="292">
        <v>0</v>
      </c>
      <c r="FL16" s="292">
        <v>0</v>
      </c>
      <c r="FM16" s="292">
        <v>0</v>
      </c>
      <c r="FN16" s="292">
        <v>0</v>
      </c>
      <c r="FO16" s="292">
        <v>2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824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137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687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687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798</v>
      </c>
      <c r="AK17" s="295" t="s">
        <v>798</v>
      </c>
      <c r="AL17" s="292">
        <v>0</v>
      </c>
      <c r="AM17" s="295" t="s">
        <v>798</v>
      </c>
      <c r="AN17" s="295" t="s">
        <v>798</v>
      </c>
      <c r="AO17" s="292">
        <v>687</v>
      </c>
      <c r="AP17" s="295" t="s">
        <v>798</v>
      </c>
      <c r="AQ17" s="292">
        <v>0</v>
      </c>
      <c r="AR17" s="295" t="s">
        <v>798</v>
      </c>
      <c r="AS17" s="292">
        <v>0</v>
      </c>
      <c r="AT17" s="292">
        <f>SUM(AU17:BN17)</f>
        <v>137</v>
      </c>
      <c r="AU17" s="292">
        <v>0</v>
      </c>
      <c r="AV17" s="292">
        <v>0</v>
      </c>
      <c r="AW17" s="292">
        <v>0</v>
      </c>
      <c r="AX17" s="292">
        <v>137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798</v>
      </c>
      <c r="BF17" s="295" t="s">
        <v>798</v>
      </c>
      <c r="BG17" s="295" t="s">
        <v>798</v>
      </c>
      <c r="BH17" s="295" t="s">
        <v>798</v>
      </c>
      <c r="BI17" s="295" t="s">
        <v>798</v>
      </c>
      <c r="BJ17" s="295" t="s">
        <v>798</v>
      </c>
      <c r="BK17" s="295" t="s">
        <v>798</v>
      </c>
      <c r="BL17" s="295" t="s">
        <v>798</v>
      </c>
      <c r="BM17" s="295" t="s">
        <v>798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798</v>
      </c>
      <c r="CC17" s="295" t="s">
        <v>798</v>
      </c>
      <c r="CD17" s="295" t="s">
        <v>798</v>
      </c>
      <c r="CE17" s="295" t="s">
        <v>798</v>
      </c>
      <c r="CF17" s="295" t="s">
        <v>798</v>
      </c>
      <c r="CG17" s="295" t="s">
        <v>798</v>
      </c>
      <c r="CH17" s="295" t="s">
        <v>798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798</v>
      </c>
      <c r="CX17" s="295" t="s">
        <v>798</v>
      </c>
      <c r="CY17" s="295" t="s">
        <v>798</v>
      </c>
      <c r="CZ17" s="295" t="s">
        <v>798</v>
      </c>
      <c r="DA17" s="295" t="s">
        <v>798</v>
      </c>
      <c r="DB17" s="295" t="s">
        <v>798</v>
      </c>
      <c r="DC17" s="295" t="s">
        <v>798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798</v>
      </c>
      <c r="DS17" s="295" t="s">
        <v>798</v>
      </c>
      <c r="DT17" s="292">
        <v>0</v>
      </c>
      <c r="DU17" s="295" t="s">
        <v>798</v>
      </c>
      <c r="DV17" s="295" t="s">
        <v>798</v>
      </c>
      <c r="DW17" s="295" t="s">
        <v>798</v>
      </c>
      <c r="DX17" s="295" t="s">
        <v>798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798</v>
      </c>
      <c r="EL17" s="295" t="s">
        <v>798</v>
      </c>
      <c r="EM17" s="295" t="s">
        <v>798</v>
      </c>
      <c r="EN17" s="292">
        <v>0</v>
      </c>
      <c r="EO17" s="292">
        <v>0</v>
      </c>
      <c r="EP17" s="295" t="s">
        <v>798</v>
      </c>
      <c r="EQ17" s="295" t="s">
        <v>798</v>
      </c>
      <c r="ER17" s="295" t="s">
        <v>798</v>
      </c>
      <c r="ES17" s="292">
        <v>0</v>
      </c>
      <c r="ET17" s="292">
        <v>0</v>
      </c>
      <c r="EU17" s="292">
        <f>SUM(EV17:FO17)</f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798</v>
      </c>
      <c r="FI17" s="295" t="s">
        <v>798</v>
      </c>
      <c r="FJ17" s="295" t="s">
        <v>798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2310</v>
      </c>
      <c r="E18" s="292">
        <f>SUM(Z18,AU18,BP18,CK18,DF18,EA18,EV18)</f>
        <v>315</v>
      </c>
      <c r="F18" s="292">
        <f>SUM(AA18,AV18,BQ18,CL18,DG18,EB18,EW18)</f>
        <v>3</v>
      </c>
      <c r="G18" s="292">
        <f>SUM(AB18,AW18,BR18,CM18,DH18,EC18,EX18)</f>
        <v>0</v>
      </c>
      <c r="H18" s="292">
        <f>SUM(AC18,AX18,BS18,CN18,DI18,ED18,EY18)</f>
        <v>747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2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9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1234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1243</v>
      </c>
      <c r="Z18" s="292">
        <v>9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798</v>
      </c>
      <c r="AK18" s="295" t="s">
        <v>798</v>
      </c>
      <c r="AL18" s="292">
        <v>0</v>
      </c>
      <c r="AM18" s="295" t="s">
        <v>798</v>
      </c>
      <c r="AN18" s="295" t="s">
        <v>798</v>
      </c>
      <c r="AO18" s="292">
        <v>1234</v>
      </c>
      <c r="AP18" s="295" t="s">
        <v>798</v>
      </c>
      <c r="AQ18" s="292">
        <v>0</v>
      </c>
      <c r="AR18" s="295" t="s">
        <v>798</v>
      </c>
      <c r="AS18" s="292">
        <v>0</v>
      </c>
      <c r="AT18" s="292">
        <f>SUM(AU18:BN18)</f>
        <v>537</v>
      </c>
      <c r="AU18" s="292">
        <v>0</v>
      </c>
      <c r="AV18" s="292">
        <v>0</v>
      </c>
      <c r="AW18" s="292">
        <v>0</v>
      </c>
      <c r="AX18" s="292">
        <v>537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798</v>
      </c>
      <c r="BF18" s="295" t="s">
        <v>798</v>
      </c>
      <c r="BG18" s="295" t="s">
        <v>798</v>
      </c>
      <c r="BH18" s="295" t="s">
        <v>798</v>
      </c>
      <c r="BI18" s="295" t="s">
        <v>798</v>
      </c>
      <c r="BJ18" s="295" t="s">
        <v>798</v>
      </c>
      <c r="BK18" s="295" t="s">
        <v>798</v>
      </c>
      <c r="BL18" s="295" t="s">
        <v>798</v>
      </c>
      <c r="BM18" s="295" t="s">
        <v>798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798</v>
      </c>
      <c r="CC18" s="295" t="s">
        <v>798</v>
      </c>
      <c r="CD18" s="295" t="s">
        <v>798</v>
      </c>
      <c r="CE18" s="295" t="s">
        <v>798</v>
      </c>
      <c r="CF18" s="295" t="s">
        <v>798</v>
      </c>
      <c r="CG18" s="295" t="s">
        <v>798</v>
      </c>
      <c r="CH18" s="295" t="s">
        <v>798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798</v>
      </c>
      <c r="CX18" s="295" t="s">
        <v>798</v>
      </c>
      <c r="CY18" s="295" t="s">
        <v>798</v>
      </c>
      <c r="CZ18" s="295" t="s">
        <v>798</v>
      </c>
      <c r="DA18" s="295" t="s">
        <v>798</v>
      </c>
      <c r="DB18" s="295" t="s">
        <v>798</v>
      </c>
      <c r="DC18" s="295" t="s">
        <v>798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798</v>
      </c>
      <c r="DS18" s="295" t="s">
        <v>798</v>
      </c>
      <c r="DT18" s="292">
        <v>0</v>
      </c>
      <c r="DU18" s="295" t="s">
        <v>798</v>
      </c>
      <c r="DV18" s="295" t="s">
        <v>798</v>
      </c>
      <c r="DW18" s="295" t="s">
        <v>798</v>
      </c>
      <c r="DX18" s="295" t="s">
        <v>798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798</v>
      </c>
      <c r="EL18" s="295" t="s">
        <v>798</v>
      </c>
      <c r="EM18" s="295" t="s">
        <v>798</v>
      </c>
      <c r="EN18" s="292">
        <v>0</v>
      </c>
      <c r="EO18" s="292">
        <v>0</v>
      </c>
      <c r="EP18" s="295" t="s">
        <v>798</v>
      </c>
      <c r="EQ18" s="295" t="s">
        <v>798</v>
      </c>
      <c r="ER18" s="295" t="s">
        <v>798</v>
      </c>
      <c r="ES18" s="292">
        <v>0</v>
      </c>
      <c r="ET18" s="292">
        <v>0</v>
      </c>
      <c r="EU18" s="292">
        <f>SUM(EV18:FO18)</f>
        <v>530</v>
      </c>
      <c r="EV18" s="292">
        <v>306</v>
      </c>
      <c r="EW18" s="292">
        <v>3</v>
      </c>
      <c r="EX18" s="292">
        <v>0</v>
      </c>
      <c r="EY18" s="292">
        <v>210</v>
      </c>
      <c r="EZ18" s="292">
        <v>0</v>
      </c>
      <c r="FA18" s="292">
        <v>0</v>
      </c>
      <c r="FB18" s="292">
        <v>2</v>
      </c>
      <c r="FC18" s="292">
        <v>0</v>
      </c>
      <c r="FD18" s="292">
        <v>0</v>
      </c>
      <c r="FE18" s="292">
        <v>9</v>
      </c>
      <c r="FF18" s="292">
        <v>0</v>
      </c>
      <c r="FG18" s="292">
        <v>0</v>
      </c>
      <c r="FH18" s="295" t="s">
        <v>798</v>
      </c>
      <c r="FI18" s="295" t="s">
        <v>798</v>
      </c>
      <c r="FJ18" s="295" t="s">
        <v>798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458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308</v>
      </c>
      <c r="I19" s="292">
        <f>SUM(AD19,AY19,BT19,CO19,DJ19,EE19,EZ19)</f>
        <v>0</v>
      </c>
      <c r="J19" s="292">
        <f>SUM(AE19,AZ19,BU19,CP19,DK19,EF19,FA19)</f>
        <v>78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72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798</v>
      </c>
      <c r="AK19" s="295" t="s">
        <v>798</v>
      </c>
      <c r="AL19" s="292">
        <v>0</v>
      </c>
      <c r="AM19" s="295" t="s">
        <v>798</v>
      </c>
      <c r="AN19" s="295" t="s">
        <v>798</v>
      </c>
      <c r="AO19" s="292">
        <v>0</v>
      </c>
      <c r="AP19" s="295" t="s">
        <v>798</v>
      </c>
      <c r="AQ19" s="292">
        <v>0</v>
      </c>
      <c r="AR19" s="295" t="s">
        <v>798</v>
      </c>
      <c r="AS19" s="292">
        <v>0</v>
      </c>
      <c r="AT19" s="292">
        <f>SUM(AU19:BN19)</f>
        <v>297</v>
      </c>
      <c r="AU19" s="292">
        <v>0</v>
      </c>
      <c r="AV19" s="292">
        <v>0</v>
      </c>
      <c r="AW19" s="292">
        <v>0</v>
      </c>
      <c r="AX19" s="292">
        <v>225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798</v>
      </c>
      <c r="BF19" s="295" t="s">
        <v>798</v>
      </c>
      <c r="BG19" s="295" t="s">
        <v>798</v>
      </c>
      <c r="BH19" s="295" t="s">
        <v>798</v>
      </c>
      <c r="BI19" s="295" t="s">
        <v>798</v>
      </c>
      <c r="BJ19" s="295" t="s">
        <v>798</v>
      </c>
      <c r="BK19" s="295" t="s">
        <v>798</v>
      </c>
      <c r="BL19" s="295" t="s">
        <v>798</v>
      </c>
      <c r="BM19" s="295" t="s">
        <v>798</v>
      </c>
      <c r="BN19" s="292">
        <v>72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798</v>
      </c>
      <c r="CC19" s="295" t="s">
        <v>798</v>
      </c>
      <c r="CD19" s="295" t="s">
        <v>798</v>
      </c>
      <c r="CE19" s="295" t="s">
        <v>798</v>
      </c>
      <c r="CF19" s="295" t="s">
        <v>798</v>
      </c>
      <c r="CG19" s="295" t="s">
        <v>798</v>
      </c>
      <c r="CH19" s="295" t="s">
        <v>798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798</v>
      </c>
      <c r="CX19" s="295" t="s">
        <v>798</v>
      </c>
      <c r="CY19" s="295" t="s">
        <v>798</v>
      </c>
      <c r="CZ19" s="295" t="s">
        <v>798</v>
      </c>
      <c r="DA19" s="295" t="s">
        <v>798</v>
      </c>
      <c r="DB19" s="295" t="s">
        <v>798</v>
      </c>
      <c r="DC19" s="295" t="s">
        <v>798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798</v>
      </c>
      <c r="DS19" s="295" t="s">
        <v>798</v>
      </c>
      <c r="DT19" s="292">
        <v>0</v>
      </c>
      <c r="DU19" s="295" t="s">
        <v>798</v>
      </c>
      <c r="DV19" s="295" t="s">
        <v>798</v>
      </c>
      <c r="DW19" s="295" t="s">
        <v>798</v>
      </c>
      <c r="DX19" s="295" t="s">
        <v>798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798</v>
      </c>
      <c r="EL19" s="295" t="s">
        <v>798</v>
      </c>
      <c r="EM19" s="295" t="s">
        <v>798</v>
      </c>
      <c r="EN19" s="292">
        <v>0</v>
      </c>
      <c r="EO19" s="292">
        <v>0</v>
      </c>
      <c r="EP19" s="295" t="s">
        <v>798</v>
      </c>
      <c r="EQ19" s="295" t="s">
        <v>798</v>
      </c>
      <c r="ER19" s="295" t="s">
        <v>798</v>
      </c>
      <c r="ES19" s="292">
        <v>0</v>
      </c>
      <c r="ET19" s="292">
        <v>0</v>
      </c>
      <c r="EU19" s="292">
        <f>SUM(EV19:FO19)</f>
        <v>161</v>
      </c>
      <c r="EV19" s="292">
        <v>0</v>
      </c>
      <c r="EW19" s="292">
        <v>0</v>
      </c>
      <c r="EX19" s="292">
        <v>0</v>
      </c>
      <c r="EY19" s="292">
        <v>83</v>
      </c>
      <c r="EZ19" s="292">
        <v>0</v>
      </c>
      <c r="FA19" s="292">
        <v>78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798</v>
      </c>
      <c r="FI19" s="295" t="s">
        <v>798</v>
      </c>
      <c r="FJ19" s="295" t="s">
        <v>798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661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183</v>
      </c>
      <c r="I20" s="292">
        <f>SUM(AD20,AY20,BT20,CO20,DJ20,EE20,EZ20)</f>
        <v>45</v>
      </c>
      <c r="J20" s="292">
        <f>SUM(AE20,AZ20,BU20,CP20,DK20,EF20,FA20)</f>
        <v>100</v>
      </c>
      <c r="K20" s="292">
        <f>SUM(AF20,BA20,BV20,CQ20,DL20,EG20,FB20)</f>
        <v>0</v>
      </c>
      <c r="L20" s="292">
        <f>SUM(AG20,BB20,BW20,CR20,DM20,EH20,FC20)</f>
        <v>117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1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215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216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798</v>
      </c>
      <c r="AK20" s="295" t="s">
        <v>798</v>
      </c>
      <c r="AL20" s="292">
        <v>1</v>
      </c>
      <c r="AM20" s="295" t="s">
        <v>798</v>
      </c>
      <c r="AN20" s="295" t="s">
        <v>798</v>
      </c>
      <c r="AO20" s="292">
        <v>215</v>
      </c>
      <c r="AP20" s="295" t="s">
        <v>798</v>
      </c>
      <c r="AQ20" s="292">
        <v>0</v>
      </c>
      <c r="AR20" s="295" t="s">
        <v>798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798</v>
      </c>
      <c r="BF20" s="295" t="s">
        <v>798</v>
      </c>
      <c r="BG20" s="295" t="s">
        <v>798</v>
      </c>
      <c r="BH20" s="295" t="s">
        <v>798</v>
      </c>
      <c r="BI20" s="295" t="s">
        <v>798</v>
      </c>
      <c r="BJ20" s="295" t="s">
        <v>798</v>
      </c>
      <c r="BK20" s="295" t="s">
        <v>798</v>
      </c>
      <c r="BL20" s="295" t="s">
        <v>798</v>
      </c>
      <c r="BM20" s="295" t="s">
        <v>798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798</v>
      </c>
      <c r="CC20" s="295" t="s">
        <v>798</v>
      </c>
      <c r="CD20" s="295" t="s">
        <v>798</v>
      </c>
      <c r="CE20" s="295" t="s">
        <v>798</v>
      </c>
      <c r="CF20" s="295" t="s">
        <v>798</v>
      </c>
      <c r="CG20" s="295" t="s">
        <v>798</v>
      </c>
      <c r="CH20" s="295" t="s">
        <v>798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798</v>
      </c>
      <c r="CX20" s="295" t="s">
        <v>798</v>
      </c>
      <c r="CY20" s="295" t="s">
        <v>798</v>
      </c>
      <c r="CZ20" s="295" t="s">
        <v>798</v>
      </c>
      <c r="DA20" s="295" t="s">
        <v>798</v>
      </c>
      <c r="DB20" s="295" t="s">
        <v>798</v>
      </c>
      <c r="DC20" s="295" t="s">
        <v>798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798</v>
      </c>
      <c r="DS20" s="295" t="s">
        <v>798</v>
      </c>
      <c r="DT20" s="292">
        <v>0</v>
      </c>
      <c r="DU20" s="295" t="s">
        <v>798</v>
      </c>
      <c r="DV20" s="295" t="s">
        <v>798</v>
      </c>
      <c r="DW20" s="295" t="s">
        <v>798</v>
      </c>
      <c r="DX20" s="295" t="s">
        <v>798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798</v>
      </c>
      <c r="EL20" s="295" t="s">
        <v>798</v>
      </c>
      <c r="EM20" s="295" t="s">
        <v>798</v>
      </c>
      <c r="EN20" s="292">
        <v>0</v>
      </c>
      <c r="EO20" s="292">
        <v>0</v>
      </c>
      <c r="EP20" s="295" t="s">
        <v>798</v>
      </c>
      <c r="EQ20" s="295" t="s">
        <v>798</v>
      </c>
      <c r="ER20" s="295" t="s">
        <v>798</v>
      </c>
      <c r="ES20" s="292">
        <v>0</v>
      </c>
      <c r="ET20" s="292">
        <v>0</v>
      </c>
      <c r="EU20" s="292">
        <f>SUM(EV20:FO20)</f>
        <v>445</v>
      </c>
      <c r="EV20" s="292">
        <v>0</v>
      </c>
      <c r="EW20" s="292">
        <v>0</v>
      </c>
      <c r="EX20" s="292">
        <v>0</v>
      </c>
      <c r="EY20" s="292">
        <v>183</v>
      </c>
      <c r="EZ20" s="292">
        <v>45</v>
      </c>
      <c r="FA20" s="292">
        <v>100</v>
      </c>
      <c r="FB20" s="292">
        <v>0</v>
      </c>
      <c r="FC20" s="292">
        <v>117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798</v>
      </c>
      <c r="FI20" s="295" t="s">
        <v>798</v>
      </c>
      <c r="FJ20" s="295" t="s">
        <v>798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651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103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548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548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798</v>
      </c>
      <c r="AK21" s="295" t="s">
        <v>798</v>
      </c>
      <c r="AL21" s="292">
        <v>0</v>
      </c>
      <c r="AM21" s="295" t="s">
        <v>798</v>
      </c>
      <c r="AN21" s="295" t="s">
        <v>798</v>
      </c>
      <c r="AO21" s="292">
        <v>548</v>
      </c>
      <c r="AP21" s="295" t="s">
        <v>798</v>
      </c>
      <c r="AQ21" s="292">
        <v>0</v>
      </c>
      <c r="AR21" s="295" t="s">
        <v>798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798</v>
      </c>
      <c r="BF21" s="295" t="s">
        <v>798</v>
      </c>
      <c r="BG21" s="295" t="s">
        <v>798</v>
      </c>
      <c r="BH21" s="295" t="s">
        <v>798</v>
      </c>
      <c r="BI21" s="295" t="s">
        <v>798</v>
      </c>
      <c r="BJ21" s="295" t="s">
        <v>798</v>
      </c>
      <c r="BK21" s="295" t="s">
        <v>798</v>
      </c>
      <c r="BL21" s="295" t="s">
        <v>798</v>
      </c>
      <c r="BM21" s="295" t="s">
        <v>798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798</v>
      </c>
      <c r="CC21" s="295" t="s">
        <v>798</v>
      </c>
      <c r="CD21" s="295" t="s">
        <v>798</v>
      </c>
      <c r="CE21" s="295" t="s">
        <v>798</v>
      </c>
      <c r="CF21" s="295" t="s">
        <v>798</v>
      </c>
      <c r="CG21" s="295" t="s">
        <v>798</v>
      </c>
      <c r="CH21" s="295" t="s">
        <v>798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798</v>
      </c>
      <c r="CX21" s="295" t="s">
        <v>798</v>
      </c>
      <c r="CY21" s="295" t="s">
        <v>798</v>
      </c>
      <c r="CZ21" s="295" t="s">
        <v>798</v>
      </c>
      <c r="DA21" s="295" t="s">
        <v>798</v>
      </c>
      <c r="DB21" s="295" t="s">
        <v>798</v>
      </c>
      <c r="DC21" s="295" t="s">
        <v>798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798</v>
      </c>
      <c r="DS21" s="295" t="s">
        <v>798</v>
      </c>
      <c r="DT21" s="292">
        <v>0</v>
      </c>
      <c r="DU21" s="295" t="s">
        <v>798</v>
      </c>
      <c r="DV21" s="295" t="s">
        <v>798</v>
      </c>
      <c r="DW21" s="295" t="s">
        <v>798</v>
      </c>
      <c r="DX21" s="295" t="s">
        <v>798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798</v>
      </c>
      <c r="EL21" s="295" t="s">
        <v>798</v>
      </c>
      <c r="EM21" s="295" t="s">
        <v>798</v>
      </c>
      <c r="EN21" s="292">
        <v>0</v>
      </c>
      <c r="EO21" s="292">
        <v>0</v>
      </c>
      <c r="EP21" s="295" t="s">
        <v>798</v>
      </c>
      <c r="EQ21" s="295" t="s">
        <v>798</v>
      </c>
      <c r="ER21" s="295" t="s">
        <v>798</v>
      </c>
      <c r="ES21" s="292">
        <v>0</v>
      </c>
      <c r="ET21" s="292">
        <v>0</v>
      </c>
      <c r="EU21" s="292">
        <f>SUM(EV21:FO21)</f>
        <v>103</v>
      </c>
      <c r="EV21" s="292">
        <v>0</v>
      </c>
      <c r="EW21" s="292">
        <v>0</v>
      </c>
      <c r="EX21" s="292">
        <v>0</v>
      </c>
      <c r="EY21" s="292">
        <v>103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798</v>
      </c>
      <c r="FI21" s="295" t="s">
        <v>798</v>
      </c>
      <c r="FJ21" s="295" t="s">
        <v>798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16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16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798</v>
      </c>
      <c r="AK22" s="295" t="s">
        <v>798</v>
      </c>
      <c r="AL22" s="292">
        <v>0</v>
      </c>
      <c r="AM22" s="295" t="s">
        <v>798</v>
      </c>
      <c r="AN22" s="295" t="s">
        <v>798</v>
      </c>
      <c r="AO22" s="292">
        <v>0</v>
      </c>
      <c r="AP22" s="295" t="s">
        <v>798</v>
      </c>
      <c r="AQ22" s="292">
        <v>0</v>
      </c>
      <c r="AR22" s="295" t="s">
        <v>798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798</v>
      </c>
      <c r="BF22" s="295" t="s">
        <v>798</v>
      </c>
      <c r="BG22" s="295" t="s">
        <v>798</v>
      </c>
      <c r="BH22" s="295" t="s">
        <v>798</v>
      </c>
      <c r="BI22" s="295" t="s">
        <v>798</v>
      </c>
      <c r="BJ22" s="295" t="s">
        <v>798</v>
      </c>
      <c r="BK22" s="295" t="s">
        <v>798</v>
      </c>
      <c r="BL22" s="295" t="s">
        <v>798</v>
      </c>
      <c r="BM22" s="295" t="s">
        <v>798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798</v>
      </c>
      <c r="CC22" s="295" t="s">
        <v>798</v>
      </c>
      <c r="CD22" s="295" t="s">
        <v>798</v>
      </c>
      <c r="CE22" s="295" t="s">
        <v>798</v>
      </c>
      <c r="CF22" s="295" t="s">
        <v>798</v>
      </c>
      <c r="CG22" s="295" t="s">
        <v>798</v>
      </c>
      <c r="CH22" s="295" t="s">
        <v>798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798</v>
      </c>
      <c r="CX22" s="295" t="s">
        <v>798</v>
      </c>
      <c r="CY22" s="295" t="s">
        <v>798</v>
      </c>
      <c r="CZ22" s="295" t="s">
        <v>798</v>
      </c>
      <c r="DA22" s="295" t="s">
        <v>798</v>
      </c>
      <c r="DB22" s="295" t="s">
        <v>798</v>
      </c>
      <c r="DC22" s="295" t="s">
        <v>798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798</v>
      </c>
      <c r="DS22" s="295" t="s">
        <v>798</v>
      </c>
      <c r="DT22" s="292">
        <v>0</v>
      </c>
      <c r="DU22" s="295" t="s">
        <v>798</v>
      </c>
      <c r="DV22" s="295" t="s">
        <v>798</v>
      </c>
      <c r="DW22" s="295" t="s">
        <v>798</v>
      </c>
      <c r="DX22" s="295" t="s">
        <v>798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798</v>
      </c>
      <c r="EL22" s="295" t="s">
        <v>798</v>
      </c>
      <c r="EM22" s="295" t="s">
        <v>798</v>
      </c>
      <c r="EN22" s="292">
        <v>0</v>
      </c>
      <c r="EO22" s="292">
        <v>0</v>
      </c>
      <c r="EP22" s="295" t="s">
        <v>798</v>
      </c>
      <c r="EQ22" s="295" t="s">
        <v>798</v>
      </c>
      <c r="ER22" s="295" t="s">
        <v>798</v>
      </c>
      <c r="ES22" s="292">
        <v>0</v>
      </c>
      <c r="ET22" s="292">
        <v>0</v>
      </c>
      <c r="EU22" s="292">
        <f>SUM(EV22:FO22)</f>
        <v>16</v>
      </c>
      <c r="EV22" s="292">
        <v>0</v>
      </c>
      <c r="EW22" s="292">
        <v>0</v>
      </c>
      <c r="EX22" s="292">
        <v>0</v>
      </c>
      <c r="EY22" s="292">
        <v>16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798</v>
      </c>
      <c r="FI22" s="295" t="s">
        <v>798</v>
      </c>
      <c r="FJ22" s="295" t="s">
        <v>798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949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150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799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799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798</v>
      </c>
      <c r="AK23" s="295" t="s">
        <v>798</v>
      </c>
      <c r="AL23" s="292">
        <v>0</v>
      </c>
      <c r="AM23" s="295" t="s">
        <v>798</v>
      </c>
      <c r="AN23" s="295" t="s">
        <v>798</v>
      </c>
      <c r="AO23" s="292">
        <v>799</v>
      </c>
      <c r="AP23" s="295" t="s">
        <v>798</v>
      </c>
      <c r="AQ23" s="292">
        <v>0</v>
      </c>
      <c r="AR23" s="295" t="s">
        <v>798</v>
      </c>
      <c r="AS23" s="292">
        <v>0</v>
      </c>
      <c r="AT23" s="292">
        <f>SUM(AU23:BN23)</f>
        <v>150</v>
      </c>
      <c r="AU23" s="292">
        <v>0</v>
      </c>
      <c r="AV23" s="292">
        <v>0</v>
      </c>
      <c r="AW23" s="292">
        <v>0</v>
      </c>
      <c r="AX23" s="292">
        <v>150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798</v>
      </c>
      <c r="BF23" s="295" t="s">
        <v>798</v>
      </c>
      <c r="BG23" s="295" t="s">
        <v>798</v>
      </c>
      <c r="BH23" s="295" t="s">
        <v>798</v>
      </c>
      <c r="BI23" s="295" t="s">
        <v>798</v>
      </c>
      <c r="BJ23" s="295" t="s">
        <v>798</v>
      </c>
      <c r="BK23" s="295" t="s">
        <v>798</v>
      </c>
      <c r="BL23" s="295" t="s">
        <v>798</v>
      </c>
      <c r="BM23" s="295" t="s">
        <v>798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798</v>
      </c>
      <c r="CC23" s="295" t="s">
        <v>798</v>
      </c>
      <c r="CD23" s="295" t="s">
        <v>798</v>
      </c>
      <c r="CE23" s="295" t="s">
        <v>798</v>
      </c>
      <c r="CF23" s="295" t="s">
        <v>798</v>
      </c>
      <c r="CG23" s="295" t="s">
        <v>798</v>
      </c>
      <c r="CH23" s="295" t="s">
        <v>798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798</v>
      </c>
      <c r="CX23" s="295" t="s">
        <v>798</v>
      </c>
      <c r="CY23" s="295" t="s">
        <v>798</v>
      </c>
      <c r="CZ23" s="295" t="s">
        <v>798</v>
      </c>
      <c r="DA23" s="295" t="s">
        <v>798</v>
      </c>
      <c r="DB23" s="295" t="s">
        <v>798</v>
      </c>
      <c r="DC23" s="295" t="s">
        <v>798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798</v>
      </c>
      <c r="DS23" s="295" t="s">
        <v>798</v>
      </c>
      <c r="DT23" s="292">
        <v>0</v>
      </c>
      <c r="DU23" s="295" t="s">
        <v>798</v>
      </c>
      <c r="DV23" s="295" t="s">
        <v>798</v>
      </c>
      <c r="DW23" s="295" t="s">
        <v>798</v>
      </c>
      <c r="DX23" s="295" t="s">
        <v>798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798</v>
      </c>
      <c r="EL23" s="295" t="s">
        <v>798</v>
      </c>
      <c r="EM23" s="295" t="s">
        <v>798</v>
      </c>
      <c r="EN23" s="292">
        <v>0</v>
      </c>
      <c r="EO23" s="292">
        <v>0</v>
      </c>
      <c r="EP23" s="295" t="s">
        <v>798</v>
      </c>
      <c r="EQ23" s="295" t="s">
        <v>798</v>
      </c>
      <c r="ER23" s="295" t="s">
        <v>798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798</v>
      </c>
      <c r="FI23" s="295" t="s">
        <v>798</v>
      </c>
      <c r="FJ23" s="295" t="s">
        <v>798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278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70</v>
      </c>
      <c r="I24" s="292">
        <f>SUM(AD24,AY24,BT24,CO24,DJ24,EE24,EZ24)</f>
        <v>60</v>
      </c>
      <c r="J24" s="292">
        <f>SUM(AE24,AZ24,BU24,CP24,DK24,EF24,FA24)</f>
        <v>24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116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8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798</v>
      </c>
      <c r="AK24" s="295" t="s">
        <v>798</v>
      </c>
      <c r="AL24" s="292">
        <v>0</v>
      </c>
      <c r="AM24" s="295" t="s">
        <v>798</v>
      </c>
      <c r="AN24" s="295" t="s">
        <v>798</v>
      </c>
      <c r="AO24" s="292">
        <v>0</v>
      </c>
      <c r="AP24" s="295" t="s">
        <v>798</v>
      </c>
      <c r="AQ24" s="292">
        <v>0</v>
      </c>
      <c r="AR24" s="295" t="s">
        <v>798</v>
      </c>
      <c r="AS24" s="292">
        <v>0</v>
      </c>
      <c r="AT24" s="292">
        <f>SUM(AU24:BN24)</f>
        <v>46</v>
      </c>
      <c r="AU24" s="292">
        <v>0</v>
      </c>
      <c r="AV24" s="292">
        <v>0</v>
      </c>
      <c r="AW24" s="292">
        <v>0</v>
      </c>
      <c r="AX24" s="292">
        <v>38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798</v>
      </c>
      <c r="BF24" s="295" t="s">
        <v>798</v>
      </c>
      <c r="BG24" s="295" t="s">
        <v>798</v>
      </c>
      <c r="BH24" s="295" t="s">
        <v>798</v>
      </c>
      <c r="BI24" s="295" t="s">
        <v>798</v>
      </c>
      <c r="BJ24" s="295" t="s">
        <v>798</v>
      </c>
      <c r="BK24" s="295" t="s">
        <v>798</v>
      </c>
      <c r="BL24" s="295" t="s">
        <v>798</v>
      </c>
      <c r="BM24" s="295" t="s">
        <v>798</v>
      </c>
      <c r="BN24" s="292">
        <v>8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798</v>
      </c>
      <c r="CC24" s="295" t="s">
        <v>798</v>
      </c>
      <c r="CD24" s="295" t="s">
        <v>798</v>
      </c>
      <c r="CE24" s="295" t="s">
        <v>798</v>
      </c>
      <c r="CF24" s="295" t="s">
        <v>798</v>
      </c>
      <c r="CG24" s="295" t="s">
        <v>798</v>
      </c>
      <c r="CH24" s="295" t="s">
        <v>798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798</v>
      </c>
      <c r="CX24" s="295" t="s">
        <v>798</v>
      </c>
      <c r="CY24" s="295" t="s">
        <v>798</v>
      </c>
      <c r="CZ24" s="295" t="s">
        <v>798</v>
      </c>
      <c r="DA24" s="295" t="s">
        <v>798</v>
      </c>
      <c r="DB24" s="295" t="s">
        <v>798</v>
      </c>
      <c r="DC24" s="295" t="s">
        <v>798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798</v>
      </c>
      <c r="DS24" s="295" t="s">
        <v>798</v>
      </c>
      <c r="DT24" s="292">
        <v>0</v>
      </c>
      <c r="DU24" s="295" t="s">
        <v>798</v>
      </c>
      <c r="DV24" s="295" t="s">
        <v>798</v>
      </c>
      <c r="DW24" s="295" t="s">
        <v>798</v>
      </c>
      <c r="DX24" s="295" t="s">
        <v>798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798</v>
      </c>
      <c r="EL24" s="295" t="s">
        <v>798</v>
      </c>
      <c r="EM24" s="295" t="s">
        <v>798</v>
      </c>
      <c r="EN24" s="292">
        <v>0</v>
      </c>
      <c r="EO24" s="292">
        <v>0</v>
      </c>
      <c r="EP24" s="295" t="s">
        <v>798</v>
      </c>
      <c r="EQ24" s="295" t="s">
        <v>798</v>
      </c>
      <c r="ER24" s="295" t="s">
        <v>798</v>
      </c>
      <c r="ES24" s="292">
        <v>0</v>
      </c>
      <c r="ET24" s="292">
        <v>0</v>
      </c>
      <c r="EU24" s="292">
        <f>SUM(EV24:FO24)</f>
        <v>232</v>
      </c>
      <c r="EV24" s="292">
        <v>0</v>
      </c>
      <c r="EW24" s="292">
        <v>0</v>
      </c>
      <c r="EX24" s="292">
        <v>0</v>
      </c>
      <c r="EY24" s="292">
        <v>32</v>
      </c>
      <c r="EZ24" s="292">
        <v>60</v>
      </c>
      <c r="FA24" s="292">
        <v>24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798</v>
      </c>
      <c r="FI24" s="295" t="s">
        <v>798</v>
      </c>
      <c r="FJ24" s="295" t="s">
        <v>798</v>
      </c>
      <c r="FK24" s="292">
        <v>116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482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131</v>
      </c>
      <c r="I25" s="292">
        <f>SUM(AD25,AY25,BT25,CO25,DJ25,EE25,EZ25)</f>
        <v>100</v>
      </c>
      <c r="J25" s="292">
        <f>SUM(AE25,AZ25,BU25,CP25,DK25,EF25,FA25)</f>
        <v>40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207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4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798</v>
      </c>
      <c r="AK25" s="295" t="s">
        <v>798</v>
      </c>
      <c r="AL25" s="292">
        <v>0</v>
      </c>
      <c r="AM25" s="295" t="s">
        <v>798</v>
      </c>
      <c r="AN25" s="295" t="s">
        <v>798</v>
      </c>
      <c r="AO25" s="292">
        <v>0</v>
      </c>
      <c r="AP25" s="295" t="s">
        <v>798</v>
      </c>
      <c r="AQ25" s="292">
        <v>0</v>
      </c>
      <c r="AR25" s="295" t="s">
        <v>798</v>
      </c>
      <c r="AS25" s="292">
        <v>0</v>
      </c>
      <c r="AT25" s="292">
        <f>SUM(AU25:BN25)</f>
        <v>84</v>
      </c>
      <c r="AU25" s="292">
        <v>0</v>
      </c>
      <c r="AV25" s="292">
        <v>0</v>
      </c>
      <c r="AW25" s="292">
        <v>0</v>
      </c>
      <c r="AX25" s="292">
        <v>80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798</v>
      </c>
      <c r="BF25" s="295" t="s">
        <v>798</v>
      </c>
      <c r="BG25" s="295" t="s">
        <v>798</v>
      </c>
      <c r="BH25" s="295" t="s">
        <v>798</v>
      </c>
      <c r="BI25" s="295" t="s">
        <v>798</v>
      </c>
      <c r="BJ25" s="295" t="s">
        <v>798</v>
      </c>
      <c r="BK25" s="295" t="s">
        <v>798</v>
      </c>
      <c r="BL25" s="295" t="s">
        <v>798</v>
      </c>
      <c r="BM25" s="295" t="s">
        <v>798</v>
      </c>
      <c r="BN25" s="292">
        <v>4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798</v>
      </c>
      <c r="CC25" s="295" t="s">
        <v>798</v>
      </c>
      <c r="CD25" s="295" t="s">
        <v>798</v>
      </c>
      <c r="CE25" s="295" t="s">
        <v>798</v>
      </c>
      <c r="CF25" s="295" t="s">
        <v>798</v>
      </c>
      <c r="CG25" s="295" t="s">
        <v>798</v>
      </c>
      <c r="CH25" s="295" t="s">
        <v>798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798</v>
      </c>
      <c r="CX25" s="295" t="s">
        <v>798</v>
      </c>
      <c r="CY25" s="295" t="s">
        <v>798</v>
      </c>
      <c r="CZ25" s="295" t="s">
        <v>798</v>
      </c>
      <c r="DA25" s="295" t="s">
        <v>798</v>
      </c>
      <c r="DB25" s="295" t="s">
        <v>798</v>
      </c>
      <c r="DC25" s="295" t="s">
        <v>798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798</v>
      </c>
      <c r="DS25" s="295" t="s">
        <v>798</v>
      </c>
      <c r="DT25" s="292">
        <v>0</v>
      </c>
      <c r="DU25" s="295" t="s">
        <v>798</v>
      </c>
      <c r="DV25" s="295" t="s">
        <v>798</v>
      </c>
      <c r="DW25" s="295" t="s">
        <v>798</v>
      </c>
      <c r="DX25" s="295" t="s">
        <v>798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798</v>
      </c>
      <c r="EL25" s="295" t="s">
        <v>798</v>
      </c>
      <c r="EM25" s="295" t="s">
        <v>798</v>
      </c>
      <c r="EN25" s="292">
        <v>0</v>
      </c>
      <c r="EO25" s="292">
        <v>0</v>
      </c>
      <c r="EP25" s="295" t="s">
        <v>798</v>
      </c>
      <c r="EQ25" s="295" t="s">
        <v>798</v>
      </c>
      <c r="ER25" s="295" t="s">
        <v>798</v>
      </c>
      <c r="ES25" s="292">
        <v>0</v>
      </c>
      <c r="ET25" s="292">
        <v>0</v>
      </c>
      <c r="EU25" s="292">
        <f>SUM(EV25:FO25)</f>
        <v>398</v>
      </c>
      <c r="EV25" s="292">
        <v>0</v>
      </c>
      <c r="EW25" s="292">
        <v>0</v>
      </c>
      <c r="EX25" s="292">
        <v>0</v>
      </c>
      <c r="EY25" s="292">
        <v>51</v>
      </c>
      <c r="EZ25" s="292">
        <v>100</v>
      </c>
      <c r="FA25" s="292">
        <v>40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798</v>
      </c>
      <c r="FI25" s="295" t="s">
        <v>798</v>
      </c>
      <c r="FJ25" s="295" t="s">
        <v>798</v>
      </c>
      <c r="FK25" s="292">
        <v>207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5">
    <sortCondition ref="A8:A25"/>
    <sortCondition ref="B8:B25"/>
    <sortCondition ref="C8:C25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4" man="1"/>
    <brk id="45" min="1" max="24" man="1"/>
    <brk id="66" min="1" max="24" man="1"/>
    <brk id="87" min="1" max="24" man="1"/>
    <brk id="108" min="1" max="24" man="1"/>
    <brk id="129" min="1" max="24" man="1"/>
    <brk id="150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5">
    <sortCondition ref="A8:A25"/>
    <sortCondition ref="B8:B25"/>
    <sortCondition ref="C8:C25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4" man="1"/>
    <brk id="31" min="1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44000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44201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44202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44203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44204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44205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44206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44207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44208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44209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44210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44211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44212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44213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44214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44322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44341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44461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44462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2021-12-22T08:04:23Z</dcterms:modified>
</cp:coreProperties>
</file>