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20" yWindow="-120" windowWidth="29040" windowHeight="1584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ごみ処理概要!$A$6:$AQ$25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ごみ処理概要!$2:$26</definedName>
    <definedName name="_xlnm.Print_Area" localSheetId="3">ごみ処理量内訳!$2:$26</definedName>
    <definedName name="_xlnm.Print_Area" localSheetId="1">ごみ搬入量内訳!$2:$26</definedName>
    <definedName name="_xlnm.Print_Area" localSheetId="6">災害廃棄物搬入量!$2:$26</definedName>
    <definedName name="_xlnm.Print_Area" localSheetId="2">施設区分別搬入量内訳!$2:$26</definedName>
    <definedName name="_xlnm.Print_Area" localSheetId="5">施設資源化量内訳!$2:$26</definedName>
    <definedName name="_xlnm.Print_Area" localSheetId="4">資源化量内訳!$2:$26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U8" i="5"/>
  <c r="CU9" i="5"/>
  <c r="CR9" i="5" s="1"/>
  <c r="CU10" i="5"/>
  <c r="CU11" i="5"/>
  <c r="CU12" i="5"/>
  <c r="CU13" i="5"/>
  <c r="CU14" i="5"/>
  <c r="CU15" i="5"/>
  <c r="CR15" i="5" s="1"/>
  <c r="CU16" i="5"/>
  <c r="CU17" i="5"/>
  <c r="CU18" i="5"/>
  <c r="CU19" i="5"/>
  <c r="CU20" i="5"/>
  <c r="CU21" i="5"/>
  <c r="CR21" i="5" s="1"/>
  <c r="CU22" i="5"/>
  <c r="CU23" i="5"/>
  <c r="CU24" i="5"/>
  <c r="CU25" i="5"/>
  <c r="CU26" i="5"/>
  <c r="CT8" i="5"/>
  <c r="CR8" i="5" s="1"/>
  <c r="CT9" i="5"/>
  <c r="CT10" i="5"/>
  <c r="CT11" i="5"/>
  <c r="CT12" i="5"/>
  <c r="CT13" i="5"/>
  <c r="CT14" i="5"/>
  <c r="CR14" i="5" s="1"/>
  <c r="CT15" i="5"/>
  <c r="CT16" i="5"/>
  <c r="CT17" i="5"/>
  <c r="CT18" i="5"/>
  <c r="CT19" i="5"/>
  <c r="CT20" i="5"/>
  <c r="CR20" i="5" s="1"/>
  <c r="CT21" i="5"/>
  <c r="CT22" i="5"/>
  <c r="CT23" i="5"/>
  <c r="CT24" i="5"/>
  <c r="CT25" i="5"/>
  <c r="CT26" i="5"/>
  <c r="CR26" i="5" s="1"/>
  <c r="CS8" i="5"/>
  <c r="CS9" i="5"/>
  <c r="CS10" i="5"/>
  <c r="CR10" i="5" s="1"/>
  <c r="O10" i="5" s="1"/>
  <c r="CS11" i="5"/>
  <c r="CS12" i="5"/>
  <c r="CS13" i="5"/>
  <c r="CR13" i="5" s="1"/>
  <c r="O13" i="5" s="1"/>
  <c r="CS14" i="5"/>
  <c r="CS15" i="5"/>
  <c r="CS16" i="5"/>
  <c r="CR16" i="5" s="1"/>
  <c r="O16" i="5" s="1"/>
  <c r="CS17" i="5"/>
  <c r="CS18" i="5"/>
  <c r="CS19" i="5"/>
  <c r="CR19" i="5" s="1"/>
  <c r="O19" i="5" s="1"/>
  <c r="CS20" i="5"/>
  <c r="CS21" i="5"/>
  <c r="CS22" i="5"/>
  <c r="CR22" i="5" s="1"/>
  <c r="O22" i="5" s="1"/>
  <c r="CS23" i="5"/>
  <c r="CS24" i="5"/>
  <c r="CR24" i="5" s="1"/>
  <c r="O24" i="5" s="1"/>
  <c r="CS25" i="5"/>
  <c r="CR25" i="5" s="1"/>
  <c r="O25" i="5" s="1"/>
  <c r="CS26" i="5"/>
  <c r="CR11" i="5"/>
  <c r="O11" i="5" s="1"/>
  <c r="CR12" i="5"/>
  <c r="O12" i="5" s="1"/>
  <c r="CR17" i="5"/>
  <c r="O17" i="5" s="1"/>
  <c r="CR18" i="5"/>
  <c r="O18" i="5" s="1"/>
  <c r="CR23" i="5"/>
  <c r="O23" i="5" s="1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P8" i="5"/>
  <c r="CP9" i="5"/>
  <c r="CP10" i="5"/>
  <c r="CP11" i="5"/>
  <c r="CP12" i="5"/>
  <c r="CP13" i="5"/>
  <c r="CP14" i="5"/>
  <c r="CP15" i="5"/>
  <c r="CJ15" i="5" s="1"/>
  <c r="N15" i="5" s="1"/>
  <c r="CP16" i="5"/>
  <c r="CP17" i="5"/>
  <c r="CP18" i="5"/>
  <c r="CP19" i="5"/>
  <c r="CP20" i="5"/>
  <c r="CP21" i="5"/>
  <c r="CP22" i="5"/>
  <c r="CP23" i="5"/>
  <c r="CP24" i="5"/>
  <c r="CP25" i="5"/>
  <c r="CP26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J21" i="5" s="1"/>
  <c r="N21" i="5" s="1"/>
  <c r="CO22" i="5"/>
  <c r="CO23" i="5"/>
  <c r="CO24" i="5"/>
  <c r="CO25" i="5"/>
  <c r="CO26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K8" i="5"/>
  <c r="CK9" i="5"/>
  <c r="CK10" i="5"/>
  <c r="CK11" i="5"/>
  <c r="CK12" i="5"/>
  <c r="CK13" i="5"/>
  <c r="CK14" i="5"/>
  <c r="CK15" i="5"/>
  <c r="CK16" i="5"/>
  <c r="CJ16" i="5" s="1"/>
  <c r="N16" i="5" s="1"/>
  <c r="CK17" i="5"/>
  <c r="CK18" i="5"/>
  <c r="CK19" i="5"/>
  <c r="CK20" i="5"/>
  <c r="CK21" i="5"/>
  <c r="CK22" i="5"/>
  <c r="CK23" i="5"/>
  <c r="CK24" i="5"/>
  <c r="CK25" i="5"/>
  <c r="CK26" i="5"/>
  <c r="CJ9" i="5"/>
  <c r="N9" i="5" s="1"/>
  <c r="CJ10" i="5"/>
  <c r="N10" i="5" s="1"/>
  <c r="CJ22" i="5"/>
  <c r="N22" i="5" s="1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G8" i="5"/>
  <c r="CG9" i="5"/>
  <c r="CG10" i="5"/>
  <c r="CG11" i="5"/>
  <c r="CG12" i="5"/>
  <c r="CG13" i="5"/>
  <c r="CB13" i="5" s="1"/>
  <c r="M13" i="5" s="1"/>
  <c r="CG14" i="5"/>
  <c r="CG15" i="5"/>
  <c r="CG16" i="5"/>
  <c r="CG17" i="5"/>
  <c r="CG18" i="5"/>
  <c r="CG19" i="5"/>
  <c r="CB19" i="5" s="1"/>
  <c r="CG20" i="5"/>
  <c r="CG21" i="5"/>
  <c r="CG22" i="5"/>
  <c r="CG23" i="5"/>
  <c r="CG24" i="5"/>
  <c r="CG25" i="5"/>
  <c r="CG26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E8" i="5"/>
  <c r="CE9" i="5"/>
  <c r="CE10" i="5"/>
  <c r="CE11" i="5"/>
  <c r="CE12" i="5"/>
  <c r="CE13" i="5"/>
  <c r="CE14" i="5"/>
  <c r="CE15" i="5"/>
  <c r="CE16" i="5"/>
  <c r="CE17" i="5"/>
  <c r="CB17" i="5" s="1"/>
  <c r="M17" i="5" s="1"/>
  <c r="CE18" i="5"/>
  <c r="CE19" i="5"/>
  <c r="CE20" i="5"/>
  <c r="CE21" i="5"/>
  <c r="CE22" i="5"/>
  <c r="CE23" i="5"/>
  <c r="CB23" i="5" s="1"/>
  <c r="M23" i="5" s="1"/>
  <c r="CE24" i="5"/>
  <c r="CE25" i="5"/>
  <c r="CE26" i="5"/>
  <c r="CD8" i="5"/>
  <c r="CD9" i="5"/>
  <c r="CD10" i="5"/>
  <c r="CB10" i="5" s="1"/>
  <c r="M10" i="5" s="1"/>
  <c r="CD11" i="5"/>
  <c r="CD12" i="5"/>
  <c r="CD13" i="5"/>
  <c r="CD14" i="5"/>
  <c r="CD15" i="5"/>
  <c r="CD16" i="5"/>
  <c r="CB16" i="5" s="1"/>
  <c r="M16" i="5" s="1"/>
  <c r="CD17" i="5"/>
  <c r="CD18" i="5"/>
  <c r="CD19" i="5"/>
  <c r="CD20" i="5"/>
  <c r="CD21" i="5"/>
  <c r="CD22" i="5"/>
  <c r="CB22" i="5" s="1"/>
  <c r="M22" i="5" s="1"/>
  <c r="CD23" i="5"/>
  <c r="CD24" i="5"/>
  <c r="CD25" i="5"/>
  <c r="CD26" i="5"/>
  <c r="CC8" i="5"/>
  <c r="CC9" i="5"/>
  <c r="CB9" i="5" s="1"/>
  <c r="M9" i="5" s="1"/>
  <c r="CC10" i="5"/>
  <c r="CC11" i="5"/>
  <c r="CC12" i="5"/>
  <c r="CC13" i="5"/>
  <c r="CC14" i="5"/>
  <c r="CB14" i="5" s="1"/>
  <c r="M14" i="5" s="1"/>
  <c r="CC15" i="5"/>
  <c r="CB15" i="5" s="1"/>
  <c r="M15" i="5" s="1"/>
  <c r="CC16" i="5"/>
  <c r="CC17" i="5"/>
  <c r="CC18" i="5"/>
  <c r="CC19" i="5"/>
  <c r="CC20" i="5"/>
  <c r="CB20" i="5" s="1"/>
  <c r="M20" i="5" s="1"/>
  <c r="CC21" i="5"/>
  <c r="CB21" i="5" s="1"/>
  <c r="M21" i="5" s="1"/>
  <c r="CC22" i="5"/>
  <c r="CC23" i="5"/>
  <c r="CC24" i="5"/>
  <c r="CC25" i="5"/>
  <c r="CC26" i="5"/>
  <c r="CB8" i="5"/>
  <c r="M8" i="5" s="1"/>
  <c r="CB25" i="5"/>
  <c r="M25" i="5" s="1"/>
  <c r="CB26" i="5"/>
  <c r="M26" i="5" s="1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Y8" i="5"/>
  <c r="BY9" i="5"/>
  <c r="BY10" i="5"/>
  <c r="BY11" i="5"/>
  <c r="BT11" i="5" s="1"/>
  <c r="L11" i="5" s="1"/>
  <c r="BY12" i="5"/>
  <c r="BY13" i="5"/>
  <c r="BY14" i="5"/>
  <c r="BY15" i="5"/>
  <c r="BY16" i="5"/>
  <c r="BY17" i="5"/>
  <c r="BT17" i="5" s="1"/>
  <c r="L17" i="5" s="1"/>
  <c r="BY18" i="5"/>
  <c r="BY19" i="5"/>
  <c r="BY20" i="5"/>
  <c r="BY21" i="5"/>
  <c r="BY22" i="5"/>
  <c r="BY23" i="5"/>
  <c r="BT23" i="5" s="1"/>
  <c r="BY24" i="5"/>
  <c r="BY25" i="5"/>
  <c r="BY26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W8" i="5"/>
  <c r="BW9" i="5"/>
  <c r="BT9" i="5" s="1"/>
  <c r="L9" i="5" s="1"/>
  <c r="BW10" i="5"/>
  <c r="BW11" i="5"/>
  <c r="BW12" i="5"/>
  <c r="BW13" i="5"/>
  <c r="BW14" i="5"/>
  <c r="BW15" i="5"/>
  <c r="BT15" i="5" s="1"/>
  <c r="L15" i="5" s="1"/>
  <c r="BW16" i="5"/>
  <c r="BW17" i="5"/>
  <c r="BW18" i="5"/>
  <c r="BW19" i="5"/>
  <c r="BW20" i="5"/>
  <c r="BW21" i="5"/>
  <c r="BT21" i="5" s="1"/>
  <c r="L21" i="5" s="1"/>
  <c r="BW22" i="5"/>
  <c r="BW23" i="5"/>
  <c r="BW24" i="5"/>
  <c r="BW25" i="5"/>
  <c r="BW26" i="5"/>
  <c r="BV8" i="5"/>
  <c r="BT8" i="5" s="1"/>
  <c r="L8" i="5" s="1"/>
  <c r="BV9" i="5"/>
  <c r="BV10" i="5"/>
  <c r="BV11" i="5"/>
  <c r="BV12" i="5"/>
  <c r="BV13" i="5"/>
  <c r="BV14" i="5"/>
  <c r="BT14" i="5" s="1"/>
  <c r="L14" i="5" s="1"/>
  <c r="BV15" i="5"/>
  <c r="BV16" i="5"/>
  <c r="BV17" i="5"/>
  <c r="BV18" i="5"/>
  <c r="BV19" i="5"/>
  <c r="BV20" i="5"/>
  <c r="BT20" i="5" s="1"/>
  <c r="L20" i="5" s="1"/>
  <c r="BV21" i="5"/>
  <c r="BV22" i="5"/>
  <c r="BV23" i="5"/>
  <c r="BV24" i="5"/>
  <c r="BV25" i="5"/>
  <c r="BV26" i="5"/>
  <c r="BT26" i="5" s="1"/>
  <c r="L26" i="5" s="1"/>
  <c r="BU8" i="5"/>
  <c r="BU9" i="5"/>
  <c r="BU10" i="5"/>
  <c r="BU11" i="5"/>
  <c r="BU12" i="5"/>
  <c r="BU13" i="5"/>
  <c r="BT13" i="5" s="1"/>
  <c r="L13" i="5" s="1"/>
  <c r="BU14" i="5"/>
  <c r="BU15" i="5"/>
  <c r="BU16" i="5"/>
  <c r="BU17" i="5"/>
  <c r="BU18" i="5"/>
  <c r="BU19" i="5"/>
  <c r="BT19" i="5" s="1"/>
  <c r="L19" i="5" s="1"/>
  <c r="BU20" i="5"/>
  <c r="BU21" i="5"/>
  <c r="BU22" i="5"/>
  <c r="BU23" i="5"/>
  <c r="BU24" i="5"/>
  <c r="BU25" i="5"/>
  <c r="BT25" i="5" s="1"/>
  <c r="L25" i="5" s="1"/>
  <c r="BU26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N8" i="5"/>
  <c r="BN9" i="5"/>
  <c r="BN10" i="5"/>
  <c r="BN11" i="5"/>
  <c r="BN12" i="5"/>
  <c r="BN13" i="5"/>
  <c r="BN14" i="5"/>
  <c r="BN15" i="5"/>
  <c r="BN16" i="5"/>
  <c r="BN17" i="5"/>
  <c r="BN18" i="5"/>
  <c r="BN19" i="5"/>
  <c r="BN20" i="5"/>
  <c r="BN21" i="5"/>
  <c r="BN22" i="5"/>
  <c r="BN23" i="5"/>
  <c r="BN24" i="5"/>
  <c r="BN25" i="5"/>
  <c r="BN26" i="5"/>
  <c r="BM8" i="5"/>
  <c r="BM9" i="5"/>
  <c r="BM10" i="5"/>
  <c r="BM11" i="5"/>
  <c r="BM12" i="5"/>
  <c r="BM13" i="5"/>
  <c r="BM14" i="5"/>
  <c r="BM15" i="5"/>
  <c r="BM16" i="5"/>
  <c r="BL16" i="5" s="1"/>
  <c r="K16" i="5" s="1"/>
  <c r="BM17" i="5"/>
  <c r="BM18" i="5"/>
  <c r="BM19" i="5"/>
  <c r="BM20" i="5"/>
  <c r="BM21" i="5"/>
  <c r="BM22" i="5"/>
  <c r="BL22" i="5" s="1"/>
  <c r="K22" i="5" s="1"/>
  <c r="BM23" i="5"/>
  <c r="BM24" i="5"/>
  <c r="BM25" i="5"/>
  <c r="BM26" i="5"/>
  <c r="BL10" i="5"/>
  <c r="K10" i="5" s="1"/>
  <c r="BL15" i="5"/>
  <c r="K15" i="5" s="1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D20" i="5" s="1"/>
  <c r="J20" i="5" s="1"/>
  <c r="BJ21" i="5"/>
  <c r="BJ22" i="5"/>
  <c r="BJ23" i="5"/>
  <c r="BJ24" i="5"/>
  <c r="BJ25" i="5"/>
  <c r="BJ26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D19" i="5" s="1"/>
  <c r="J19" i="5" s="1"/>
  <c r="BI20" i="5"/>
  <c r="BI21" i="5"/>
  <c r="BI22" i="5"/>
  <c r="BI23" i="5"/>
  <c r="BI24" i="5"/>
  <c r="BI25" i="5"/>
  <c r="BD25" i="5" s="1"/>
  <c r="J25" i="5" s="1"/>
  <c r="BI26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G8" i="5"/>
  <c r="BG9" i="5"/>
  <c r="BG10" i="5"/>
  <c r="BG11" i="5"/>
  <c r="BD11" i="5" s="1"/>
  <c r="J11" i="5" s="1"/>
  <c r="BG12" i="5"/>
  <c r="BG13" i="5"/>
  <c r="BG14" i="5"/>
  <c r="BG15" i="5"/>
  <c r="BG16" i="5"/>
  <c r="BG17" i="5"/>
  <c r="BD17" i="5" s="1"/>
  <c r="J17" i="5" s="1"/>
  <c r="BG18" i="5"/>
  <c r="BG19" i="5"/>
  <c r="BG20" i="5"/>
  <c r="BG21" i="5"/>
  <c r="BG22" i="5"/>
  <c r="BG23" i="5"/>
  <c r="BD23" i="5" s="1"/>
  <c r="J23" i="5" s="1"/>
  <c r="BG24" i="5"/>
  <c r="BG25" i="5"/>
  <c r="BG26" i="5"/>
  <c r="BF8" i="5"/>
  <c r="BF9" i="5"/>
  <c r="BF10" i="5"/>
  <c r="BD10" i="5" s="1"/>
  <c r="J10" i="5" s="1"/>
  <c r="BF11" i="5"/>
  <c r="BF12" i="5"/>
  <c r="BF13" i="5"/>
  <c r="BF14" i="5"/>
  <c r="BF15" i="5"/>
  <c r="BF16" i="5"/>
  <c r="BD16" i="5" s="1"/>
  <c r="BF17" i="5"/>
  <c r="BF18" i="5"/>
  <c r="BF19" i="5"/>
  <c r="BF20" i="5"/>
  <c r="BF21" i="5"/>
  <c r="BF22" i="5"/>
  <c r="BD22" i="5" s="1"/>
  <c r="BF23" i="5"/>
  <c r="BF24" i="5"/>
  <c r="BF25" i="5"/>
  <c r="BF26" i="5"/>
  <c r="BE8" i="5"/>
  <c r="BE9" i="5"/>
  <c r="BD9" i="5" s="1"/>
  <c r="J9" i="5" s="1"/>
  <c r="BE10" i="5"/>
  <c r="BE11" i="5"/>
  <c r="BE12" i="5"/>
  <c r="BE13" i="5"/>
  <c r="BE14" i="5"/>
  <c r="BE15" i="5"/>
  <c r="BD15" i="5" s="1"/>
  <c r="J15" i="5" s="1"/>
  <c r="BE16" i="5"/>
  <c r="BE17" i="5"/>
  <c r="BE18" i="5"/>
  <c r="BE19" i="5"/>
  <c r="BE20" i="5"/>
  <c r="BE21" i="5"/>
  <c r="BD21" i="5" s="1"/>
  <c r="BE22" i="5"/>
  <c r="BE23" i="5"/>
  <c r="BE24" i="5"/>
  <c r="BE25" i="5"/>
  <c r="BE26" i="5"/>
  <c r="BD8" i="5"/>
  <c r="J8" i="5" s="1"/>
  <c r="BD13" i="5"/>
  <c r="J13" i="5" s="1"/>
  <c r="BD14" i="5"/>
  <c r="J14" i="5" s="1"/>
  <c r="BD26" i="5"/>
  <c r="J26" i="5" s="1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B8" i="5"/>
  <c r="BB9" i="5"/>
  <c r="BB10" i="5"/>
  <c r="BB11" i="5"/>
  <c r="BB12" i="5"/>
  <c r="AV12" i="5" s="1"/>
  <c r="I12" i="5" s="1"/>
  <c r="BB13" i="5"/>
  <c r="BB14" i="5"/>
  <c r="BB15" i="5"/>
  <c r="BB16" i="5"/>
  <c r="BB17" i="5"/>
  <c r="BB18" i="5"/>
  <c r="AV18" i="5" s="1"/>
  <c r="I18" i="5" s="1"/>
  <c r="BB19" i="5"/>
  <c r="BB20" i="5"/>
  <c r="BB21" i="5"/>
  <c r="BB22" i="5"/>
  <c r="BB23" i="5"/>
  <c r="BB24" i="5"/>
  <c r="AV24" i="5" s="1"/>
  <c r="I24" i="5" s="1"/>
  <c r="BB25" i="5"/>
  <c r="BB26" i="5"/>
  <c r="BA8" i="5"/>
  <c r="BA9" i="5"/>
  <c r="BA10" i="5"/>
  <c r="BA11" i="5"/>
  <c r="AV11" i="5" s="1"/>
  <c r="I11" i="5" s="1"/>
  <c r="BA12" i="5"/>
  <c r="BA13" i="5"/>
  <c r="BA14" i="5"/>
  <c r="BA15" i="5"/>
  <c r="BA16" i="5"/>
  <c r="BA17" i="5"/>
  <c r="AV17" i="5" s="1"/>
  <c r="I17" i="5" s="1"/>
  <c r="BA18" i="5"/>
  <c r="BA19" i="5"/>
  <c r="BA20" i="5"/>
  <c r="BA21" i="5"/>
  <c r="BA22" i="5"/>
  <c r="BA23" i="5"/>
  <c r="AV23" i="5" s="1"/>
  <c r="I23" i="5" s="1"/>
  <c r="BA24" i="5"/>
  <c r="BA25" i="5"/>
  <c r="BA26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Y8" i="5"/>
  <c r="AY9" i="5"/>
  <c r="AV9" i="5" s="1"/>
  <c r="I9" i="5" s="1"/>
  <c r="AY10" i="5"/>
  <c r="AY11" i="5"/>
  <c r="AY12" i="5"/>
  <c r="AY13" i="5"/>
  <c r="AY14" i="5"/>
  <c r="AY15" i="5"/>
  <c r="AV15" i="5" s="1"/>
  <c r="AY16" i="5"/>
  <c r="AY17" i="5"/>
  <c r="AY18" i="5"/>
  <c r="AY19" i="5"/>
  <c r="AY20" i="5"/>
  <c r="AY21" i="5"/>
  <c r="AV21" i="5" s="1"/>
  <c r="I21" i="5" s="1"/>
  <c r="AY22" i="5"/>
  <c r="AY23" i="5"/>
  <c r="AY24" i="5"/>
  <c r="AY25" i="5"/>
  <c r="AY26" i="5"/>
  <c r="AX8" i="5"/>
  <c r="AV8" i="5" s="1"/>
  <c r="I8" i="5" s="1"/>
  <c r="AX9" i="5"/>
  <c r="AX10" i="5"/>
  <c r="AX11" i="5"/>
  <c r="AX12" i="5"/>
  <c r="AX13" i="5"/>
  <c r="AX14" i="5"/>
  <c r="AV14" i="5" s="1"/>
  <c r="I14" i="5" s="1"/>
  <c r="AX15" i="5"/>
  <c r="AX16" i="5"/>
  <c r="AX17" i="5"/>
  <c r="AX18" i="5"/>
  <c r="AX19" i="5"/>
  <c r="AX20" i="5"/>
  <c r="AV20" i="5" s="1"/>
  <c r="I20" i="5" s="1"/>
  <c r="AX21" i="5"/>
  <c r="AX22" i="5"/>
  <c r="AX23" i="5"/>
  <c r="AX24" i="5"/>
  <c r="AX25" i="5"/>
  <c r="AX26" i="5"/>
  <c r="AV26" i="5" s="1"/>
  <c r="I26" i="5" s="1"/>
  <c r="AW8" i="5"/>
  <c r="AW9" i="5"/>
  <c r="AW10" i="5"/>
  <c r="AW11" i="5"/>
  <c r="AW12" i="5"/>
  <c r="AW13" i="5"/>
  <c r="AV13" i="5" s="1"/>
  <c r="I13" i="5" s="1"/>
  <c r="AW14" i="5"/>
  <c r="AW15" i="5"/>
  <c r="AW16" i="5"/>
  <c r="AW17" i="5"/>
  <c r="AW18" i="5"/>
  <c r="AW19" i="5"/>
  <c r="AV19" i="5" s="1"/>
  <c r="I19" i="5" s="1"/>
  <c r="AW20" i="5"/>
  <c r="AW21" i="5"/>
  <c r="AW22" i="5"/>
  <c r="AW23" i="5"/>
  <c r="AW24" i="5"/>
  <c r="AW25" i="5"/>
  <c r="AV25" i="5" s="1"/>
  <c r="I25" i="5" s="1"/>
  <c r="AW26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T8" i="5"/>
  <c r="AT9" i="5"/>
  <c r="AN9" i="5" s="1"/>
  <c r="H9" i="5" s="1"/>
  <c r="AT10" i="5"/>
  <c r="AT11" i="5"/>
  <c r="AT12" i="5"/>
  <c r="AT13" i="5"/>
  <c r="AT14" i="5"/>
  <c r="AT15" i="5"/>
  <c r="AN15" i="5" s="1"/>
  <c r="H15" i="5" s="1"/>
  <c r="AT16" i="5"/>
  <c r="AT17" i="5"/>
  <c r="AT18" i="5"/>
  <c r="AT19" i="5"/>
  <c r="AT20" i="5"/>
  <c r="AT21" i="5"/>
  <c r="AT22" i="5"/>
  <c r="AT23" i="5"/>
  <c r="AT24" i="5"/>
  <c r="AT25" i="5"/>
  <c r="AT26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O8" i="5"/>
  <c r="AN8" i="5" s="1"/>
  <c r="H8" i="5" s="1"/>
  <c r="AO9" i="5"/>
  <c r="AO10" i="5"/>
  <c r="AO11" i="5"/>
  <c r="AO12" i="5"/>
  <c r="AO13" i="5"/>
  <c r="AN13" i="5" s="1"/>
  <c r="H13" i="5" s="1"/>
  <c r="AO14" i="5"/>
  <c r="AN14" i="5" s="1"/>
  <c r="H14" i="5" s="1"/>
  <c r="AO15" i="5"/>
  <c r="AO16" i="5"/>
  <c r="AO17" i="5"/>
  <c r="AO18" i="5"/>
  <c r="AO19" i="5"/>
  <c r="AN19" i="5" s="1"/>
  <c r="AO20" i="5"/>
  <c r="AN20" i="5" s="1"/>
  <c r="AO21" i="5"/>
  <c r="AO22" i="5"/>
  <c r="AO23" i="5"/>
  <c r="AO24" i="5"/>
  <c r="AO25" i="5"/>
  <c r="AN25" i="5" s="1"/>
  <c r="H25" i="5" s="1"/>
  <c r="AO26" i="5"/>
  <c r="AN26" i="5" s="1"/>
  <c r="H26" i="5" s="1"/>
  <c r="AN10" i="5"/>
  <c r="H10" i="5" s="1"/>
  <c r="AN16" i="5"/>
  <c r="H16" i="5" s="1"/>
  <c r="AN21" i="5"/>
  <c r="H21" i="5" s="1"/>
  <c r="AN22" i="5"/>
  <c r="H22" i="5" s="1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K8" i="5"/>
  <c r="AK9" i="5"/>
  <c r="AK10" i="5"/>
  <c r="AK11" i="5"/>
  <c r="AK12" i="5"/>
  <c r="AK13" i="5"/>
  <c r="AF13" i="5" s="1"/>
  <c r="G13" i="5" s="1"/>
  <c r="AK14" i="5"/>
  <c r="AK15" i="5"/>
  <c r="AK16" i="5"/>
  <c r="AK17" i="5"/>
  <c r="AK18" i="5"/>
  <c r="AK19" i="5"/>
  <c r="AK20" i="5"/>
  <c r="AK21" i="5"/>
  <c r="AK22" i="5"/>
  <c r="AK23" i="5"/>
  <c r="AK24" i="5"/>
  <c r="AK25" i="5"/>
  <c r="AF25" i="5" s="1"/>
  <c r="G25" i="5" s="1"/>
  <c r="AK26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H8" i="5"/>
  <c r="AH9" i="5"/>
  <c r="AH10" i="5"/>
  <c r="AF10" i="5" s="1"/>
  <c r="G10" i="5" s="1"/>
  <c r="AH11" i="5"/>
  <c r="AH12" i="5"/>
  <c r="AH13" i="5"/>
  <c r="AH14" i="5"/>
  <c r="AH15" i="5"/>
  <c r="AH16" i="5"/>
  <c r="AF16" i="5" s="1"/>
  <c r="G16" i="5" s="1"/>
  <c r="AH17" i="5"/>
  <c r="AH18" i="5"/>
  <c r="AH19" i="5"/>
  <c r="AH20" i="5"/>
  <c r="AH21" i="5"/>
  <c r="AH22" i="5"/>
  <c r="AF22" i="5" s="1"/>
  <c r="G22" i="5" s="1"/>
  <c r="AH23" i="5"/>
  <c r="AH24" i="5"/>
  <c r="AH25" i="5"/>
  <c r="AH26" i="5"/>
  <c r="AG8" i="5"/>
  <c r="AG9" i="5"/>
  <c r="AF9" i="5" s="1"/>
  <c r="G9" i="5" s="1"/>
  <c r="AG10" i="5"/>
  <c r="AG11" i="5"/>
  <c r="AF11" i="5" s="1"/>
  <c r="G11" i="5" s="1"/>
  <c r="AG12" i="5"/>
  <c r="AF12" i="5" s="1"/>
  <c r="G12" i="5" s="1"/>
  <c r="AG13" i="5"/>
  <c r="AG14" i="5"/>
  <c r="AG15" i="5"/>
  <c r="AF15" i="5" s="1"/>
  <c r="G15" i="5" s="1"/>
  <c r="AG16" i="5"/>
  <c r="AG17" i="5"/>
  <c r="AF17" i="5" s="1"/>
  <c r="G17" i="5" s="1"/>
  <c r="AG18" i="5"/>
  <c r="AF18" i="5" s="1"/>
  <c r="AG19" i="5"/>
  <c r="AG20" i="5"/>
  <c r="AG21" i="5"/>
  <c r="AF21" i="5" s="1"/>
  <c r="G21" i="5" s="1"/>
  <c r="AG22" i="5"/>
  <c r="AG23" i="5"/>
  <c r="AF23" i="5" s="1"/>
  <c r="G23" i="5" s="1"/>
  <c r="AG24" i="5"/>
  <c r="AF24" i="5" s="1"/>
  <c r="G24" i="5" s="1"/>
  <c r="AG25" i="5"/>
  <c r="AG26" i="5"/>
  <c r="AF8" i="5"/>
  <c r="G8" i="5" s="1"/>
  <c r="AF14" i="5"/>
  <c r="G14" i="5" s="1"/>
  <c r="AF19" i="5"/>
  <c r="AF20" i="5"/>
  <c r="G20" i="5" s="1"/>
  <c r="AF26" i="5"/>
  <c r="G26" i="5" s="1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D8" i="5"/>
  <c r="AD9" i="5"/>
  <c r="AD10" i="5"/>
  <c r="AD11" i="5"/>
  <c r="AD12" i="5"/>
  <c r="AD13" i="5"/>
  <c r="AD14" i="5"/>
  <c r="AD15" i="5"/>
  <c r="AD16" i="5"/>
  <c r="AD17" i="5"/>
  <c r="AD18" i="5"/>
  <c r="X18" i="5" s="1"/>
  <c r="E18" i="5" s="1"/>
  <c r="AD19" i="5"/>
  <c r="AD20" i="5"/>
  <c r="AD21" i="5"/>
  <c r="AD22" i="5"/>
  <c r="AD23" i="5"/>
  <c r="AD24" i="5"/>
  <c r="AD25" i="5"/>
  <c r="AD26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Z8" i="5"/>
  <c r="X8" i="5" s="1"/>
  <c r="E8" i="5" s="1"/>
  <c r="Z9" i="5"/>
  <c r="Z10" i="5"/>
  <c r="Z11" i="5"/>
  <c r="Z12" i="5"/>
  <c r="Z13" i="5"/>
  <c r="Z14" i="5"/>
  <c r="X14" i="5" s="1"/>
  <c r="E14" i="5" s="1"/>
  <c r="Z15" i="5"/>
  <c r="Z16" i="5"/>
  <c r="Z17" i="5"/>
  <c r="Z18" i="5"/>
  <c r="Z19" i="5"/>
  <c r="Z20" i="5"/>
  <c r="X20" i="5" s="1"/>
  <c r="E20" i="5" s="1"/>
  <c r="Z21" i="5"/>
  <c r="Z22" i="5"/>
  <c r="Z23" i="5"/>
  <c r="Z24" i="5"/>
  <c r="Z25" i="5"/>
  <c r="Z26" i="5"/>
  <c r="X26" i="5" s="1"/>
  <c r="E26" i="5" s="1"/>
  <c r="Y8" i="5"/>
  <c r="Y9" i="5"/>
  <c r="X9" i="5" s="1"/>
  <c r="E9" i="5" s="1"/>
  <c r="Y10" i="5"/>
  <c r="X10" i="5" s="1"/>
  <c r="E10" i="5" s="1"/>
  <c r="Y11" i="5"/>
  <c r="Y12" i="5"/>
  <c r="Y13" i="5"/>
  <c r="X13" i="5" s="1"/>
  <c r="E13" i="5" s="1"/>
  <c r="Y14" i="5"/>
  <c r="Y15" i="5"/>
  <c r="X15" i="5" s="1"/>
  <c r="E15" i="5" s="1"/>
  <c r="Y16" i="5"/>
  <c r="X16" i="5" s="1"/>
  <c r="E16" i="5" s="1"/>
  <c r="Y17" i="5"/>
  <c r="Y18" i="5"/>
  <c r="Y19" i="5"/>
  <c r="X19" i="5" s="1"/>
  <c r="E19" i="5" s="1"/>
  <c r="Y20" i="5"/>
  <c r="Y21" i="5"/>
  <c r="X21" i="5" s="1"/>
  <c r="E21" i="5" s="1"/>
  <c r="Y22" i="5"/>
  <c r="X22" i="5" s="1"/>
  <c r="E22" i="5" s="1"/>
  <c r="Y23" i="5"/>
  <c r="Y24" i="5"/>
  <c r="X24" i="5" s="1"/>
  <c r="E24" i="5" s="1"/>
  <c r="Y25" i="5"/>
  <c r="X25" i="5" s="1"/>
  <c r="E25" i="5" s="1"/>
  <c r="Y26" i="5"/>
  <c r="X11" i="5"/>
  <c r="E11" i="5" s="1"/>
  <c r="X12" i="5"/>
  <c r="E12" i="5" s="1"/>
  <c r="X17" i="5"/>
  <c r="X23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V8" i="5"/>
  <c r="V9" i="5"/>
  <c r="P9" i="5" s="1"/>
  <c r="V10" i="5"/>
  <c r="V11" i="5"/>
  <c r="V12" i="5"/>
  <c r="V13" i="5"/>
  <c r="V14" i="5"/>
  <c r="V15" i="5"/>
  <c r="P15" i="5" s="1"/>
  <c r="V16" i="5"/>
  <c r="V17" i="5"/>
  <c r="V18" i="5"/>
  <c r="V19" i="5"/>
  <c r="V20" i="5"/>
  <c r="V21" i="5"/>
  <c r="V22" i="5"/>
  <c r="V23" i="5"/>
  <c r="V24" i="5"/>
  <c r="V25" i="5"/>
  <c r="V26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P21" i="5" s="1"/>
  <c r="U22" i="5"/>
  <c r="U23" i="5"/>
  <c r="U24" i="5"/>
  <c r="U25" i="5"/>
  <c r="U26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Q8" i="5"/>
  <c r="Q9" i="5"/>
  <c r="Q10" i="5"/>
  <c r="Q11" i="5"/>
  <c r="Q12" i="5"/>
  <c r="Q13" i="5"/>
  <c r="Q14" i="5"/>
  <c r="Q15" i="5"/>
  <c r="Q16" i="5"/>
  <c r="P16" i="5" s="1"/>
  <c r="Q17" i="5"/>
  <c r="Q18" i="5"/>
  <c r="Q19" i="5"/>
  <c r="Q20" i="5"/>
  <c r="Q21" i="5"/>
  <c r="Q22" i="5"/>
  <c r="Q23" i="5"/>
  <c r="Q24" i="5"/>
  <c r="Q25" i="5"/>
  <c r="Q26" i="5"/>
  <c r="P10" i="5"/>
  <c r="P22" i="5"/>
  <c r="O8" i="5"/>
  <c r="O9" i="5"/>
  <c r="O14" i="5"/>
  <c r="O15" i="5"/>
  <c r="O20" i="5"/>
  <c r="O21" i="5"/>
  <c r="O26" i="5"/>
  <c r="M19" i="5"/>
  <c r="L23" i="5"/>
  <c r="J16" i="5"/>
  <c r="J21" i="5"/>
  <c r="J22" i="5"/>
  <c r="I15" i="5"/>
  <c r="H19" i="5"/>
  <c r="H20" i="5"/>
  <c r="G18" i="5"/>
  <c r="G19" i="5"/>
  <c r="E17" i="5"/>
  <c r="E23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DZ21" i="9"/>
  <c r="DZ22" i="9"/>
  <c r="DZ23" i="9"/>
  <c r="DZ24" i="9"/>
  <c r="DZ25" i="9"/>
  <c r="DZ26" i="9"/>
  <c r="DE8" i="9"/>
  <c r="DE9" i="9"/>
  <c r="DE10" i="9"/>
  <c r="DE11" i="9"/>
  <c r="DE12" i="9"/>
  <c r="DE13" i="9"/>
  <c r="DE14" i="9"/>
  <c r="DE15" i="9"/>
  <c r="DE16" i="9"/>
  <c r="DE17" i="9"/>
  <c r="DE18" i="9"/>
  <c r="DE19" i="9"/>
  <c r="D19" i="9" s="1"/>
  <c r="AT19" i="4" s="1"/>
  <c r="DE20" i="9"/>
  <c r="DE21" i="9"/>
  <c r="DE22" i="9"/>
  <c r="DE23" i="9"/>
  <c r="DE24" i="9"/>
  <c r="DE25" i="9"/>
  <c r="D25" i="9" s="1"/>
  <c r="DE26" i="9"/>
  <c r="CJ8" i="9"/>
  <c r="CJ9" i="9"/>
  <c r="CJ10" i="9"/>
  <c r="CJ11" i="9"/>
  <c r="CJ12" i="9"/>
  <c r="CJ13" i="9"/>
  <c r="CJ14" i="9"/>
  <c r="CJ15" i="9"/>
  <c r="CJ16" i="9"/>
  <c r="CJ17" i="9"/>
  <c r="CJ18" i="9"/>
  <c r="D18" i="9" s="1"/>
  <c r="CJ19" i="9"/>
  <c r="CJ20" i="9"/>
  <c r="CJ21" i="9"/>
  <c r="CJ22" i="9"/>
  <c r="CJ23" i="9"/>
  <c r="CJ24" i="9"/>
  <c r="D24" i="9" s="1"/>
  <c r="CJ25" i="9"/>
  <c r="CJ26" i="9"/>
  <c r="BO8" i="9"/>
  <c r="BO9" i="9"/>
  <c r="BO10" i="9"/>
  <c r="BO11" i="9"/>
  <c r="D11" i="9" s="1"/>
  <c r="BO12" i="9"/>
  <c r="BO13" i="9"/>
  <c r="BO14" i="9"/>
  <c r="BO15" i="9"/>
  <c r="BO16" i="9"/>
  <c r="BO17" i="9"/>
  <c r="D17" i="9" s="1"/>
  <c r="BO18" i="9"/>
  <c r="BO19" i="9"/>
  <c r="BO20" i="9"/>
  <c r="BO21" i="9"/>
  <c r="BO22" i="9"/>
  <c r="BO23" i="9"/>
  <c r="BO24" i="9"/>
  <c r="BO25" i="9"/>
  <c r="BO26" i="9"/>
  <c r="AT8" i="9"/>
  <c r="AT9" i="9"/>
  <c r="AT10" i="9"/>
  <c r="D10" i="9" s="1"/>
  <c r="AT10" i="4" s="1"/>
  <c r="AT11" i="9"/>
  <c r="AT12" i="9"/>
  <c r="AT13" i="9"/>
  <c r="AT14" i="9"/>
  <c r="AT15" i="9"/>
  <c r="AT16" i="9"/>
  <c r="D16" i="9" s="1"/>
  <c r="AT16" i="4" s="1"/>
  <c r="AT17" i="9"/>
  <c r="AT18" i="9"/>
  <c r="AT19" i="9"/>
  <c r="AT20" i="9"/>
  <c r="AT21" i="9"/>
  <c r="AT22" i="9"/>
  <c r="D22" i="9" s="1"/>
  <c r="AT22" i="4" s="1"/>
  <c r="AT23" i="9"/>
  <c r="AT24" i="9"/>
  <c r="AT25" i="9"/>
  <c r="AT26" i="9"/>
  <c r="Y8" i="9"/>
  <c r="Y9" i="9"/>
  <c r="D9" i="9" s="1"/>
  <c r="AT9" i="4" s="1"/>
  <c r="Y10" i="9"/>
  <c r="Y11" i="9"/>
  <c r="Y12" i="9"/>
  <c r="Y13" i="9"/>
  <c r="Y14" i="9"/>
  <c r="Y15" i="9"/>
  <c r="Y16" i="9"/>
  <c r="Y17" i="9"/>
  <c r="Y18" i="9"/>
  <c r="Y19" i="9"/>
  <c r="Y20" i="9"/>
  <c r="Y21" i="9"/>
  <c r="Y22" i="9"/>
  <c r="Y23" i="9"/>
  <c r="Y24" i="9"/>
  <c r="Y25" i="9"/>
  <c r="Y26" i="9"/>
  <c r="X8" i="9"/>
  <c r="BN8" i="4" s="1"/>
  <c r="X8" i="4" s="1"/>
  <c r="X9" i="9"/>
  <c r="X10" i="9"/>
  <c r="X11" i="9"/>
  <c r="X12" i="9"/>
  <c r="X13" i="9"/>
  <c r="X14" i="9"/>
  <c r="BN14" i="4" s="1"/>
  <c r="X14" i="4" s="1"/>
  <c r="X15" i="9"/>
  <c r="X16" i="9"/>
  <c r="X17" i="9"/>
  <c r="X18" i="9"/>
  <c r="X19" i="9"/>
  <c r="X20" i="9"/>
  <c r="BN20" i="4" s="1"/>
  <c r="X20" i="4" s="1"/>
  <c r="X21" i="9"/>
  <c r="X22" i="9"/>
  <c r="X23" i="9"/>
  <c r="X24" i="9"/>
  <c r="X25" i="9"/>
  <c r="X26" i="9"/>
  <c r="BN26" i="4" s="1"/>
  <c r="X26" i="4" s="1"/>
  <c r="W8" i="9"/>
  <c r="W9" i="9"/>
  <c r="W10" i="9"/>
  <c r="W11" i="9"/>
  <c r="W12" i="9"/>
  <c r="W13" i="9"/>
  <c r="BM13" i="4" s="1"/>
  <c r="W13" i="4" s="1"/>
  <c r="W14" i="9"/>
  <c r="W15" i="9"/>
  <c r="W16" i="9"/>
  <c r="W17" i="9"/>
  <c r="W18" i="9"/>
  <c r="W19" i="9"/>
  <c r="BM19" i="4" s="1"/>
  <c r="W19" i="4" s="1"/>
  <c r="W20" i="9"/>
  <c r="W21" i="9"/>
  <c r="W22" i="9"/>
  <c r="W23" i="9"/>
  <c r="W24" i="9"/>
  <c r="W25" i="9"/>
  <c r="BM25" i="4" s="1"/>
  <c r="W25" i="4" s="1"/>
  <c r="W26" i="9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D8" i="9"/>
  <c r="D12" i="9"/>
  <c r="D13" i="9"/>
  <c r="AT13" i="4" s="1"/>
  <c r="D14" i="9"/>
  <c r="D15" i="9"/>
  <c r="AT15" i="4" s="1"/>
  <c r="D20" i="9"/>
  <c r="D21" i="9"/>
  <c r="AT21" i="4" s="1"/>
  <c r="D23" i="9"/>
  <c r="AT23" i="4" s="1"/>
  <c r="D26" i="9"/>
  <c r="BO8" i="4"/>
  <c r="BO9" i="4"/>
  <c r="BO10" i="4"/>
  <c r="D10" i="4" s="1"/>
  <c r="BO11" i="4"/>
  <c r="BO12" i="4"/>
  <c r="BO13" i="4"/>
  <c r="BO14" i="4"/>
  <c r="BO15" i="4"/>
  <c r="BO16" i="4"/>
  <c r="D16" i="4" s="1"/>
  <c r="BO17" i="4"/>
  <c r="BO18" i="4"/>
  <c r="BO19" i="4"/>
  <c r="BO20" i="4"/>
  <c r="BO21" i="4"/>
  <c r="BO22" i="4"/>
  <c r="D22" i="4" s="1"/>
  <c r="BO23" i="4"/>
  <c r="BO24" i="4"/>
  <c r="BO25" i="4"/>
  <c r="BO26" i="4"/>
  <c r="BN9" i="4"/>
  <c r="BN10" i="4"/>
  <c r="X10" i="4" s="1"/>
  <c r="BN11" i="4"/>
  <c r="BN12" i="4"/>
  <c r="BN13" i="4"/>
  <c r="X13" i="4" s="1"/>
  <c r="BN15" i="4"/>
  <c r="BN16" i="4"/>
  <c r="BN17" i="4"/>
  <c r="BN18" i="4"/>
  <c r="BN19" i="4"/>
  <c r="BN21" i="4"/>
  <c r="X21" i="4" s="1"/>
  <c r="BN22" i="4"/>
  <c r="BN23" i="4"/>
  <c r="BN24" i="4"/>
  <c r="BN25" i="4"/>
  <c r="BM8" i="4"/>
  <c r="BM9" i="4"/>
  <c r="W9" i="4" s="1"/>
  <c r="BM10" i="4"/>
  <c r="BM11" i="4"/>
  <c r="BM12" i="4"/>
  <c r="W12" i="4" s="1"/>
  <c r="BM14" i="4"/>
  <c r="BM15" i="4"/>
  <c r="BM16" i="4"/>
  <c r="BM17" i="4"/>
  <c r="W17" i="4" s="1"/>
  <c r="BM18" i="4"/>
  <c r="W18" i="4" s="1"/>
  <c r="BM20" i="4"/>
  <c r="BM21" i="4"/>
  <c r="BM22" i="4"/>
  <c r="BM23" i="4"/>
  <c r="BM24" i="4"/>
  <c r="W24" i="4" s="1"/>
  <c r="BM26" i="4"/>
  <c r="BL8" i="4"/>
  <c r="V8" i="4" s="1"/>
  <c r="BL9" i="4"/>
  <c r="BL10" i="4"/>
  <c r="BL11" i="4"/>
  <c r="V11" i="4" s="1"/>
  <c r="BL12" i="4"/>
  <c r="V12" i="4" s="1"/>
  <c r="BL13" i="4"/>
  <c r="BL14" i="4"/>
  <c r="V14" i="4" s="1"/>
  <c r="BL15" i="4"/>
  <c r="BL16" i="4"/>
  <c r="BL17" i="4"/>
  <c r="V17" i="4" s="1"/>
  <c r="BL18" i="4"/>
  <c r="V18" i="4" s="1"/>
  <c r="BL19" i="4"/>
  <c r="BL20" i="4"/>
  <c r="BL21" i="4"/>
  <c r="BL22" i="4"/>
  <c r="BL23" i="4"/>
  <c r="V23" i="4" s="1"/>
  <c r="BL24" i="4"/>
  <c r="V24" i="4" s="1"/>
  <c r="BL25" i="4"/>
  <c r="BL26" i="4"/>
  <c r="V26" i="4" s="1"/>
  <c r="BK8" i="4"/>
  <c r="BK9" i="4"/>
  <c r="BK10" i="4"/>
  <c r="U10" i="4" s="1"/>
  <c r="BK11" i="4"/>
  <c r="U11" i="4" s="1"/>
  <c r="BK12" i="4"/>
  <c r="BK13" i="4"/>
  <c r="U13" i="4" s="1"/>
  <c r="BK14" i="4"/>
  <c r="BK15" i="4"/>
  <c r="BK16" i="4"/>
  <c r="U16" i="4" s="1"/>
  <c r="BK17" i="4"/>
  <c r="U17" i="4" s="1"/>
  <c r="BK18" i="4"/>
  <c r="BK19" i="4"/>
  <c r="BK20" i="4"/>
  <c r="BK21" i="4"/>
  <c r="BK22" i="4"/>
  <c r="U22" i="4" s="1"/>
  <c r="BK23" i="4"/>
  <c r="U23" i="4" s="1"/>
  <c r="BK24" i="4"/>
  <c r="BK25" i="4"/>
  <c r="U25" i="4" s="1"/>
  <c r="BK26" i="4"/>
  <c r="BJ8" i="4"/>
  <c r="BJ9" i="4"/>
  <c r="T9" i="4" s="1"/>
  <c r="BJ10" i="4"/>
  <c r="T10" i="4" s="1"/>
  <c r="BJ11" i="4"/>
  <c r="BJ12" i="4"/>
  <c r="T12" i="4" s="1"/>
  <c r="BJ13" i="4"/>
  <c r="BJ14" i="4"/>
  <c r="BJ15" i="4"/>
  <c r="T15" i="4" s="1"/>
  <c r="BJ16" i="4"/>
  <c r="T16" i="4" s="1"/>
  <c r="BJ17" i="4"/>
  <c r="BJ18" i="4"/>
  <c r="BJ19" i="4"/>
  <c r="BJ20" i="4"/>
  <c r="BJ21" i="4"/>
  <c r="T21" i="4" s="1"/>
  <c r="BJ22" i="4"/>
  <c r="T22" i="4" s="1"/>
  <c r="BJ23" i="4"/>
  <c r="BJ24" i="4"/>
  <c r="T24" i="4" s="1"/>
  <c r="BJ25" i="4"/>
  <c r="BJ26" i="4"/>
  <c r="BI8" i="4"/>
  <c r="S8" i="4" s="1"/>
  <c r="BI9" i="4"/>
  <c r="S9" i="4" s="1"/>
  <c r="BI10" i="4"/>
  <c r="BI11" i="4"/>
  <c r="S11" i="4" s="1"/>
  <c r="BI12" i="4"/>
  <c r="BI13" i="4"/>
  <c r="BI14" i="4"/>
  <c r="S14" i="4" s="1"/>
  <c r="BI15" i="4"/>
  <c r="S15" i="4" s="1"/>
  <c r="BI16" i="4"/>
  <c r="BI17" i="4"/>
  <c r="BI18" i="4"/>
  <c r="BI19" i="4"/>
  <c r="BI20" i="4"/>
  <c r="S20" i="4" s="1"/>
  <c r="BI21" i="4"/>
  <c r="S21" i="4" s="1"/>
  <c r="BI22" i="4"/>
  <c r="BI23" i="4"/>
  <c r="S23" i="4" s="1"/>
  <c r="BI24" i="4"/>
  <c r="BI25" i="4"/>
  <c r="BI26" i="4"/>
  <c r="S26" i="4" s="1"/>
  <c r="BH8" i="4"/>
  <c r="R8" i="4" s="1"/>
  <c r="BH9" i="4"/>
  <c r="BH10" i="4"/>
  <c r="R10" i="4" s="1"/>
  <c r="BH11" i="4"/>
  <c r="BH12" i="4"/>
  <c r="BH13" i="4"/>
  <c r="R13" i="4" s="1"/>
  <c r="BH14" i="4"/>
  <c r="R14" i="4" s="1"/>
  <c r="BH15" i="4"/>
  <c r="BH16" i="4"/>
  <c r="BH17" i="4"/>
  <c r="BH18" i="4"/>
  <c r="BH19" i="4"/>
  <c r="R19" i="4" s="1"/>
  <c r="BH20" i="4"/>
  <c r="R20" i="4" s="1"/>
  <c r="BH21" i="4"/>
  <c r="BH22" i="4"/>
  <c r="R22" i="4" s="1"/>
  <c r="BH23" i="4"/>
  <c r="BH24" i="4"/>
  <c r="BH25" i="4"/>
  <c r="R25" i="4" s="1"/>
  <c r="BH26" i="4"/>
  <c r="R26" i="4" s="1"/>
  <c r="BG8" i="4"/>
  <c r="BG9" i="4"/>
  <c r="Q9" i="4" s="1"/>
  <c r="BG10" i="4"/>
  <c r="BG11" i="4"/>
  <c r="BG12" i="4"/>
  <c r="Q12" i="4" s="1"/>
  <c r="BG13" i="4"/>
  <c r="Q13" i="4" s="1"/>
  <c r="BG14" i="4"/>
  <c r="BG15" i="4"/>
  <c r="BG16" i="4"/>
  <c r="BG17" i="4"/>
  <c r="BG18" i="4"/>
  <c r="Q18" i="4" s="1"/>
  <c r="BG19" i="4"/>
  <c r="Q19" i="4" s="1"/>
  <c r="BG20" i="4"/>
  <c r="BG21" i="4"/>
  <c r="Q21" i="4" s="1"/>
  <c r="BG22" i="4"/>
  <c r="BG23" i="4"/>
  <c r="BG24" i="4"/>
  <c r="Q24" i="4" s="1"/>
  <c r="BG25" i="4"/>
  <c r="Q25" i="4" s="1"/>
  <c r="BG26" i="4"/>
  <c r="BF8" i="4"/>
  <c r="P8" i="4" s="1"/>
  <c r="BF9" i="4"/>
  <c r="BF10" i="4"/>
  <c r="BF11" i="4"/>
  <c r="P11" i="4" s="1"/>
  <c r="BF12" i="4"/>
  <c r="P12" i="4" s="1"/>
  <c r="BF13" i="4"/>
  <c r="BF14" i="4"/>
  <c r="BF15" i="4"/>
  <c r="BF16" i="4"/>
  <c r="BF17" i="4"/>
  <c r="P17" i="4" s="1"/>
  <c r="BF18" i="4"/>
  <c r="P18" i="4" s="1"/>
  <c r="BF19" i="4"/>
  <c r="BF20" i="4"/>
  <c r="P20" i="4" s="1"/>
  <c r="BF21" i="4"/>
  <c r="BF22" i="4"/>
  <c r="BF23" i="4"/>
  <c r="P23" i="4" s="1"/>
  <c r="BF24" i="4"/>
  <c r="P24" i="4" s="1"/>
  <c r="BF25" i="4"/>
  <c r="BF26" i="4"/>
  <c r="P26" i="4" s="1"/>
  <c r="BE8" i="4"/>
  <c r="BE9" i="4"/>
  <c r="BE10" i="4"/>
  <c r="O10" i="4" s="1"/>
  <c r="BE11" i="4"/>
  <c r="O11" i="4" s="1"/>
  <c r="BE12" i="4"/>
  <c r="BE13" i="4"/>
  <c r="BE14" i="4"/>
  <c r="BE15" i="4"/>
  <c r="BE16" i="4"/>
  <c r="O16" i="4" s="1"/>
  <c r="BE17" i="4"/>
  <c r="O17" i="4" s="1"/>
  <c r="BE18" i="4"/>
  <c r="BE19" i="4"/>
  <c r="O19" i="4" s="1"/>
  <c r="BE20" i="4"/>
  <c r="BE21" i="4"/>
  <c r="BE22" i="4"/>
  <c r="O22" i="4" s="1"/>
  <c r="BE23" i="4"/>
  <c r="O23" i="4" s="1"/>
  <c r="BE24" i="4"/>
  <c r="BE25" i="4"/>
  <c r="O25" i="4" s="1"/>
  <c r="BE26" i="4"/>
  <c r="BD8" i="4"/>
  <c r="BD9" i="4"/>
  <c r="N9" i="4" s="1"/>
  <c r="BD10" i="4"/>
  <c r="N10" i="4" s="1"/>
  <c r="BD11" i="4"/>
  <c r="BD12" i="4"/>
  <c r="N12" i="4" s="1"/>
  <c r="BD13" i="4"/>
  <c r="BD14" i="4"/>
  <c r="BD15" i="4"/>
  <c r="N15" i="4" s="1"/>
  <c r="BD16" i="4"/>
  <c r="N16" i="4" s="1"/>
  <c r="BD17" i="4"/>
  <c r="BD18" i="4"/>
  <c r="N18" i="4" s="1"/>
  <c r="BD19" i="4"/>
  <c r="BD20" i="4"/>
  <c r="BD21" i="4"/>
  <c r="N21" i="4" s="1"/>
  <c r="BD22" i="4"/>
  <c r="N22" i="4" s="1"/>
  <c r="BD23" i="4"/>
  <c r="BD24" i="4"/>
  <c r="N24" i="4" s="1"/>
  <c r="BD25" i="4"/>
  <c r="BD26" i="4"/>
  <c r="BC8" i="4"/>
  <c r="M8" i="4" s="1"/>
  <c r="BC9" i="4"/>
  <c r="M9" i="4" s="1"/>
  <c r="BC10" i="4"/>
  <c r="BC11" i="4"/>
  <c r="BC12" i="4"/>
  <c r="BC13" i="4"/>
  <c r="BC14" i="4"/>
  <c r="M14" i="4" s="1"/>
  <c r="BC15" i="4"/>
  <c r="M15" i="4" s="1"/>
  <c r="BC16" i="4"/>
  <c r="BC17" i="4"/>
  <c r="M17" i="4" s="1"/>
  <c r="BC18" i="4"/>
  <c r="BC19" i="4"/>
  <c r="BC20" i="4"/>
  <c r="M20" i="4" s="1"/>
  <c r="BC21" i="4"/>
  <c r="M21" i="4" s="1"/>
  <c r="BC22" i="4"/>
  <c r="BC23" i="4"/>
  <c r="M23" i="4" s="1"/>
  <c r="BC24" i="4"/>
  <c r="BC25" i="4"/>
  <c r="BC26" i="4"/>
  <c r="M26" i="4" s="1"/>
  <c r="BB8" i="4"/>
  <c r="L8" i="4" s="1"/>
  <c r="BB9" i="4"/>
  <c r="BB10" i="4"/>
  <c r="BB11" i="4"/>
  <c r="BB12" i="4"/>
  <c r="BB13" i="4"/>
  <c r="BB14" i="4"/>
  <c r="L14" i="4" s="1"/>
  <c r="BB15" i="4"/>
  <c r="BB16" i="4"/>
  <c r="BB17" i="4"/>
  <c r="BB18" i="4"/>
  <c r="BB19" i="4"/>
  <c r="BB20" i="4"/>
  <c r="L20" i="4" s="1"/>
  <c r="BB21" i="4"/>
  <c r="BB22" i="4"/>
  <c r="L22" i="4" s="1"/>
  <c r="BB23" i="4"/>
  <c r="BB24" i="4"/>
  <c r="BB25" i="4"/>
  <c r="BB26" i="4"/>
  <c r="L26" i="4" s="1"/>
  <c r="BA8" i="4"/>
  <c r="BA9" i="4"/>
  <c r="BA10" i="4"/>
  <c r="BA11" i="4"/>
  <c r="BA12" i="4"/>
  <c r="BA13" i="4"/>
  <c r="K13" i="4" s="1"/>
  <c r="BA14" i="4"/>
  <c r="BA15" i="4"/>
  <c r="BA16" i="4"/>
  <c r="BA17" i="4"/>
  <c r="BA18" i="4"/>
  <c r="BA19" i="4"/>
  <c r="K19" i="4" s="1"/>
  <c r="BA20" i="4"/>
  <c r="BA21" i="4"/>
  <c r="BA22" i="4"/>
  <c r="BA23" i="4"/>
  <c r="BA24" i="4"/>
  <c r="BA25" i="4"/>
  <c r="K25" i="4" s="1"/>
  <c r="BA26" i="4"/>
  <c r="AZ8" i="4"/>
  <c r="AZ9" i="4"/>
  <c r="AZ10" i="4"/>
  <c r="AZ11" i="4"/>
  <c r="AZ12" i="4"/>
  <c r="J12" i="4" s="1"/>
  <c r="AZ13" i="4"/>
  <c r="AZ14" i="4"/>
  <c r="AZ15" i="4"/>
  <c r="AZ16" i="4"/>
  <c r="AZ17" i="4"/>
  <c r="AZ18" i="4"/>
  <c r="J18" i="4" s="1"/>
  <c r="AZ19" i="4"/>
  <c r="AZ20" i="4"/>
  <c r="J20" i="4" s="1"/>
  <c r="AZ21" i="4"/>
  <c r="AZ22" i="4"/>
  <c r="AZ23" i="4"/>
  <c r="AZ24" i="4"/>
  <c r="J24" i="4" s="1"/>
  <c r="AZ25" i="4"/>
  <c r="AZ26" i="4"/>
  <c r="AY8" i="4"/>
  <c r="AY9" i="4"/>
  <c r="AY10" i="4"/>
  <c r="AY11" i="4"/>
  <c r="I11" i="4" s="1"/>
  <c r="AY12" i="4"/>
  <c r="AY13" i="4"/>
  <c r="AY14" i="4"/>
  <c r="AY15" i="4"/>
  <c r="AY16" i="4"/>
  <c r="AY17" i="4"/>
  <c r="I17" i="4" s="1"/>
  <c r="AY18" i="4"/>
  <c r="AY19" i="4"/>
  <c r="AY20" i="4"/>
  <c r="AY21" i="4"/>
  <c r="AY22" i="4"/>
  <c r="AY23" i="4"/>
  <c r="I23" i="4" s="1"/>
  <c r="AY24" i="4"/>
  <c r="AY25" i="4"/>
  <c r="AY26" i="4"/>
  <c r="AX8" i="4"/>
  <c r="AX9" i="4"/>
  <c r="AX10" i="4"/>
  <c r="H10" i="4" s="1"/>
  <c r="AX11" i="4"/>
  <c r="AX12" i="4"/>
  <c r="AX13" i="4"/>
  <c r="AX14" i="4"/>
  <c r="AX15" i="4"/>
  <c r="AX16" i="4"/>
  <c r="H16" i="4" s="1"/>
  <c r="AX17" i="4"/>
  <c r="AX18" i="4"/>
  <c r="H18" i="4" s="1"/>
  <c r="AX19" i="4"/>
  <c r="AX20" i="4"/>
  <c r="AX21" i="4"/>
  <c r="AX22" i="4"/>
  <c r="H22" i="4" s="1"/>
  <c r="AX23" i="4"/>
  <c r="AX24" i="4"/>
  <c r="AX25" i="4"/>
  <c r="AX26" i="4"/>
  <c r="AW8" i="4"/>
  <c r="AW9" i="4"/>
  <c r="G9" i="4" s="1"/>
  <c r="AW10" i="4"/>
  <c r="AW11" i="4"/>
  <c r="AW12" i="4"/>
  <c r="AW13" i="4"/>
  <c r="AW14" i="4"/>
  <c r="AW15" i="4"/>
  <c r="G15" i="4" s="1"/>
  <c r="AW16" i="4"/>
  <c r="AW17" i="4"/>
  <c r="AW18" i="4"/>
  <c r="AW19" i="4"/>
  <c r="AW20" i="4"/>
  <c r="AW21" i="4"/>
  <c r="G21" i="4" s="1"/>
  <c r="AW22" i="4"/>
  <c r="AW23" i="4"/>
  <c r="AW24" i="4"/>
  <c r="AW25" i="4"/>
  <c r="AW26" i="4"/>
  <c r="AV8" i="4"/>
  <c r="F8" i="4" s="1"/>
  <c r="AV9" i="4"/>
  <c r="AV10" i="4"/>
  <c r="AV11" i="4"/>
  <c r="AV12" i="4"/>
  <c r="AV13" i="4"/>
  <c r="AV14" i="4"/>
  <c r="F14" i="4" s="1"/>
  <c r="AV15" i="4"/>
  <c r="AV16" i="4"/>
  <c r="F16" i="4" s="1"/>
  <c r="AV17" i="4"/>
  <c r="AV18" i="4"/>
  <c r="AV19" i="4"/>
  <c r="AV20" i="4"/>
  <c r="F20" i="4" s="1"/>
  <c r="AV21" i="4"/>
  <c r="AV22" i="4"/>
  <c r="AV23" i="4"/>
  <c r="AV24" i="4"/>
  <c r="AV25" i="4"/>
  <c r="AV26" i="4"/>
  <c r="F26" i="4" s="1"/>
  <c r="AU8" i="4"/>
  <c r="AU9" i="4"/>
  <c r="AU10" i="4"/>
  <c r="AU11" i="4"/>
  <c r="AU12" i="4"/>
  <c r="AU13" i="4"/>
  <c r="E13" i="4" s="1"/>
  <c r="AU14" i="4"/>
  <c r="AU15" i="4"/>
  <c r="AU16" i="4"/>
  <c r="AU17" i="4"/>
  <c r="AU18" i="4"/>
  <c r="AU19" i="4"/>
  <c r="E19" i="4" s="1"/>
  <c r="AU20" i="4"/>
  <c r="AU21" i="4"/>
  <c r="AU22" i="4"/>
  <c r="AU23" i="4"/>
  <c r="AU24" i="4"/>
  <c r="AU25" i="4"/>
  <c r="E25" i="4" s="1"/>
  <c r="AU26" i="4"/>
  <c r="AT8" i="4"/>
  <c r="AT11" i="4"/>
  <c r="AT12" i="4"/>
  <c r="D12" i="4" s="1"/>
  <c r="AT14" i="4"/>
  <c r="D14" i="4" s="1"/>
  <c r="AT17" i="4"/>
  <c r="AT18" i="4"/>
  <c r="D18" i="4" s="1"/>
  <c r="AT20" i="4"/>
  <c r="AT24" i="4"/>
  <c r="D24" i="4" s="1"/>
  <c r="AT25" i="4"/>
  <c r="AT26" i="4"/>
  <c r="Y8" i="4"/>
  <c r="Y9" i="4"/>
  <c r="Y10" i="4"/>
  <c r="Y11" i="4"/>
  <c r="O11" i="3" s="1"/>
  <c r="Y12" i="4"/>
  <c r="Y13" i="4"/>
  <c r="Y14" i="4"/>
  <c r="Y15" i="4"/>
  <c r="Y16" i="4"/>
  <c r="Y17" i="4"/>
  <c r="O17" i="3" s="1"/>
  <c r="Y18" i="4"/>
  <c r="Y19" i="4"/>
  <c r="O19" i="3" s="1"/>
  <c r="Y20" i="4"/>
  <c r="Y21" i="4"/>
  <c r="Y22" i="4"/>
  <c r="Y23" i="4"/>
  <c r="Y24" i="4"/>
  <c r="Y25" i="4"/>
  <c r="Y26" i="4"/>
  <c r="X9" i="4"/>
  <c r="X11" i="4"/>
  <c r="X12" i="4"/>
  <c r="X15" i="4"/>
  <c r="X16" i="4"/>
  <c r="X17" i="4"/>
  <c r="X18" i="4"/>
  <c r="X19" i="4"/>
  <c r="X22" i="4"/>
  <c r="X23" i="4"/>
  <c r="X24" i="4"/>
  <c r="X25" i="4"/>
  <c r="W8" i="4"/>
  <c r="W10" i="4"/>
  <c r="W11" i="4"/>
  <c r="W14" i="4"/>
  <c r="W15" i="4"/>
  <c r="W16" i="4"/>
  <c r="W20" i="4"/>
  <c r="W21" i="4"/>
  <c r="W22" i="4"/>
  <c r="W23" i="4"/>
  <c r="W26" i="4"/>
  <c r="V9" i="4"/>
  <c r="V10" i="4"/>
  <c r="V13" i="4"/>
  <c r="V15" i="4"/>
  <c r="V16" i="4"/>
  <c r="V19" i="4"/>
  <c r="V20" i="4"/>
  <c r="V21" i="4"/>
  <c r="V22" i="4"/>
  <c r="V25" i="4"/>
  <c r="U8" i="4"/>
  <c r="U9" i="4"/>
  <c r="U12" i="4"/>
  <c r="U14" i="4"/>
  <c r="U15" i="4"/>
  <c r="U18" i="4"/>
  <c r="U19" i="4"/>
  <c r="U20" i="4"/>
  <c r="U21" i="4"/>
  <c r="U24" i="4"/>
  <c r="U26" i="4"/>
  <c r="T8" i="4"/>
  <c r="T11" i="4"/>
  <c r="T13" i="4"/>
  <c r="T14" i="4"/>
  <c r="T17" i="4"/>
  <c r="T18" i="4"/>
  <c r="T19" i="4"/>
  <c r="T20" i="4"/>
  <c r="T23" i="4"/>
  <c r="T25" i="4"/>
  <c r="T26" i="4"/>
  <c r="S10" i="4"/>
  <c r="S12" i="4"/>
  <c r="S13" i="4"/>
  <c r="S16" i="4"/>
  <c r="S17" i="4"/>
  <c r="S18" i="4"/>
  <c r="S19" i="4"/>
  <c r="S22" i="4"/>
  <c r="S24" i="4"/>
  <c r="S25" i="4"/>
  <c r="R9" i="4"/>
  <c r="R11" i="4"/>
  <c r="R12" i="4"/>
  <c r="R15" i="4"/>
  <c r="R16" i="4"/>
  <c r="R17" i="4"/>
  <c r="R18" i="4"/>
  <c r="R21" i="4"/>
  <c r="R23" i="4"/>
  <c r="R24" i="4"/>
  <c r="Q8" i="4"/>
  <c r="Q10" i="4"/>
  <c r="Q11" i="4"/>
  <c r="Q14" i="4"/>
  <c r="Q15" i="4"/>
  <c r="Q16" i="4"/>
  <c r="Q17" i="4"/>
  <c r="Q20" i="4"/>
  <c r="Q22" i="4"/>
  <c r="Q23" i="4"/>
  <c r="Q26" i="4"/>
  <c r="P9" i="4"/>
  <c r="P10" i="4"/>
  <c r="P13" i="4"/>
  <c r="P14" i="4"/>
  <c r="P15" i="4"/>
  <c r="P16" i="4"/>
  <c r="P19" i="4"/>
  <c r="P21" i="4"/>
  <c r="P22" i="4"/>
  <c r="P25" i="4"/>
  <c r="O8" i="4"/>
  <c r="O9" i="4"/>
  <c r="O12" i="4"/>
  <c r="O13" i="4"/>
  <c r="O14" i="4"/>
  <c r="O15" i="4"/>
  <c r="O18" i="4"/>
  <c r="O20" i="4"/>
  <c r="O21" i="4"/>
  <c r="O24" i="4"/>
  <c r="O26" i="4"/>
  <c r="N8" i="4"/>
  <c r="N11" i="4"/>
  <c r="N13" i="4"/>
  <c r="N14" i="4"/>
  <c r="N17" i="4"/>
  <c r="N19" i="4"/>
  <c r="N20" i="4"/>
  <c r="N23" i="4"/>
  <c r="N25" i="4"/>
  <c r="N26" i="4"/>
  <c r="M10" i="4"/>
  <c r="M11" i="4"/>
  <c r="M12" i="4"/>
  <c r="M13" i="4"/>
  <c r="M16" i="4"/>
  <c r="M18" i="4"/>
  <c r="M19" i="4"/>
  <c r="M22" i="4"/>
  <c r="M24" i="4"/>
  <c r="M25" i="4"/>
  <c r="L9" i="4"/>
  <c r="L10" i="4"/>
  <c r="L11" i="4"/>
  <c r="L12" i="4"/>
  <c r="L13" i="4"/>
  <c r="L15" i="4"/>
  <c r="L16" i="4"/>
  <c r="L17" i="4"/>
  <c r="L18" i="4"/>
  <c r="L19" i="4"/>
  <c r="L21" i="4"/>
  <c r="L23" i="4"/>
  <c r="L24" i="4"/>
  <c r="L25" i="4"/>
  <c r="K8" i="4"/>
  <c r="K9" i="4"/>
  <c r="K10" i="4"/>
  <c r="K11" i="4"/>
  <c r="K12" i="4"/>
  <c r="K14" i="4"/>
  <c r="K15" i="4"/>
  <c r="K16" i="4"/>
  <c r="K17" i="4"/>
  <c r="K18" i="4"/>
  <c r="K20" i="4"/>
  <c r="K21" i="4"/>
  <c r="K22" i="4"/>
  <c r="K23" i="4"/>
  <c r="K24" i="4"/>
  <c r="K26" i="4"/>
  <c r="J8" i="4"/>
  <c r="J9" i="4"/>
  <c r="J10" i="4"/>
  <c r="J11" i="4"/>
  <c r="J13" i="4"/>
  <c r="J14" i="4"/>
  <c r="J15" i="4"/>
  <c r="J16" i="4"/>
  <c r="J17" i="4"/>
  <c r="J19" i="4"/>
  <c r="J21" i="4"/>
  <c r="J22" i="4"/>
  <c r="J23" i="4"/>
  <c r="J25" i="4"/>
  <c r="J26" i="4"/>
  <c r="I8" i="4"/>
  <c r="I9" i="4"/>
  <c r="I10" i="4"/>
  <c r="I12" i="4"/>
  <c r="I13" i="4"/>
  <c r="I14" i="4"/>
  <c r="I15" i="4"/>
  <c r="I16" i="4"/>
  <c r="I18" i="4"/>
  <c r="I19" i="4"/>
  <c r="I20" i="4"/>
  <c r="I21" i="4"/>
  <c r="I22" i="4"/>
  <c r="I24" i="4"/>
  <c r="I25" i="4"/>
  <c r="I26" i="4"/>
  <c r="H8" i="4"/>
  <c r="H9" i="4"/>
  <c r="H11" i="4"/>
  <c r="H12" i="4"/>
  <c r="H13" i="4"/>
  <c r="H14" i="4"/>
  <c r="H15" i="4"/>
  <c r="H17" i="4"/>
  <c r="H19" i="4"/>
  <c r="H20" i="4"/>
  <c r="H21" i="4"/>
  <c r="H23" i="4"/>
  <c r="H24" i="4"/>
  <c r="H25" i="4"/>
  <c r="H26" i="4"/>
  <c r="G8" i="4"/>
  <c r="G10" i="4"/>
  <c r="G11" i="4"/>
  <c r="G12" i="4"/>
  <c r="G13" i="4"/>
  <c r="G14" i="4"/>
  <c r="G16" i="4"/>
  <c r="G17" i="4"/>
  <c r="G18" i="4"/>
  <c r="G19" i="4"/>
  <c r="G20" i="4"/>
  <c r="G22" i="4"/>
  <c r="G23" i="4"/>
  <c r="G24" i="4"/>
  <c r="G25" i="4"/>
  <c r="G26" i="4"/>
  <c r="F9" i="4"/>
  <c r="F10" i="4"/>
  <c r="F11" i="4"/>
  <c r="F12" i="4"/>
  <c r="F13" i="4"/>
  <c r="F15" i="4"/>
  <c r="F17" i="4"/>
  <c r="F18" i="4"/>
  <c r="F19" i="4"/>
  <c r="F21" i="4"/>
  <c r="F22" i="4"/>
  <c r="F23" i="4"/>
  <c r="F24" i="4"/>
  <c r="F25" i="4"/>
  <c r="E8" i="4"/>
  <c r="E9" i="4"/>
  <c r="E10" i="4"/>
  <c r="E11" i="4"/>
  <c r="E12" i="4"/>
  <c r="E14" i="4"/>
  <c r="E15" i="4"/>
  <c r="E16" i="4"/>
  <c r="E17" i="4"/>
  <c r="E18" i="4"/>
  <c r="E20" i="4"/>
  <c r="E21" i="4"/>
  <c r="E22" i="4"/>
  <c r="E23" i="4"/>
  <c r="E24" i="4"/>
  <c r="E26" i="4"/>
  <c r="D8" i="4"/>
  <c r="D9" i="4"/>
  <c r="D11" i="4"/>
  <c r="D15" i="4"/>
  <c r="D17" i="4"/>
  <c r="D19" i="4"/>
  <c r="D20" i="4"/>
  <c r="D21" i="4"/>
  <c r="D26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C8" i="3"/>
  <c r="AC9" i="3"/>
  <c r="Z9" i="3" s="1"/>
  <c r="AC10" i="3"/>
  <c r="AC11" i="3"/>
  <c r="AC12" i="3"/>
  <c r="AC13" i="3"/>
  <c r="Z13" i="3" s="1"/>
  <c r="AC14" i="3"/>
  <c r="AC15" i="3"/>
  <c r="Z15" i="3" s="1"/>
  <c r="AC16" i="3"/>
  <c r="AC17" i="3"/>
  <c r="AC18" i="3"/>
  <c r="Z18" i="3" s="1"/>
  <c r="AC19" i="3"/>
  <c r="Z19" i="3" s="1"/>
  <c r="AC20" i="3"/>
  <c r="AC21" i="3"/>
  <c r="Z21" i="3" s="1"/>
  <c r="AC22" i="3"/>
  <c r="AC23" i="3"/>
  <c r="AC24" i="3"/>
  <c r="Z24" i="3" s="1"/>
  <c r="AC25" i="3"/>
  <c r="Z25" i="3" s="1"/>
  <c r="AC26" i="3"/>
  <c r="Z8" i="3"/>
  <c r="Z10" i="3"/>
  <c r="Z11" i="3"/>
  <c r="Z12" i="3"/>
  <c r="Z14" i="3"/>
  <c r="Z16" i="3"/>
  <c r="Z17" i="3"/>
  <c r="Z20" i="3"/>
  <c r="Z22" i="3"/>
  <c r="Z23" i="3"/>
  <c r="Z26" i="3"/>
  <c r="R8" i="3"/>
  <c r="R9" i="3"/>
  <c r="R10" i="3"/>
  <c r="R11" i="3"/>
  <c r="P11" i="3" s="1"/>
  <c r="R12" i="3"/>
  <c r="R13" i="3"/>
  <c r="P13" i="3" s="1"/>
  <c r="R14" i="3"/>
  <c r="R15" i="3"/>
  <c r="R16" i="3"/>
  <c r="P16" i="3" s="1"/>
  <c r="R17" i="3"/>
  <c r="P17" i="3" s="1"/>
  <c r="R18" i="3"/>
  <c r="R19" i="3"/>
  <c r="P19" i="3" s="1"/>
  <c r="R20" i="3"/>
  <c r="R21" i="3"/>
  <c r="R22" i="3"/>
  <c r="P22" i="3" s="1"/>
  <c r="R23" i="3"/>
  <c r="P23" i="3" s="1"/>
  <c r="R24" i="3"/>
  <c r="R25" i="3"/>
  <c r="P25" i="3" s="1"/>
  <c r="R26" i="3"/>
  <c r="P8" i="3"/>
  <c r="P9" i="3"/>
  <c r="P10" i="3"/>
  <c r="P12" i="3"/>
  <c r="P14" i="3"/>
  <c r="P15" i="3"/>
  <c r="P18" i="3"/>
  <c r="P20" i="3"/>
  <c r="P21" i="3"/>
  <c r="P24" i="3"/>
  <c r="P26" i="3"/>
  <c r="O8" i="3"/>
  <c r="O9" i="3"/>
  <c r="O10" i="3"/>
  <c r="O12" i="3"/>
  <c r="O14" i="3"/>
  <c r="O15" i="3"/>
  <c r="D15" i="3" s="1"/>
  <c r="O16" i="3"/>
  <c r="O18" i="3"/>
  <c r="O20" i="3"/>
  <c r="O21" i="3"/>
  <c r="D21" i="3" s="1"/>
  <c r="O22" i="3"/>
  <c r="O24" i="3"/>
  <c r="O26" i="3"/>
  <c r="N8" i="3"/>
  <c r="Q8" i="1" s="1"/>
  <c r="N9" i="3"/>
  <c r="N10" i="3"/>
  <c r="D10" i="3" s="1"/>
  <c r="N11" i="3"/>
  <c r="N12" i="3"/>
  <c r="N13" i="3"/>
  <c r="N14" i="3"/>
  <c r="Q14" i="1" s="1"/>
  <c r="N15" i="3"/>
  <c r="N16" i="3"/>
  <c r="N17" i="3"/>
  <c r="N18" i="3"/>
  <c r="N19" i="3"/>
  <c r="N20" i="3"/>
  <c r="Q20" i="1" s="1"/>
  <c r="N21" i="3"/>
  <c r="N22" i="3"/>
  <c r="N23" i="3"/>
  <c r="N24" i="3"/>
  <c r="N25" i="3"/>
  <c r="N26" i="3"/>
  <c r="Q26" i="1" s="1"/>
  <c r="F8" i="3"/>
  <c r="F9" i="3"/>
  <c r="D9" i="3" s="1"/>
  <c r="F10" i="3"/>
  <c r="F11" i="3"/>
  <c r="F12" i="3"/>
  <c r="F13" i="3"/>
  <c r="F14" i="3"/>
  <c r="F15" i="3"/>
  <c r="F16" i="3"/>
  <c r="F17" i="3"/>
  <c r="F18" i="3"/>
  <c r="F19" i="3"/>
  <c r="D19" i="3" s="1"/>
  <c r="F20" i="3"/>
  <c r="F21" i="3"/>
  <c r="F22" i="3"/>
  <c r="F23" i="3"/>
  <c r="F24" i="3"/>
  <c r="F25" i="3"/>
  <c r="F26" i="3"/>
  <c r="E8" i="3"/>
  <c r="E9" i="3"/>
  <c r="E10" i="3"/>
  <c r="E11" i="3"/>
  <c r="D11" i="3" s="1"/>
  <c r="E12" i="3"/>
  <c r="D12" i="3" s="1"/>
  <c r="E13" i="3"/>
  <c r="E14" i="3"/>
  <c r="E15" i="3"/>
  <c r="E16" i="3"/>
  <c r="E17" i="3"/>
  <c r="D17" i="3" s="1"/>
  <c r="E18" i="3"/>
  <c r="D18" i="3" s="1"/>
  <c r="E19" i="3"/>
  <c r="E20" i="3"/>
  <c r="E21" i="3"/>
  <c r="E22" i="3"/>
  <c r="E23" i="3"/>
  <c r="E24" i="3"/>
  <c r="D24" i="3" s="1"/>
  <c r="E25" i="3"/>
  <c r="E26" i="3"/>
  <c r="D16" i="3"/>
  <c r="D22" i="3"/>
  <c r="EH8" i="8"/>
  <c r="EH9" i="8"/>
  <c r="EH10" i="8"/>
  <c r="DZ10" i="8" s="1"/>
  <c r="EH11" i="8"/>
  <c r="EH12" i="8"/>
  <c r="DZ12" i="8" s="1"/>
  <c r="EH13" i="8"/>
  <c r="EH14" i="8"/>
  <c r="DZ14" i="8" s="1"/>
  <c r="EH15" i="8"/>
  <c r="EH16" i="8"/>
  <c r="DZ16" i="8" s="1"/>
  <c r="EH17" i="8"/>
  <c r="EH18" i="8"/>
  <c r="EH19" i="8"/>
  <c r="EH20" i="8"/>
  <c r="EH21" i="8"/>
  <c r="EH22" i="8"/>
  <c r="EH23" i="8"/>
  <c r="EH24" i="8"/>
  <c r="EH25" i="8"/>
  <c r="EH26" i="8"/>
  <c r="EA8" i="8"/>
  <c r="EA9" i="8"/>
  <c r="DZ9" i="8" s="1"/>
  <c r="EA10" i="8"/>
  <c r="EA11" i="8"/>
  <c r="DZ11" i="8" s="1"/>
  <c r="EA12" i="8"/>
  <c r="EA13" i="8"/>
  <c r="EA14" i="8"/>
  <c r="EA15" i="8"/>
  <c r="DZ15" i="8" s="1"/>
  <c r="EA16" i="8"/>
  <c r="EA17" i="8"/>
  <c r="DZ17" i="8" s="1"/>
  <c r="EA18" i="8"/>
  <c r="EA19" i="8"/>
  <c r="EA20" i="8"/>
  <c r="EA21" i="8"/>
  <c r="DZ21" i="8" s="1"/>
  <c r="EA22" i="8"/>
  <c r="EA23" i="8"/>
  <c r="DZ23" i="8" s="1"/>
  <c r="EA24" i="8"/>
  <c r="EA25" i="8"/>
  <c r="EA26" i="8"/>
  <c r="DZ8" i="8"/>
  <c r="DZ13" i="8"/>
  <c r="DZ18" i="8"/>
  <c r="DZ19" i="8"/>
  <c r="DZ20" i="8"/>
  <c r="DZ24" i="8"/>
  <c r="DZ25" i="8"/>
  <c r="DZ26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N8" i="8"/>
  <c r="DN9" i="8"/>
  <c r="DN10" i="8"/>
  <c r="DN11" i="8"/>
  <c r="DN12" i="8"/>
  <c r="DN13" i="8"/>
  <c r="DN14" i="8"/>
  <c r="DN15" i="8"/>
  <c r="DN16" i="8"/>
  <c r="DN17" i="8"/>
  <c r="DF17" i="8" s="1"/>
  <c r="DN18" i="8"/>
  <c r="DF18" i="8" s="1"/>
  <c r="DN19" i="8"/>
  <c r="DN20" i="8"/>
  <c r="DN21" i="8"/>
  <c r="DN22" i="8"/>
  <c r="DN23" i="8"/>
  <c r="DF23" i="8" s="1"/>
  <c r="DN24" i="8"/>
  <c r="DN25" i="8"/>
  <c r="DN26" i="8"/>
  <c r="DG8" i="8"/>
  <c r="DG9" i="8"/>
  <c r="DF9" i="8" s="1"/>
  <c r="DG10" i="8"/>
  <c r="DG11" i="8"/>
  <c r="DF11" i="8" s="1"/>
  <c r="DG12" i="8"/>
  <c r="DG13" i="8"/>
  <c r="DF13" i="8" s="1"/>
  <c r="DG14" i="8"/>
  <c r="DG15" i="8"/>
  <c r="DG16" i="8"/>
  <c r="DG17" i="8"/>
  <c r="DG18" i="8"/>
  <c r="DG19" i="8"/>
  <c r="DF19" i="8" s="1"/>
  <c r="DG20" i="8"/>
  <c r="DG21" i="8"/>
  <c r="DF21" i="8" s="1"/>
  <c r="DG22" i="8"/>
  <c r="DG23" i="8"/>
  <c r="DG24" i="8"/>
  <c r="DG25" i="8"/>
  <c r="DF25" i="8" s="1"/>
  <c r="DG26" i="8"/>
  <c r="DF8" i="8"/>
  <c r="DF12" i="8"/>
  <c r="DF14" i="8"/>
  <c r="DF15" i="8"/>
  <c r="DF20" i="8"/>
  <c r="DF22" i="8"/>
  <c r="DF24" i="8"/>
  <c r="DF26" i="8"/>
  <c r="CY8" i="8"/>
  <c r="CY9" i="8"/>
  <c r="CY10" i="8"/>
  <c r="CY11" i="8"/>
  <c r="CQ11" i="8" s="1"/>
  <c r="CY12" i="8"/>
  <c r="CY13" i="8"/>
  <c r="CY14" i="8"/>
  <c r="CY15" i="8"/>
  <c r="CY16" i="8"/>
  <c r="CY17" i="8"/>
  <c r="CY18" i="8"/>
  <c r="CY19" i="8"/>
  <c r="CY20" i="8"/>
  <c r="CY21" i="8"/>
  <c r="CY22" i="8"/>
  <c r="CY23" i="8"/>
  <c r="CQ23" i="8" s="1"/>
  <c r="CY24" i="8"/>
  <c r="CY25" i="8"/>
  <c r="CY26" i="8"/>
  <c r="CR8" i="8"/>
  <c r="CR9" i="8"/>
  <c r="CQ9" i="8" s="1"/>
  <c r="CR10" i="8"/>
  <c r="CR11" i="8"/>
  <c r="CR12" i="8"/>
  <c r="CR13" i="8"/>
  <c r="CR14" i="8"/>
  <c r="CR15" i="8"/>
  <c r="CQ15" i="8" s="1"/>
  <c r="CR16" i="8"/>
  <c r="CR17" i="8"/>
  <c r="CR18" i="8"/>
  <c r="CR19" i="8"/>
  <c r="CQ19" i="8" s="1"/>
  <c r="CR20" i="8"/>
  <c r="CQ20" i="8" s="1"/>
  <c r="CR21" i="8"/>
  <c r="CR22" i="8"/>
  <c r="CR23" i="8"/>
  <c r="CR24" i="8"/>
  <c r="CR25" i="8"/>
  <c r="CQ25" i="8" s="1"/>
  <c r="CR26" i="8"/>
  <c r="CQ26" i="8" s="1"/>
  <c r="CQ8" i="8"/>
  <c r="CQ12" i="8"/>
  <c r="CQ13" i="8"/>
  <c r="CQ14" i="8"/>
  <c r="CQ17" i="8"/>
  <c r="CQ18" i="8"/>
  <c r="CQ21" i="8"/>
  <c r="CQ24" i="8"/>
  <c r="CJ8" i="8"/>
  <c r="CJ9" i="8"/>
  <c r="CJ10" i="8"/>
  <c r="CJ11" i="8"/>
  <c r="CJ12" i="8"/>
  <c r="CJ13" i="8"/>
  <c r="CJ14" i="8"/>
  <c r="CJ15" i="8"/>
  <c r="CJ16" i="8"/>
  <c r="CJ17" i="8"/>
  <c r="CB17" i="8" s="1"/>
  <c r="CJ18" i="8"/>
  <c r="CB18" i="8" s="1"/>
  <c r="CJ19" i="8"/>
  <c r="CJ20" i="8"/>
  <c r="CJ21" i="8"/>
  <c r="CJ22" i="8"/>
  <c r="CJ23" i="8"/>
  <c r="CB23" i="8" s="1"/>
  <c r="CJ24" i="8"/>
  <c r="CJ25" i="8"/>
  <c r="CJ26" i="8"/>
  <c r="CB26" i="8" s="1"/>
  <c r="CC8" i="8"/>
  <c r="CC9" i="8"/>
  <c r="CC10" i="8"/>
  <c r="CB10" i="8" s="1"/>
  <c r="CC11" i="8"/>
  <c r="CC12" i="8"/>
  <c r="CC13" i="8"/>
  <c r="CB13" i="8" s="1"/>
  <c r="CC14" i="8"/>
  <c r="CC15" i="8"/>
  <c r="CC16" i="8"/>
  <c r="CB16" i="8" s="1"/>
  <c r="CC17" i="8"/>
  <c r="CC18" i="8"/>
  <c r="CC19" i="8"/>
  <c r="CB19" i="8" s="1"/>
  <c r="CC20" i="8"/>
  <c r="CC21" i="8"/>
  <c r="CC22" i="8"/>
  <c r="CB22" i="8" s="1"/>
  <c r="CC23" i="8"/>
  <c r="CC24" i="8"/>
  <c r="CC25" i="8"/>
  <c r="CB25" i="8" s="1"/>
  <c r="CC26" i="8"/>
  <c r="CB8" i="8"/>
  <c r="CB9" i="8"/>
  <c r="CB12" i="8"/>
  <c r="CB14" i="8"/>
  <c r="CB15" i="8"/>
  <c r="CB20" i="8"/>
  <c r="CB21" i="8"/>
  <c r="CB24" i="8"/>
  <c r="BU8" i="8"/>
  <c r="BU9" i="8"/>
  <c r="BU10" i="8"/>
  <c r="BU11" i="8"/>
  <c r="BM11" i="8" s="1"/>
  <c r="BU12" i="8"/>
  <c r="BU13" i="8"/>
  <c r="BU14" i="8"/>
  <c r="BU15" i="8"/>
  <c r="BU16" i="8"/>
  <c r="BU17" i="8"/>
  <c r="BU18" i="8"/>
  <c r="BU19" i="8"/>
  <c r="BU20" i="8"/>
  <c r="BU21" i="8"/>
  <c r="BU22" i="8"/>
  <c r="BU23" i="8"/>
  <c r="BU24" i="8"/>
  <c r="BU25" i="8"/>
  <c r="BU26" i="8"/>
  <c r="BN8" i="8"/>
  <c r="BN9" i="8"/>
  <c r="BM9" i="8" s="1"/>
  <c r="BN10" i="8"/>
  <c r="BN11" i="8"/>
  <c r="BN12" i="8"/>
  <c r="BN13" i="8"/>
  <c r="BN14" i="8"/>
  <c r="BN15" i="8"/>
  <c r="BM15" i="8" s="1"/>
  <c r="BN16" i="8"/>
  <c r="BN17" i="8"/>
  <c r="BN18" i="8"/>
  <c r="BN19" i="8"/>
  <c r="BM19" i="8" s="1"/>
  <c r="BN20" i="8"/>
  <c r="BM20" i="8" s="1"/>
  <c r="BN21" i="8"/>
  <c r="BN22" i="8"/>
  <c r="BN23" i="8"/>
  <c r="BN24" i="8"/>
  <c r="BN25" i="8"/>
  <c r="BM25" i="8" s="1"/>
  <c r="BN26" i="8"/>
  <c r="BM26" i="8" s="1"/>
  <c r="BM8" i="8"/>
  <c r="BM12" i="8"/>
  <c r="BM13" i="8"/>
  <c r="BM14" i="8"/>
  <c r="BM17" i="8"/>
  <c r="BM18" i="8"/>
  <c r="BM21" i="8"/>
  <c r="BM23" i="8"/>
  <c r="BM24" i="8"/>
  <c r="BF8" i="8"/>
  <c r="BF9" i="8"/>
  <c r="BF10" i="8"/>
  <c r="BF11" i="8"/>
  <c r="BF12" i="8"/>
  <c r="BF13" i="8"/>
  <c r="BF14" i="8"/>
  <c r="BF15" i="8"/>
  <c r="BF16" i="8"/>
  <c r="BF17" i="8"/>
  <c r="AX17" i="8" s="1"/>
  <c r="BF18" i="8"/>
  <c r="AX18" i="8" s="1"/>
  <c r="BF19" i="8"/>
  <c r="BF20" i="8"/>
  <c r="BF21" i="8"/>
  <c r="BF22" i="8"/>
  <c r="BF23" i="8"/>
  <c r="AX23" i="8" s="1"/>
  <c r="BF24" i="8"/>
  <c r="AX24" i="8" s="1"/>
  <c r="BF25" i="8"/>
  <c r="BF26" i="8"/>
  <c r="AY8" i="8"/>
  <c r="AY9" i="8"/>
  <c r="AY10" i="8"/>
  <c r="AX10" i="8" s="1"/>
  <c r="AY11" i="8"/>
  <c r="AX11" i="8" s="1"/>
  <c r="AY12" i="8"/>
  <c r="AY13" i="8"/>
  <c r="AX13" i="8" s="1"/>
  <c r="AY14" i="8"/>
  <c r="AY15" i="8"/>
  <c r="AY16" i="8"/>
  <c r="AY17" i="8"/>
  <c r="AY18" i="8"/>
  <c r="AY19" i="8"/>
  <c r="AY20" i="8"/>
  <c r="AY21" i="8"/>
  <c r="AY22" i="8"/>
  <c r="AY23" i="8"/>
  <c r="AY24" i="8"/>
  <c r="AY25" i="8"/>
  <c r="AY26" i="8"/>
  <c r="AX8" i="8"/>
  <c r="AX9" i="8"/>
  <c r="AX12" i="8"/>
  <c r="AX14" i="8"/>
  <c r="AX15" i="8"/>
  <c r="AX16" i="8"/>
  <c r="AX19" i="8"/>
  <c r="AX20" i="8"/>
  <c r="AX21" i="8"/>
  <c r="AX22" i="8"/>
  <c r="AX25" i="8"/>
  <c r="AX26" i="8"/>
  <c r="AQ8" i="8"/>
  <c r="AQ9" i="8"/>
  <c r="AQ10" i="8"/>
  <c r="AQ11" i="8"/>
  <c r="AQ12" i="8"/>
  <c r="AQ13" i="8"/>
  <c r="AQ14" i="8"/>
  <c r="AQ15" i="8"/>
  <c r="AQ16" i="8"/>
  <c r="AQ17" i="8"/>
  <c r="AQ18" i="8"/>
  <c r="AQ19" i="8"/>
  <c r="AQ20" i="8"/>
  <c r="AQ21" i="8"/>
  <c r="AQ22" i="8"/>
  <c r="AQ23" i="8"/>
  <c r="AQ24" i="8"/>
  <c r="AQ25" i="8"/>
  <c r="AQ26" i="8"/>
  <c r="AJ8" i="8"/>
  <c r="AI8" i="8" s="1"/>
  <c r="AJ9" i="8"/>
  <c r="AI9" i="8" s="1"/>
  <c r="AJ10" i="8"/>
  <c r="AJ11" i="8"/>
  <c r="AJ12" i="8"/>
  <c r="AI12" i="8" s="1"/>
  <c r="AJ13" i="8"/>
  <c r="AJ14" i="8"/>
  <c r="AI14" i="8" s="1"/>
  <c r="AJ15" i="8"/>
  <c r="AI15" i="8" s="1"/>
  <c r="AJ16" i="8"/>
  <c r="AJ17" i="8"/>
  <c r="AJ18" i="8"/>
  <c r="AI18" i="8" s="1"/>
  <c r="AJ19" i="8"/>
  <c r="AJ20" i="8"/>
  <c r="AI20" i="8" s="1"/>
  <c r="AJ21" i="8"/>
  <c r="AI21" i="8" s="1"/>
  <c r="AJ22" i="8"/>
  <c r="AJ23" i="8"/>
  <c r="AJ24" i="8"/>
  <c r="AI24" i="8" s="1"/>
  <c r="AJ25" i="8"/>
  <c r="AJ26" i="8"/>
  <c r="AI26" i="8" s="1"/>
  <c r="AI10" i="8"/>
  <c r="AI11" i="8"/>
  <c r="AI13" i="8"/>
  <c r="AI16" i="8"/>
  <c r="AI17" i="8"/>
  <c r="AI19" i="8"/>
  <c r="AI22" i="8"/>
  <c r="AI23" i="8"/>
  <c r="AI25" i="8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AB26" i="8"/>
  <c r="U8" i="8"/>
  <c r="U9" i="8"/>
  <c r="U10" i="8"/>
  <c r="T10" i="8" s="1"/>
  <c r="U11" i="8"/>
  <c r="U12" i="8"/>
  <c r="T12" i="8" s="1"/>
  <c r="U13" i="8"/>
  <c r="U14" i="8"/>
  <c r="U15" i="8"/>
  <c r="U16" i="8"/>
  <c r="T16" i="8" s="1"/>
  <c r="U17" i="8"/>
  <c r="U18" i="8"/>
  <c r="T18" i="8" s="1"/>
  <c r="U19" i="8"/>
  <c r="U20" i="8"/>
  <c r="U21" i="8"/>
  <c r="U22" i="8"/>
  <c r="U23" i="8"/>
  <c r="U24" i="8"/>
  <c r="T24" i="8" s="1"/>
  <c r="D24" i="8" s="1"/>
  <c r="U25" i="8"/>
  <c r="U26" i="8"/>
  <c r="T8" i="8"/>
  <c r="T9" i="8"/>
  <c r="T13" i="8"/>
  <c r="T14" i="8"/>
  <c r="T15" i="8"/>
  <c r="T19" i="8"/>
  <c r="T20" i="8"/>
  <c r="T21" i="8"/>
  <c r="T22" i="8"/>
  <c r="T25" i="8"/>
  <c r="T26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F8" i="8"/>
  <c r="F9" i="8"/>
  <c r="E9" i="8" s="1"/>
  <c r="F10" i="8"/>
  <c r="F11" i="8"/>
  <c r="F12" i="8"/>
  <c r="F13" i="8"/>
  <c r="E13" i="8" s="1"/>
  <c r="F14" i="8"/>
  <c r="F15" i="8"/>
  <c r="E15" i="8" s="1"/>
  <c r="F16" i="8"/>
  <c r="F17" i="8"/>
  <c r="F18" i="8"/>
  <c r="F19" i="8"/>
  <c r="F20" i="8"/>
  <c r="F21" i="8"/>
  <c r="E21" i="8" s="1"/>
  <c r="F22" i="8"/>
  <c r="F23" i="8"/>
  <c r="F24" i="8"/>
  <c r="F25" i="8"/>
  <c r="E25" i="8" s="1"/>
  <c r="F26" i="8"/>
  <c r="E10" i="8"/>
  <c r="E11" i="8"/>
  <c r="E12" i="8"/>
  <c r="E16" i="8"/>
  <c r="E17" i="8"/>
  <c r="E18" i="8"/>
  <c r="E19" i="8"/>
  <c r="E22" i="8"/>
  <c r="E23" i="8"/>
  <c r="E24" i="8"/>
  <c r="D12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G8" i="10"/>
  <c r="DG9" i="10"/>
  <c r="DG10" i="10"/>
  <c r="DG11" i="10"/>
  <c r="DG12" i="10"/>
  <c r="DG13" i="10"/>
  <c r="DG14" i="10"/>
  <c r="DA14" i="10" s="1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A20" i="10" s="1"/>
  <c r="DE21" i="10"/>
  <c r="DE22" i="10"/>
  <c r="DE23" i="10"/>
  <c r="DE24" i="10"/>
  <c r="DE25" i="10"/>
  <c r="DE26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C8" i="10"/>
  <c r="DC9" i="10"/>
  <c r="DC10" i="10"/>
  <c r="DC11" i="10"/>
  <c r="DC12" i="10"/>
  <c r="DC13" i="10"/>
  <c r="DC14" i="10"/>
  <c r="DC15" i="10"/>
  <c r="DC16" i="10"/>
  <c r="DA16" i="10" s="1"/>
  <c r="DC17" i="10"/>
  <c r="DC18" i="10"/>
  <c r="DC19" i="10"/>
  <c r="DC20" i="10"/>
  <c r="DC21" i="10"/>
  <c r="DC22" i="10"/>
  <c r="DC23" i="10"/>
  <c r="DC24" i="10"/>
  <c r="DC25" i="10"/>
  <c r="DC26" i="10"/>
  <c r="DB8" i="10"/>
  <c r="DB9" i="10"/>
  <c r="DA9" i="10" s="1"/>
  <c r="DB10" i="10"/>
  <c r="DB11" i="10"/>
  <c r="DB12" i="10"/>
  <c r="DB13" i="10"/>
  <c r="DB14" i="10"/>
  <c r="DB15" i="10"/>
  <c r="DA15" i="10" s="1"/>
  <c r="DB16" i="10"/>
  <c r="DB17" i="10"/>
  <c r="DB18" i="10"/>
  <c r="DB19" i="10"/>
  <c r="DB20" i="10"/>
  <c r="DB21" i="10"/>
  <c r="DA21" i="10" s="1"/>
  <c r="DB22" i="10"/>
  <c r="DB23" i="10"/>
  <c r="DB24" i="10"/>
  <c r="DB25" i="10"/>
  <c r="DB26" i="10"/>
  <c r="DA8" i="10"/>
  <c r="DA10" i="10"/>
  <c r="DA22" i="10"/>
  <c r="DA26" i="10"/>
  <c r="CZ8" i="10"/>
  <c r="CS8" i="10" s="1"/>
  <c r="CZ20" i="10"/>
  <c r="CS20" i="10" s="1"/>
  <c r="CY25" i="10"/>
  <c r="CR25" i="10" s="1"/>
  <c r="CX18" i="10"/>
  <c r="CQ18" i="10" s="1"/>
  <c r="CW23" i="10"/>
  <c r="CP23" i="10" s="1"/>
  <c r="CV16" i="10"/>
  <c r="CO16" i="10" s="1"/>
  <c r="CU21" i="10"/>
  <c r="CN21" i="10" s="1"/>
  <c r="CS14" i="10"/>
  <c r="CS18" i="10"/>
  <c r="CR17" i="10"/>
  <c r="CR19" i="10"/>
  <c r="CQ12" i="10"/>
  <c r="CQ16" i="10"/>
  <c r="CP15" i="10"/>
  <c r="CP17" i="10"/>
  <c r="CO10" i="10"/>
  <c r="CO14" i="10"/>
  <c r="CN13" i="10"/>
  <c r="CN15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F25" i="10" s="1"/>
  <c r="CL26" i="10"/>
  <c r="CK8" i="10"/>
  <c r="CK9" i="10"/>
  <c r="CK10" i="10"/>
  <c r="CK11" i="10"/>
  <c r="CK12" i="10"/>
  <c r="CF12" i="10" s="1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J8" i="10"/>
  <c r="CJ9" i="10"/>
  <c r="CJ10" i="10"/>
  <c r="CJ11" i="10"/>
  <c r="CJ12" i="10"/>
  <c r="CJ13" i="10"/>
  <c r="CJ14" i="10"/>
  <c r="CJ15" i="10"/>
  <c r="CJ16" i="10"/>
  <c r="CJ17" i="10"/>
  <c r="CF17" i="10" s="1"/>
  <c r="CJ18" i="10"/>
  <c r="CJ19" i="10"/>
  <c r="CJ20" i="10"/>
  <c r="CJ21" i="10"/>
  <c r="CJ22" i="10"/>
  <c r="CJ23" i="10"/>
  <c r="CJ24" i="10"/>
  <c r="CJ25" i="10"/>
  <c r="CJ26" i="10"/>
  <c r="CI8" i="10"/>
  <c r="CI9" i="10"/>
  <c r="CI10" i="10"/>
  <c r="CF10" i="10" s="1"/>
  <c r="CI11" i="10"/>
  <c r="CI12" i="10"/>
  <c r="CI13" i="10"/>
  <c r="CI14" i="10"/>
  <c r="CI15" i="10"/>
  <c r="CI16" i="10"/>
  <c r="CF16" i="10" s="1"/>
  <c r="CI17" i="10"/>
  <c r="CI18" i="10"/>
  <c r="CI19" i="10"/>
  <c r="CI20" i="10"/>
  <c r="CI21" i="10"/>
  <c r="CI22" i="10"/>
  <c r="CI23" i="10"/>
  <c r="CI24" i="10"/>
  <c r="CI25" i="10"/>
  <c r="CI26" i="10"/>
  <c r="CH8" i="10"/>
  <c r="CH9" i="10"/>
  <c r="CF9" i="10" s="1"/>
  <c r="CH10" i="10"/>
  <c r="CH11" i="10"/>
  <c r="CH12" i="10"/>
  <c r="CH13" i="10"/>
  <c r="CF13" i="10" s="1"/>
  <c r="CH14" i="10"/>
  <c r="CH15" i="10"/>
  <c r="CF15" i="10" s="1"/>
  <c r="CH16" i="10"/>
  <c r="CH17" i="10"/>
  <c r="CH18" i="10"/>
  <c r="CH19" i="10"/>
  <c r="CH20" i="10"/>
  <c r="CH21" i="10"/>
  <c r="CF21" i="10" s="1"/>
  <c r="CH22" i="10"/>
  <c r="CH23" i="10"/>
  <c r="CH24" i="10"/>
  <c r="CH25" i="10"/>
  <c r="CH26" i="10"/>
  <c r="CG8" i="10"/>
  <c r="CF8" i="10" s="1"/>
  <c r="CG9" i="10"/>
  <c r="CG10" i="10"/>
  <c r="CG11" i="10"/>
  <c r="CG12" i="10"/>
  <c r="CG13" i="10"/>
  <c r="CG14" i="10"/>
  <c r="CF14" i="10" s="1"/>
  <c r="CG15" i="10"/>
  <c r="CG16" i="10"/>
  <c r="CG17" i="10"/>
  <c r="CG18" i="10"/>
  <c r="CG19" i="10"/>
  <c r="CG20" i="10"/>
  <c r="CF20" i="10" s="1"/>
  <c r="CG21" i="10"/>
  <c r="CG22" i="10"/>
  <c r="CG23" i="10"/>
  <c r="CG24" i="10"/>
  <c r="CG25" i="10"/>
  <c r="CG26" i="10"/>
  <c r="CF26" i="10" s="1"/>
  <c r="CF11" i="10"/>
  <c r="CF19" i="10"/>
  <c r="CF22" i="10"/>
  <c r="CF23" i="10"/>
  <c r="CE16" i="10"/>
  <c r="BX16" i="10" s="1"/>
  <c r="CD8" i="10"/>
  <c r="BW8" i="10" s="1"/>
  <c r="CD9" i="10"/>
  <c r="BW9" i="10" s="1"/>
  <c r="CD10" i="10"/>
  <c r="BW10" i="10" s="1"/>
  <c r="CD21" i="10"/>
  <c r="BW21" i="10" s="1"/>
  <c r="CC8" i="10"/>
  <c r="BV8" i="10" s="1"/>
  <c r="CC9" i="10"/>
  <c r="CC20" i="10"/>
  <c r="BV20" i="10" s="1"/>
  <c r="CC26" i="10"/>
  <c r="BV26" i="10" s="1"/>
  <c r="CB8" i="10"/>
  <c r="CB19" i="10"/>
  <c r="BU19" i="10" s="1"/>
  <c r="CB25" i="10"/>
  <c r="BU25" i="10" s="1"/>
  <c r="CB26" i="10"/>
  <c r="CA18" i="10"/>
  <c r="BT18" i="10" s="1"/>
  <c r="CA24" i="10"/>
  <c r="BT24" i="10" s="1"/>
  <c r="CA25" i="10"/>
  <c r="BZ17" i="10"/>
  <c r="BS17" i="10" s="1"/>
  <c r="BZ23" i="10"/>
  <c r="BS23" i="10" s="1"/>
  <c r="BZ24" i="10"/>
  <c r="BX15" i="10"/>
  <c r="BX23" i="10"/>
  <c r="BW14" i="10"/>
  <c r="BW20" i="10"/>
  <c r="BV9" i="10"/>
  <c r="BV13" i="10"/>
  <c r="BV19" i="10"/>
  <c r="BU8" i="10"/>
  <c r="BU12" i="10"/>
  <c r="BU18" i="10"/>
  <c r="BU26" i="10"/>
  <c r="BT11" i="10"/>
  <c r="BT17" i="10"/>
  <c r="BT25" i="10"/>
  <c r="BS10" i="10"/>
  <c r="BS16" i="10"/>
  <c r="BS24" i="10"/>
  <c r="BK8" i="10"/>
  <c r="BK9" i="10"/>
  <c r="BK10" i="10"/>
  <c r="BK11" i="10"/>
  <c r="BK12" i="10"/>
  <c r="BK13" i="10"/>
  <c r="BK14" i="10"/>
  <c r="BK15" i="10"/>
  <c r="BK16" i="10"/>
  <c r="BK17" i="10"/>
  <c r="BK18" i="10"/>
  <c r="BC18" i="10" s="1"/>
  <c r="I18" i="1" s="1"/>
  <c r="BK19" i="10"/>
  <c r="BK20" i="10"/>
  <c r="BC20" i="10" s="1"/>
  <c r="I20" i="1" s="1"/>
  <c r="BK21" i="10"/>
  <c r="BK22" i="10"/>
  <c r="BK23" i="10"/>
  <c r="BK24" i="10"/>
  <c r="BC24" i="10" s="1"/>
  <c r="I24" i="1" s="1"/>
  <c r="BK25" i="10"/>
  <c r="BK26" i="10"/>
  <c r="BC26" i="10" s="1"/>
  <c r="I26" i="1" s="1"/>
  <c r="BD8" i="10"/>
  <c r="BC8" i="10" s="1"/>
  <c r="I8" i="1" s="1"/>
  <c r="BD9" i="10"/>
  <c r="BD10" i="10"/>
  <c r="BD11" i="10"/>
  <c r="BC11" i="10" s="1"/>
  <c r="I11" i="1" s="1"/>
  <c r="BD12" i="10"/>
  <c r="BD13" i="10"/>
  <c r="BC13" i="10" s="1"/>
  <c r="I13" i="1" s="1"/>
  <c r="BD14" i="10"/>
  <c r="BD15" i="10"/>
  <c r="BD16" i="10"/>
  <c r="BD17" i="10"/>
  <c r="BC17" i="10" s="1"/>
  <c r="I17" i="1" s="1"/>
  <c r="BD18" i="10"/>
  <c r="BD19" i="10"/>
  <c r="BC19" i="10" s="1"/>
  <c r="I19" i="1" s="1"/>
  <c r="BD20" i="10"/>
  <c r="BD21" i="10"/>
  <c r="BD22" i="10"/>
  <c r="BD23" i="10"/>
  <c r="BC23" i="10" s="1"/>
  <c r="I23" i="1" s="1"/>
  <c r="BD24" i="10"/>
  <c r="BD25" i="10"/>
  <c r="BC25" i="10" s="1"/>
  <c r="I25" i="1" s="1"/>
  <c r="BD26" i="10"/>
  <c r="BC10" i="10"/>
  <c r="BC12" i="10"/>
  <c r="I12" i="1" s="1"/>
  <c r="BC14" i="10"/>
  <c r="I14" i="1" s="1"/>
  <c r="BC15" i="10"/>
  <c r="BC16" i="10"/>
  <c r="BC21" i="10"/>
  <c r="BC22" i="10"/>
  <c r="AY8" i="10"/>
  <c r="AY9" i="10"/>
  <c r="CZ9" i="10" s="1"/>
  <c r="CS9" i="10" s="1"/>
  <c r="AY10" i="10"/>
  <c r="CZ10" i="10" s="1"/>
  <c r="AY11" i="10"/>
  <c r="CZ11" i="10" s="1"/>
  <c r="CS11" i="10" s="1"/>
  <c r="AY12" i="10"/>
  <c r="CZ12" i="10" s="1"/>
  <c r="CS12" i="10" s="1"/>
  <c r="AY13" i="10"/>
  <c r="CZ13" i="10" s="1"/>
  <c r="CS13" i="10" s="1"/>
  <c r="AY14" i="10"/>
  <c r="CZ14" i="10" s="1"/>
  <c r="AY15" i="10"/>
  <c r="CZ15" i="10" s="1"/>
  <c r="CS15" i="10" s="1"/>
  <c r="AY16" i="10"/>
  <c r="CZ16" i="10" s="1"/>
  <c r="CS16" i="10" s="1"/>
  <c r="AY17" i="10"/>
  <c r="CZ17" i="10" s="1"/>
  <c r="CS17" i="10" s="1"/>
  <c r="AY18" i="10"/>
  <c r="CZ18" i="10" s="1"/>
  <c r="AY19" i="10"/>
  <c r="CZ19" i="10" s="1"/>
  <c r="CS19" i="10" s="1"/>
  <c r="AY20" i="10"/>
  <c r="AY21" i="10"/>
  <c r="CZ21" i="10" s="1"/>
  <c r="CS21" i="10" s="1"/>
  <c r="AY22" i="10"/>
  <c r="CZ22" i="10" s="1"/>
  <c r="CS22" i="10" s="1"/>
  <c r="AY23" i="10"/>
  <c r="CZ23" i="10" s="1"/>
  <c r="CS23" i="10" s="1"/>
  <c r="AY24" i="10"/>
  <c r="CZ24" i="10" s="1"/>
  <c r="CS24" i="10" s="1"/>
  <c r="AY25" i="10"/>
  <c r="CZ25" i="10" s="1"/>
  <c r="CS25" i="10" s="1"/>
  <c r="AY26" i="10"/>
  <c r="CZ26" i="10" s="1"/>
  <c r="CS26" i="10" s="1"/>
  <c r="AU8" i="10"/>
  <c r="CY8" i="10" s="1"/>
  <c r="CR8" i="10" s="1"/>
  <c r="AU9" i="10"/>
  <c r="CY9" i="10" s="1"/>
  <c r="CR9" i="10" s="1"/>
  <c r="AU10" i="10"/>
  <c r="CY10" i="10" s="1"/>
  <c r="CR10" i="10" s="1"/>
  <c r="AU11" i="10"/>
  <c r="CY11" i="10" s="1"/>
  <c r="CR11" i="10" s="1"/>
  <c r="AU12" i="10"/>
  <c r="CY12" i="10" s="1"/>
  <c r="CR12" i="10" s="1"/>
  <c r="AU13" i="10"/>
  <c r="CY13" i="10" s="1"/>
  <c r="CR13" i="10" s="1"/>
  <c r="AU14" i="10"/>
  <c r="CY14" i="10" s="1"/>
  <c r="CR14" i="10" s="1"/>
  <c r="AU15" i="10"/>
  <c r="CY15" i="10" s="1"/>
  <c r="CR15" i="10" s="1"/>
  <c r="AU16" i="10"/>
  <c r="CY16" i="10" s="1"/>
  <c r="CR16" i="10" s="1"/>
  <c r="AU17" i="10"/>
  <c r="CY17" i="10" s="1"/>
  <c r="AU18" i="10"/>
  <c r="CY18" i="10" s="1"/>
  <c r="CR18" i="10" s="1"/>
  <c r="AU19" i="10"/>
  <c r="CY19" i="10" s="1"/>
  <c r="AU20" i="10"/>
  <c r="CY20" i="10" s="1"/>
  <c r="CR20" i="10" s="1"/>
  <c r="AU21" i="10"/>
  <c r="CY21" i="10" s="1"/>
  <c r="CR21" i="10" s="1"/>
  <c r="AU22" i="10"/>
  <c r="CY22" i="10" s="1"/>
  <c r="CR22" i="10" s="1"/>
  <c r="AU23" i="10"/>
  <c r="CY23" i="10" s="1"/>
  <c r="CR23" i="10" s="1"/>
  <c r="AU24" i="10"/>
  <c r="CY24" i="10" s="1"/>
  <c r="CR24" i="10" s="1"/>
  <c r="AU25" i="10"/>
  <c r="AU26" i="10"/>
  <c r="CY26" i="10" s="1"/>
  <c r="CR26" i="10" s="1"/>
  <c r="AQ8" i="10"/>
  <c r="CX8" i="10" s="1"/>
  <c r="CQ8" i="10" s="1"/>
  <c r="AQ9" i="10"/>
  <c r="CX9" i="10" s="1"/>
  <c r="CQ9" i="10" s="1"/>
  <c r="AQ10" i="10"/>
  <c r="CX10" i="10" s="1"/>
  <c r="CQ10" i="10" s="1"/>
  <c r="AQ11" i="10"/>
  <c r="CX11" i="10" s="1"/>
  <c r="CQ11" i="10" s="1"/>
  <c r="AQ12" i="10"/>
  <c r="CX12" i="10" s="1"/>
  <c r="AQ13" i="10"/>
  <c r="AD13" i="10" s="1"/>
  <c r="AQ14" i="10"/>
  <c r="CX14" i="10" s="1"/>
  <c r="CQ14" i="10" s="1"/>
  <c r="AQ15" i="10"/>
  <c r="CX15" i="10" s="1"/>
  <c r="CQ15" i="10" s="1"/>
  <c r="AQ16" i="10"/>
  <c r="CX16" i="10" s="1"/>
  <c r="AQ17" i="10"/>
  <c r="CX17" i="10" s="1"/>
  <c r="CQ17" i="10" s="1"/>
  <c r="AQ18" i="10"/>
  <c r="AQ19" i="10"/>
  <c r="CX19" i="10" s="1"/>
  <c r="CQ19" i="10" s="1"/>
  <c r="AQ20" i="10"/>
  <c r="CX20" i="10" s="1"/>
  <c r="CQ20" i="10" s="1"/>
  <c r="AQ21" i="10"/>
  <c r="CX21" i="10" s="1"/>
  <c r="CQ21" i="10" s="1"/>
  <c r="AQ22" i="10"/>
  <c r="CX22" i="10" s="1"/>
  <c r="CQ22" i="10" s="1"/>
  <c r="AQ23" i="10"/>
  <c r="CX23" i="10" s="1"/>
  <c r="CQ23" i="10" s="1"/>
  <c r="AQ24" i="10"/>
  <c r="CX24" i="10" s="1"/>
  <c r="CQ24" i="10" s="1"/>
  <c r="AQ25" i="10"/>
  <c r="AD25" i="10" s="1"/>
  <c r="AQ26" i="10"/>
  <c r="CX26" i="10" s="1"/>
  <c r="CQ26" i="10" s="1"/>
  <c r="AM8" i="10"/>
  <c r="CW8" i="10" s="1"/>
  <c r="CP8" i="10" s="1"/>
  <c r="AM9" i="10"/>
  <c r="CW9" i="10" s="1"/>
  <c r="CP9" i="10" s="1"/>
  <c r="AM10" i="10"/>
  <c r="CW10" i="10" s="1"/>
  <c r="CP10" i="10" s="1"/>
  <c r="AM11" i="10"/>
  <c r="CW11" i="10" s="1"/>
  <c r="CP11" i="10" s="1"/>
  <c r="AM12" i="10"/>
  <c r="CW12" i="10" s="1"/>
  <c r="CP12" i="10" s="1"/>
  <c r="AM13" i="10"/>
  <c r="CW13" i="10" s="1"/>
  <c r="CP13" i="10" s="1"/>
  <c r="AM14" i="10"/>
  <c r="CW14" i="10" s="1"/>
  <c r="CP14" i="10" s="1"/>
  <c r="AM15" i="10"/>
  <c r="CW15" i="10" s="1"/>
  <c r="AM16" i="10"/>
  <c r="CW16" i="10" s="1"/>
  <c r="CP16" i="10" s="1"/>
  <c r="AM17" i="10"/>
  <c r="CW17" i="10" s="1"/>
  <c r="AM18" i="10"/>
  <c r="CW18" i="10" s="1"/>
  <c r="CP18" i="10" s="1"/>
  <c r="AM19" i="10"/>
  <c r="CW19" i="10" s="1"/>
  <c r="CP19" i="10" s="1"/>
  <c r="AM20" i="10"/>
  <c r="CW20" i="10" s="1"/>
  <c r="CP20" i="10" s="1"/>
  <c r="AM21" i="10"/>
  <c r="CW21" i="10" s="1"/>
  <c r="CP21" i="10" s="1"/>
  <c r="AM22" i="10"/>
  <c r="CW22" i="10" s="1"/>
  <c r="CP22" i="10" s="1"/>
  <c r="AM23" i="10"/>
  <c r="AM24" i="10"/>
  <c r="CW24" i="10" s="1"/>
  <c r="CP24" i="10" s="1"/>
  <c r="AM25" i="10"/>
  <c r="CW25" i="10" s="1"/>
  <c r="CP25" i="10" s="1"/>
  <c r="AM26" i="10"/>
  <c r="CW26" i="10" s="1"/>
  <c r="CP26" i="10" s="1"/>
  <c r="AI8" i="10"/>
  <c r="CV8" i="10" s="1"/>
  <c r="CO8" i="10" s="1"/>
  <c r="AI9" i="10"/>
  <c r="CV9" i="10" s="1"/>
  <c r="CO9" i="10" s="1"/>
  <c r="AI10" i="10"/>
  <c r="CV10" i="10" s="1"/>
  <c r="AI11" i="10"/>
  <c r="CV11" i="10" s="1"/>
  <c r="CO11" i="10" s="1"/>
  <c r="AI12" i="10"/>
  <c r="CV12" i="10" s="1"/>
  <c r="CO12" i="10" s="1"/>
  <c r="AI13" i="10"/>
  <c r="CV13" i="10" s="1"/>
  <c r="CO13" i="10" s="1"/>
  <c r="AI14" i="10"/>
  <c r="CV14" i="10" s="1"/>
  <c r="AI15" i="10"/>
  <c r="CV15" i="10" s="1"/>
  <c r="CO15" i="10" s="1"/>
  <c r="AI16" i="10"/>
  <c r="AI17" i="10"/>
  <c r="CV17" i="10" s="1"/>
  <c r="CO17" i="10" s="1"/>
  <c r="AI18" i="10"/>
  <c r="CV18" i="10" s="1"/>
  <c r="CO18" i="10" s="1"/>
  <c r="AI19" i="10"/>
  <c r="CV19" i="10" s="1"/>
  <c r="CO19" i="10" s="1"/>
  <c r="AI20" i="10"/>
  <c r="CV20" i="10" s="1"/>
  <c r="CO20" i="10" s="1"/>
  <c r="AI21" i="10"/>
  <c r="CV21" i="10" s="1"/>
  <c r="AI22" i="10"/>
  <c r="CV22" i="10" s="1"/>
  <c r="CO22" i="10" s="1"/>
  <c r="AI23" i="10"/>
  <c r="CV23" i="10" s="1"/>
  <c r="CO23" i="10" s="1"/>
  <c r="AI24" i="10"/>
  <c r="CV24" i="10" s="1"/>
  <c r="CO24" i="10" s="1"/>
  <c r="AI25" i="10"/>
  <c r="CV25" i="10" s="1"/>
  <c r="CO25" i="10" s="1"/>
  <c r="AI26" i="10"/>
  <c r="CV26" i="10" s="1"/>
  <c r="CO26" i="10" s="1"/>
  <c r="AE8" i="10"/>
  <c r="AD8" i="10" s="1"/>
  <c r="H8" i="1" s="1"/>
  <c r="K8" i="1" s="1"/>
  <c r="AE9" i="10"/>
  <c r="CU9" i="10" s="1"/>
  <c r="AE10" i="10"/>
  <c r="CU10" i="10" s="1"/>
  <c r="AE11" i="10"/>
  <c r="CU11" i="10" s="1"/>
  <c r="AE12" i="10"/>
  <c r="CU12" i="10" s="1"/>
  <c r="AE13" i="10"/>
  <c r="CU13" i="10" s="1"/>
  <c r="AE14" i="10"/>
  <c r="CU14" i="10" s="1"/>
  <c r="AE15" i="10"/>
  <c r="CU15" i="10" s="1"/>
  <c r="AE16" i="10"/>
  <c r="AD16" i="10" s="1"/>
  <c r="AE17" i="10"/>
  <c r="CU17" i="10" s="1"/>
  <c r="AE18" i="10"/>
  <c r="CU18" i="10" s="1"/>
  <c r="AE19" i="10"/>
  <c r="CU19" i="10" s="1"/>
  <c r="CN19" i="10" s="1"/>
  <c r="AE20" i="10"/>
  <c r="CU20" i="10" s="1"/>
  <c r="AE21" i="10"/>
  <c r="AE22" i="10"/>
  <c r="CU22" i="10" s="1"/>
  <c r="AE23" i="10"/>
  <c r="CU23" i="10" s="1"/>
  <c r="AE24" i="10"/>
  <c r="CU24" i="10" s="1"/>
  <c r="AE25" i="10"/>
  <c r="CU25" i="10" s="1"/>
  <c r="CN25" i="10" s="1"/>
  <c r="AE26" i="10"/>
  <c r="AD26" i="10" s="1"/>
  <c r="H26" i="1" s="1"/>
  <c r="K26" i="1" s="1"/>
  <c r="AD9" i="10"/>
  <c r="AD15" i="10"/>
  <c r="AD21" i="10"/>
  <c r="Z8" i="10"/>
  <c r="CE8" i="10" s="1"/>
  <c r="BX8" i="10" s="1"/>
  <c r="Z9" i="10"/>
  <c r="CE9" i="10" s="1"/>
  <c r="BX9" i="10" s="1"/>
  <c r="Z10" i="10"/>
  <c r="CE10" i="10" s="1"/>
  <c r="BX10" i="10" s="1"/>
  <c r="Z11" i="10"/>
  <c r="CE11" i="10" s="1"/>
  <c r="BX11" i="10" s="1"/>
  <c r="Z12" i="10"/>
  <c r="CE12" i="10" s="1"/>
  <c r="BX12" i="10" s="1"/>
  <c r="Z13" i="10"/>
  <c r="CE13" i="10" s="1"/>
  <c r="BX13" i="10" s="1"/>
  <c r="Z14" i="10"/>
  <c r="CE14" i="10" s="1"/>
  <c r="BX14" i="10" s="1"/>
  <c r="Z15" i="10"/>
  <c r="CE15" i="10" s="1"/>
  <c r="Z16" i="10"/>
  <c r="Z17" i="10"/>
  <c r="CE17" i="10" s="1"/>
  <c r="BX17" i="10" s="1"/>
  <c r="Z18" i="10"/>
  <c r="CE18" i="10" s="1"/>
  <c r="BX18" i="10" s="1"/>
  <c r="Z19" i="10"/>
  <c r="CE19" i="10" s="1"/>
  <c r="BX19" i="10" s="1"/>
  <c r="Z20" i="10"/>
  <c r="CE20" i="10" s="1"/>
  <c r="BX20" i="10" s="1"/>
  <c r="Z21" i="10"/>
  <c r="CE21" i="10" s="1"/>
  <c r="BX21" i="10" s="1"/>
  <c r="Z22" i="10"/>
  <c r="CE22" i="10" s="1"/>
  <c r="BX22" i="10" s="1"/>
  <c r="Z23" i="10"/>
  <c r="CE23" i="10" s="1"/>
  <c r="Z24" i="10"/>
  <c r="CE24" i="10" s="1"/>
  <c r="BX24" i="10" s="1"/>
  <c r="Z25" i="10"/>
  <c r="CE25" i="10" s="1"/>
  <c r="BX25" i="10" s="1"/>
  <c r="Z26" i="10"/>
  <c r="CE26" i="10" s="1"/>
  <c r="BX26" i="10" s="1"/>
  <c r="V8" i="10"/>
  <c r="V9" i="10"/>
  <c r="V10" i="10"/>
  <c r="V11" i="10"/>
  <c r="CD11" i="10" s="1"/>
  <c r="BW11" i="10" s="1"/>
  <c r="V12" i="10"/>
  <c r="CD12" i="10" s="1"/>
  <c r="BW12" i="10" s="1"/>
  <c r="V13" i="10"/>
  <c r="CD13" i="10" s="1"/>
  <c r="BW13" i="10" s="1"/>
  <c r="V14" i="10"/>
  <c r="CD14" i="10" s="1"/>
  <c r="V15" i="10"/>
  <c r="CD15" i="10" s="1"/>
  <c r="BW15" i="10" s="1"/>
  <c r="V16" i="10"/>
  <c r="CD16" i="10" s="1"/>
  <c r="BW16" i="10" s="1"/>
  <c r="V17" i="10"/>
  <c r="CD17" i="10" s="1"/>
  <c r="BW17" i="10" s="1"/>
  <c r="V18" i="10"/>
  <c r="CD18" i="10" s="1"/>
  <c r="BW18" i="10" s="1"/>
  <c r="V19" i="10"/>
  <c r="CD19" i="10" s="1"/>
  <c r="BW19" i="10" s="1"/>
  <c r="V20" i="10"/>
  <c r="CD20" i="10" s="1"/>
  <c r="V21" i="10"/>
  <c r="V22" i="10"/>
  <c r="CD22" i="10" s="1"/>
  <c r="BW22" i="10" s="1"/>
  <c r="V23" i="10"/>
  <c r="CD23" i="10" s="1"/>
  <c r="BW23" i="10" s="1"/>
  <c r="V24" i="10"/>
  <c r="CD24" i="10" s="1"/>
  <c r="BW24" i="10" s="1"/>
  <c r="V25" i="10"/>
  <c r="CD25" i="10" s="1"/>
  <c r="BW25" i="10" s="1"/>
  <c r="V26" i="10"/>
  <c r="CD26" i="10" s="1"/>
  <c r="BW26" i="10" s="1"/>
  <c r="R8" i="10"/>
  <c r="R9" i="10"/>
  <c r="R10" i="10"/>
  <c r="CC10" i="10" s="1"/>
  <c r="BV10" i="10" s="1"/>
  <c r="R11" i="10"/>
  <c r="CC11" i="10" s="1"/>
  <c r="BV11" i="10" s="1"/>
  <c r="R12" i="10"/>
  <c r="E12" i="10" s="1"/>
  <c r="R13" i="10"/>
  <c r="CC13" i="10" s="1"/>
  <c r="R14" i="10"/>
  <c r="CC14" i="10" s="1"/>
  <c r="BV14" i="10" s="1"/>
  <c r="R15" i="10"/>
  <c r="CC15" i="10" s="1"/>
  <c r="BV15" i="10" s="1"/>
  <c r="R16" i="10"/>
  <c r="CC16" i="10" s="1"/>
  <c r="BV16" i="10" s="1"/>
  <c r="R17" i="10"/>
  <c r="CC17" i="10" s="1"/>
  <c r="BV17" i="10" s="1"/>
  <c r="R18" i="10"/>
  <c r="CC18" i="10" s="1"/>
  <c r="BV18" i="10" s="1"/>
  <c r="R19" i="10"/>
  <c r="CC19" i="10" s="1"/>
  <c r="R20" i="10"/>
  <c r="R21" i="10"/>
  <c r="CC21" i="10" s="1"/>
  <c r="BV21" i="10" s="1"/>
  <c r="R22" i="10"/>
  <c r="CC22" i="10" s="1"/>
  <c r="BV22" i="10" s="1"/>
  <c r="R23" i="10"/>
  <c r="CC23" i="10" s="1"/>
  <c r="BV23" i="10" s="1"/>
  <c r="R24" i="10"/>
  <c r="CC24" i="10" s="1"/>
  <c r="R25" i="10"/>
  <c r="CC25" i="10" s="1"/>
  <c r="BV25" i="10" s="1"/>
  <c r="R26" i="10"/>
  <c r="N8" i="10"/>
  <c r="N9" i="10"/>
  <c r="CB9" i="10" s="1"/>
  <c r="BU9" i="10" s="1"/>
  <c r="N10" i="10"/>
  <c r="CB10" i="10" s="1"/>
  <c r="BU10" i="10" s="1"/>
  <c r="N11" i="10"/>
  <c r="CB11" i="10" s="1"/>
  <c r="BU11" i="10" s="1"/>
  <c r="N12" i="10"/>
  <c r="CB12" i="10" s="1"/>
  <c r="N13" i="10"/>
  <c r="CB13" i="10" s="1"/>
  <c r="BU13" i="10" s="1"/>
  <c r="N14" i="10"/>
  <c r="CB14" i="10" s="1"/>
  <c r="BU14" i="10" s="1"/>
  <c r="N15" i="10"/>
  <c r="CB15" i="10" s="1"/>
  <c r="BU15" i="10" s="1"/>
  <c r="N16" i="10"/>
  <c r="CB16" i="10" s="1"/>
  <c r="BU16" i="10" s="1"/>
  <c r="N17" i="10"/>
  <c r="CB17" i="10" s="1"/>
  <c r="BU17" i="10" s="1"/>
  <c r="N18" i="10"/>
  <c r="CB18" i="10" s="1"/>
  <c r="N19" i="10"/>
  <c r="N20" i="10"/>
  <c r="CB20" i="10" s="1"/>
  <c r="BU20" i="10" s="1"/>
  <c r="N21" i="10"/>
  <c r="CB21" i="10" s="1"/>
  <c r="BU21" i="10" s="1"/>
  <c r="N22" i="10"/>
  <c r="CB22" i="10" s="1"/>
  <c r="BU22" i="10" s="1"/>
  <c r="N23" i="10"/>
  <c r="CB23" i="10" s="1"/>
  <c r="BU23" i="10" s="1"/>
  <c r="N24" i="10"/>
  <c r="CB24" i="10" s="1"/>
  <c r="BU24" i="10" s="1"/>
  <c r="N25" i="10"/>
  <c r="N26" i="10"/>
  <c r="J8" i="10"/>
  <c r="CA8" i="10" s="1"/>
  <c r="BT8" i="10" s="1"/>
  <c r="J9" i="10"/>
  <c r="CA9" i="10" s="1"/>
  <c r="BT9" i="10" s="1"/>
  <c r="J10" i="10"/>
  <c r="CA10" i="10" s="1"/>
  <c r="BT10" i="10" s="1"/>
  <c r="J11" i="10"/>
  <c r="CA11" i="10" s="1"/>
  <c r="J12" i="10"/>
  <c r="CA12" i="10" s="1"/>
  <c r="BT12" i="10" s="1"/>
  <c r="J13" i="10"/>
  <c r="CA13" i="10" s="1"/>
  <c r="BT13" i="10" s="1"/>
  <c r="J14" i="10"/>
  <c r="CA14" i="10" s="1"/>
  <c r="BT14" i="10" s="1"/>
  <c r="J15" i="10"/>
  <c r="CA15" i="10" s="1"/>
  <c r="BT15" i="10" s="1"/>
  <c r="J16" i="10"/>
  <c r="CA16" i="10" s="1"/>
  <c r="J17" i="10"/>
  <c r="CA17" i="10" s="1"/>
  <c r="J18" i="10"/>
  <c r="J19" i="10"/>
  <c r="CA19" i="10" s="1"/>
  <c r="BT19" i="10" s="1"/>
  <c r="J20" i="10"/>
  <c r="CA20" i="10" s="1"/>
  <c r="BT20" i="10" s="1"/>
  <c r="J21" i="10"/>
  <c r="CA21" i="10" s="1"/>
  <c r="BT21" i="10" s="1"/>
  <c r="J22" i="10"/>
  <c r="CA22" i="10" s="1"/>
  <c r="J23" i="10"/>
  <c r="CA23" i="10" s="1"/>
  <c r="BT23" i="10" s="1"/>
  <c r="J24" i="10"/>
  <c r="J25" i="10"/>
  <c r="J26" i="10"/>
  <c r="CA26" i="10" s="1"/>
  <c r="BT26" i="10" s="1"/>
  <c r="F8" i="10"/>
  <c r="BZ8" i="10" s="1"/>
  <c r="BS8" i="10" s="1"/>
  <c r="F9" i="10"/>
  <c r="BZ9" i="10" s="1"/>
  <c r="F10" i="10"/>
  <c r="BZ10" i="10" s="1"/>
  <c r="F11" i="10"/>
  <c r="BZ11" i="10" s="1"/>
  <c r="F12" i="10"/>
  <c r="BZ12" i="10" s="1"/>
  <c r="F13" i="10"/>
  <c r="E13" i="10" s="1"/>
  <c r="D13" i="10" s="1"/>
  <c r="F14" i="10"/>
  <c r="BZ14" i="10" s="1"/>
  <c r="BS14" i="10" s="1"/>
  <c r="F15" i="10"/>
  <c r="BZ15" i="10" s="1"/>
  <c r="F16" i="10"/>
  <c r="BZ16" i="10" s="1"/>
  <c r="F17" i="10"/>
  <c r="F18" i="10"/>
  <c r="BZ18" i="10" s="1"/>
  <c r="F19" i="10"/>
  <c r="E19" i="10" s="1"/>
  <c r="F20" i="10"/>
  <c r="BZ20" i="10" s="1"/>
  <c r="F21" i="10"/>
  <c r="BZ21" i="10" s="1"/>
  <c r="F22" i="10"/>
  <c r="BZ22" i="10" s="1"/>
  <c r="BS22" i="10" s="1"/>
  <c r="F23" i="10"/>
  <c r="F24" i="10"/>
  <c r="F25" i="10"/>
  <c r="E25" i="10" s="1"/>
  <c r="D25" i="10" s="1"/>
  <c r="F26" i="10"/>
  <c r="BZ26" i="10" s="1"/>
  <c r="BS26" i="10" s="1"/>
  <c r="E8" i="10"/>
  <c r="E14" i="10"/>
  <c r="E20" i="10"/>
  <c r="E26" i="10"/>
  <c r="AP12" i="1"/>
  <c r="AP18" i="1"/>
  <c r="AP24" i="1"/>
  <c r="AO8" i="1"/>
  <c r="AO9" i="1"/>
  <c r="AO10" i="1"/>
  <c r="AO11" i="1"/>
  <c r="AP11" i="1" s="1"/>
  <c r="AO12" i="1"/>
  <c r="AO13" i="1"/>
  <c r="AO14" i="1"/>
  <c r="AO15" i="1"/>
  <c r="AO16" i="1"/>
  <c r="AO17" i="1"/>
  <c r="AP17" i="1" s="1"/>
  <c r="AO18" i="1"/>
  <c r="AO19" i="1"/>
  <c r="AO20" i="1"/>
  <c r="AO21" i="1"/>
  <c r="AO22" i="1"/>
  <c r="AO23" i="1"/>
  <c r="AP23" i="1" s="1"/>
  <c r="AO24" i="1"/>
  <c r="AO25" i="1"/>
  <c r="AO26" i="1"/>
  <c r="AN8" i="1"/>
  <c r="AN9" i="1"/>
  <c r="AN10" i="1"/>
  <c r="AP10" i="1" s="1"/>
  <c r="AN11" i="1"/>
  <c r="AN12" i="1"/>
  <c r="AN13" i="1"/>
  <c r="AN14" i="1"/>
  <c r="AN15" i="1"/>
  <c r="AN16" i="1"/>
  <c r="AP16" i="1" s="1"/>
  <c r="AN17" i="1"/>
  <c r="AN18" i="1"/>
  <c r="AN19" i="1"/>
  <c r="AN20" i="1"/>
  <c r="AN21" i="1"/>
  <c r="AN22" i="1"/>
  <c r="AP22" i="1" s="1"/>
  <c r="AN23" i="1"/>
  <c r="AN24" i="1"/>
  <c r="AN25" i="1"/>
  <c r="AN26" i="1"/>
  <c r="AM8" i="1"/>
  <c r="AP8" i="1" s="1"/>
  <c r="AM9" i="1"/>
  <c r="AP9" i="1" s="1"/>
  <c r="AM10" i="1"/>
  <c r="AM11" i="1"/>
  <c r="AM12" i="1"/>
  <c r="AM13" i="1"/>
  <c r="AP13" i="1" s="1"/>
  <c r="AM14" i="1"/>
  <c r="AP14" i="1" s="1"/>
  <c r="AM15" i="1"/>
  <c r="AP15" i="1" s="1"/>
  <c r="AM16" i="1"/>
  <c r="AM17" i="1"/>
  <c r="AM18" i="1"/>
  <c r="AM19" i="1"/>
  <c r="AP19" i="1" s="1"/>
  <c r="AM20" i="1"/>
  <c r="AP20" i="1" s="1"/>
  <c r="AM21" i="1"/>
  <c r="AP21" i="1" s="1"/>
  <c r="AM22" i="1"/>
  <c r="AM23" i="1"/>
  <c r="AM24" i="1"/>
  <c r="AM25" i="1"/>
  <c r="AP25" i="1" s="1"/>
  <c r="AM26" i="1"/>
  <c r="AP26" i="1" s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D8" i="1"/>
  <c r="AD9" i="1"/>
  <c r="AD10" i="1"/>
  <c r="AJ10" i="1" s="1"/>
  <c r="AD11" i="1"/>
  <c r="AD12" i="1"/>
  <c r="AJ12" i="1" s="1"/>
  <c r="AD13" i="1"/>
  <c r="AJ13" i="1" s="1"/>
  <c r="AD14" i="1"/>
  <c r="AD15" i="1"/>
  <c r="AD16" i="1"/>
  <c r="AJ16" i="1" s="1"/>
  <c r="AD17" i="1"/>
  <c r="AD18" i="1"/>
  <c r="AJ18" i="1" s="1"/>
  <c r="AD19" i="1"/>
  <c r="AJ19" i="1" s="1"/>
  <c r="AD20" i="1"/>
  <c r="AD21" i="1"/>
  <c r="AD22" i="1"/>
  <c r="AJ22" i="1" s="1"/>
  <c r="AD23" i="1"/>
  <c r="AD24" i="1"/>
  <c r="AJ24" i="1" s="1"/>
  <c r="AD25" i="1"/>
  <c r="AJ25" i="1" s="1"/>
  <c r="AD26" i="1"/>
  <c r="AC8" i="1"/>
  <c r="AJ8" i="1" s="1"/>
  <c r="AC9" i="1"/>
  <c r="AJ9" i="1" s="1"/>
  <c r="AC10" i="1"/>
  <c r="AC11" i="1"/>
  <c r="AJ11" i="1" s="1"/>
  <c r="AC12" i="1"/>
  <c r="AC13" i="1"/>
  <c r="AC14" i="1"/>
  <c r="AJ14" i="1" s="1"/>
  <c r="AC15" i="1"/>
  <c r="AJ15" i="1" s="1"/>
  <c r="AC16" i="1"/>
  <c r="AC17" i="1"/>
  <c r="AJ17" i="1" s="1"/>
  <c r="AC18" i="1"/>
  <c r="AC19" i="1"/>
  <c r="AC20" i="1"/>
  <c r="AJ20" i="1" s="1"/>
  <c r="AC21" i="1"/>
  <c r="AJ21" i="1" s="1"/>
  <c r="AC22" i="1"/>
  <c r="AC23" i="1"/>
  <c r="AJ23" i="1" s="1"/>
  <c r="AC24" i="1"/>
  <c r="AC25" i="1"/>
  <c r="AC26" i="1"/>
  <c r="AJ26" i="1" s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V8" i="1"/>
  <c r="V9" i="1"/>
  <c r="V10" i="1"/>
  <c r="R10" i="1" s="1"/>
  <c r="V11" i="1"/>
  <c r="V12" i="1"/>
  <c r="V13" i="1"/>
  <c r="V14" i="1"/>
  <c r="V15" i="1"/>
  <c r="V16" i="1"/>
  <c r="R16" i="1" s="1"/>
  <c r="V17" i="1"/>
  <c r="V18" i="1"/>
  <c r="V19" i="1"/>
  <c r="V20" i="1"/>
  <c r="V21" i="1"/>
  <c r="V22" i="1"/>
  <c r="R22" i="1" s="1"/>
  <c r="V23" i="1"/>
  <c r="V24" i="1"/>
  <c r="V25" i="1"/>
  <c r="V26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T8" i="1"/>
  <c r="T9" i="1"/>
  <c r="R9" i="1" s="1"/>
  <c r="AA9" i="1" s="1"/>
  <c r="T10" i="1"/>
  <c r="T11" i="1"/>
  <c r="T12" i="1"/>
  <c r="T13" i="1"/>
  <c r="T14" i="1"/>
  <c r="T15" i="1"/>
  <c r="R15" i="1" s="1"/>
  <c r="AA15" i="1" s="1"/>
  <c r="T16" i="1"/>
  <c r="T17" i="1"/>
  <c r="T18" i="1"/>
  <c r="T19" i="1"/>
  <c r="T20" i="1"/>
  <c r="T21" i="1"/>
  <c r="R21" i="1" s="1"/>
  <c r="AA21" i="1" s="1"/>
  <c r="T22" i="1"/>
  <c r="T23" i="1"/>
  <c r="T24" i="1"/>
  <c r="T25" i="1"/>
  <c r="T26" i="1"/>
  <c r="S8" i="1"/>
  <c r="R8" i="1" s="1"/>
  <c r="S9" i="1"/>
  <c r="S10" i="1"/>
  <c r="S11" i="1"/>
  <c r="R11" i="1" s="1"/>
  <c r="S12" i="1"/>
  <c r="S13" i="1"/>
  <c r="R13" i="1" s="1"/>
  <c r="AA13" i="1" s="1"/>
  <c r="S14" i="1"/>
  <c r="R14" i="1" s="1"/>
  <c r="S15" i="1"/>
  <c r="S16" i="1"/>
  <c r="S17" i="1"/>
  <c r="R17" i="1" s="1"/>
  <c r="S18" i="1"/>
  <c r="S19" i="1"/>
  <c r="R19" i="1" s="1"/>
  <c r="AA19" i="1" s="1"/>
  <c r="S20" i="1"/>
  <c r="R20" i="1" s="1"/>
  <c r="S21" i="1"/>
  <c r="S22" i="1"/>
  <c r="S23" i="1"/>
  <c r="R23" i="1" s="1"/>
  <c r="S24" i="1"/>
  <c r="S25" i="1"/>
  <c r="R25" i="1" s="1"/>
  <c r="AA25" i="1" s="1"/>
  <c r="S26" i="1"/>
  <c r="R26" i="1" s="1"/>
  <c r="R12" i="1"/>
  <c r="R18" i="1"/>
  <c r="R24" i="1"/>
  <c r="Q9" i="1"/>
  <c r="Q10" i="1"/>
  <c r="Q11" i="1"/>
  <c r="Q12" i="1"/>
  <c r="Q13" i="1"/>
  <c r="Q15" i="1"/>
  <c r="Q16" i="1"/>
  <c r="Q17" i="1"/>
  <c r="Q18" i="1"/>
  <c r="Q19" i="1"/>
  <c r="Q21" i="1"/>
  <c r="Q22" i="1"/>
  <c r="Q23" i="1"/>
  <c r="Q24" i="1"/>
  <c r="Q25" i="1"/>
  <c r="P8" i="1"/>
  <c r="P9" i="1"/>
  <c r="P10" i="1"/>
  <c r="AA10" i="1" s="1"/>
  <c r="P11" i="1"/>
  <c r="AA11" i="1" s="1"/>
  <c r="P13" i="1"/>
  <c r="P14" i="1"/>
  <c r="P15" i="1"/>
  <c r="P16" i="1"/>
  <c r="AA16" i="1" s="1"/>
  <c r="P17" i="1"/>
  <c r="AA17" i="1" s="1"/>
  <c r="P19" i="1"/>
  <c r="P20" i="1"/>
  <c r="P21" i="1"/>
  <c r="P22" i="1"/>
  <c r="P23" i="1"/>
  <c r="AA23" i="1" s="1"/>
  <c r="P25" i="1"/>
  <c r="P26" i="1"/>
  <c r="AA26" i="1" s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I10" i="1"/>
  <c r="I15" i="1"/>
  <c r="I16" i="1"/>
  <c r="I21" i="1"/>
  <c r="I22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CN14" i="10" l="1"/>
  <c r="CT14" i="10"/>
  <c r="CM14" i="10" s="1"/>
  <c r="N14" i="1" s="1"/>
  <c r="AA22" i="1"/>
  <c r="AA8" i="1"/>
  <c r="BY10" i="10"/>
  <c r="BR10" i="10" s="1"/>
  <c r="M10" i="1" s="1"/>
  <c r="CT13" i="10"/>
  <c r="M20" i="1"/>
  <c r="M14" i="1"/>
  <c r="M8" i="1"/>
  <c r="AA14" i="1"/>
  <c r="AB21" i="1"/>
  <c r="AL21" i="1"/>
  <c r="AK21" i="1"/>
  <c r="AB15" i="1"/>
  <c r="AL15" i="1"/>
  <c r="AK15" i="1"/>
  <c r="AB9" i="1"/>
  <c r="AL9" i="1"/>
  <c r="AK9" i="1"/>
  <c r="D8" i="10"/>
  <c r="BY21" i="10"/>
  <c r="BR21" i="10" s="1"/>
  <c r="M21" i="1" s="1"/>
  <c r="BS21" i="10"/>
  <c r="BY15" i="10"/>
  <c r="BR15" i="10" s="1"/>
  <c r="BS15" i="10"/>
  <c r="BY9" i="10"/>
  <c r="BR9" i="10" s="1"/>
  <c r="BS9" i="10"/>
  <c r="BT22" i="10"/>
  <c r="BY22" i="10"/>
  <c r="BR22" i="10" s="1"/>
  <c r="BT16" i="10"/>
  <c r="BY16" i="10"/>
  <c r="BR16" i="10" s="1"/>
  <c r="BV24" i="10"/>
  <c r="BY24" i="10"/>
  <c r="BR24" i="10" s="1"/>
  <c r="D12" i="10"/>
  <c r="AA20" i="1"/>
  <c r="AB25" i="1"/>
  <c r="AK25" i="1"/>
  <c r="AB19" i="1"/>
  <c r="AL19" i="1"/>
  <c r="AK19" i="1"/>
  <c r="AB13" i="1"/>
  <c r="AL13" i="1"/>
  <c r="AK13" i="1"/>
  <c r="BY20" i="10"/>
  <c r="BR20" i="10" s="1"/>
  <c r="M22" i="1"/>
  <c r="AB23" i="1"/>
  <c r="AK23" i="1"/>
  <c r="BY11" i="10"/>
  <c r="BR11" i="10" s="1"/>
  <c r="BS11" i="10"/>
  <c r="CT20" i="10"/>
  <c r="CM20" i="10" s="1"/>
  <c r="N20" i="1" s="1"/>
  <c r="CN20" i="10"/>
  <c r="AL11" i="1"/>
  <c r="AB11" i="1"/>
  <c r="AK11" i="1"/>
  <c r="H15" i="1"/>
  <c r="K15" i="1" s="1"/>
  <c r="L15" i="1" s="1"/>
  <c r="H25" i="1"/>
  <c r="K25" i="1" s="1"/>
  <c r="H13" i="1"/>
  <c r="K13" i="1" s="1"/>
  <c r="M16" i="1"/>
  <c r="AK16" i="1"/>
  <c r="AB16" i="1"/>
  <c r="AL16" i="1"/>
  <c r="CO21" i="10"/>
  <c r="CT21" i="10"/>
  <c r="CM21" i="10" s="1"/>
  <c r="N21" i="1" s="1"/>
  <c r="M24" i="1"/>
  <c r="AB26" i="1"/>
  <c r="AL26" i="1"/>
  <c r="AK26" i="1"/>
  <c r="AL17" i="1"/>
  <c r="AB17" i="1"/>
  <c r="AK17" i="1"/>
  <c r="AK10" i="1"/>
  <c r="AB10" i="1"/>
  <c r="AL10" i="1"/>
  <c r="D26" i="10"/>
  <c r="BS18" i="10"/>
  <c r="BY18" i="10"/>
  <c r="BY12" i="10"/>
  <c r="BR12" i="10" s="1"/>
  <c r="M12" i="1" s="1"/>
  <c r="BS12" i="10"/>
  <c r="CN9" i="10"/>
  <c r="CT9" i="10"/>
  <c r="CM9" i="10" s="1"/>
  <c r="N9" i="1" s="1"/>
  <c r="E18" i="10"/>
  <c r="AD19" i="10"/>
  <c r="H19" i="1" s="1"/>
  <c r="K19" i="1" s="1"/>
  <c r="CU16" i="10"/>
  <c r="L26" i="1"/>
  <c r="L8" i="1"/>
  <c r="M15" i="1"/>
  <c r="M9" i="1"/>
  <c r="N22" i="1"/>
  <c r="P24" i="1"/>
  <c r="AA24" i="1" s="1"/>
  <c r="P18" i="1"/>
  <c r="AA18" i="1" s="1"/>
  <c r="P12" i="1"/>
  <c r="AA12" i="1" s="1"/>
  <c r="E22" i="10"/>
  <c r="D22" i="10" s="1"/>
  <c r="E16" i="10"/>
  <c r="D16" i="10" s="1"/>
  <c r="E10" i="10"/>
  <c r="AD23" i="10"/>
  <c r="AD17" i="10"/>
  <c r="AD11" i="10"/>
  <c r="CT24" i="10"/>
  <c r="CN24" i="10"/>
  <c r="CT18" i="10"/>
  <c r="CN18" i="10"/>
  <c r="CT12" i="10"/>
  <c r="CN12" i="10"/>
  <c r="BC9" i="10"/>
  <c r="I9" i="1" s="1"/>
  <c r="BZ19" i="10"/>
  <c r="CX13" i="10"/>
  <c r="CQ13" i="10" s="1"/>
  <c r="DF16" i="8"/>
  <c r="M23" i="1"/>
  <c r="M17" i="1"/>
  <c r="M11" i="1"/>
  <c r="E24" i="10"/>
  <c r="BZ13" i="10"/>
  <c r="L25" i="1"/>
  <c r="L19" i="1"/>
  <c r="L13" i="1"/>
  <c r="E21" i="10"/>
  <c r="D21" i="10" s="1"/>
  <c r="E15" i="10"/>
  <c r="D15" i="10" s="1"/>
  <c r="E9" i="10"/>
  <c r="AD22" i="10"/>
  <c r="AD10" i="10"/>
  <c r="H10" i="1" s="1"/>
  <c r="K10" i="1" s="1"/>
  <c r="L10" i="1" s="1"/>
  <c r="CT23" i="10"/>
  <c r="CM23" i="10" s="1"/>
  <c r="N23" i="1" s="1"/>
  <c r="CN23" i="10"/>
  <c r="CT17" i="10"/>
  <c r="CN17" i="10"/>
  <c r="CT11" i="10"/>
  <c r="CN11" i="10"/>
  <c r="BS20" i="10"/>
  <c r="BY26" i="10"/>
  <c r="BR26" i="10" s="1"/>
  <c r="M26" i="1" s="1"/>
  <c r="BY17" i="10"/>
  <c r="BR17" i="10" s="1"/>
  <c r="BY8" i="10"/>
  <c r="BR8" i="10" s="1"/>
  <c r="CC12" i="10"/>
  <c r="BV12" i="10" s="1"/>
  <c r="CT25" i="10"/>
  <c r="CM25" i="10" s="1"/>
  <c r="N25" i="1" s="1"/>
  <c r="CU26" i="10"/>
  <c r="CU8" i="10"/>
  <c r="DA23" i="10"/>
  <c r="DA17" i="10"/>
  <c r="DA11" i="10"/>
  <c r="DA24" i="10"/>
  <c r="DA18" i="10"/>
  <c r="DA12" i="10"/>
  <c r="DA25" i="10"/>
  <c r="DA19" i="10"/>
  <c r="DA13" i="10"/>
  <c r="DZ22" i="8"/>
  <c r="CT10" i="10"/>
  <c r="CM10" i="10" s="1"/>
  <c r="N10" i="1" s="1"/>
  <c r="CN10" i="10"/>
  <c r="CX25" i="10"/>
  <c r="CQ25" i="10" s="1"/>
  <c r="CT22" i="10"/>
  <c r="CM22" i="10" s="1"/>
  <c r="CN22" i="10"/>
  <c r="BZ25" i="10"/>
  <c r="AD20" i="10"/>
  <c r="H20" i="1" s="1"/>
  <c r="K20" i="1" s="1"/>
  <c r="L20" i="1" s="1"/>
  <c r="AD14" i="10"/>
  <c r="H14" i="1" s="1"/>
  <c r="K14" i="1" s="1"/>
  <c r="L14" i="1" s="1"/>
  <c r="CT15" i="10"/>
  <c r="CM15" i="10" s="1"/>
  <c r="N15" i="1" s="1"/>
  <c r="BY23" i="10"/>
  <c r="BR23" i="10" s="1"/>
  <c r="BY14" i="10"/>
  <c r="BR14" i="10" s="1"/>
  <c r="CT19" i="10"/>
  <c r="CM19" i="10" s="1"/>
  <c r="N19" i="1" s="1"/>
  <c r="D19" i="8"/>
  <c r="D21" i="8"/>
  <c r="D15" i="8"/>
  <c r="D9" i="8"/>
  <c r="D18" i="8"/>
  <c r="E23" i="10"/>
  <c r="D23" i="10" s="1"/>
  <c r="E17" i="10"/>
  <c r="D17" i="10" s="1"/>
  <c r="E11" i="10"/>
  <c r="D11" i="10" s="1"/>
  <c r="AD24" i="10"/>
  <c r="H24" i="1" s="1"/>
  <c r="K24" i="1" s="1"/>
  <c r="L24" i="1" s="1"/>
  <c r="AD18" i="10"/>
  <c r="H18" i="1" s="1"/>
  <c r="K18" i="1" s="1"/>
  <c r="L18" i="1" s="1"/>
  <c r="AD12" i="10"/>
  <c r="H12" i="1" s="1"/>
  <c r="K12" i="1" s="1"/>
  <c r="L12" i="1" s="1"/>
  <c r="CF24" i="10"/>
  <c r="CF18" i="10"/>
  <c r="D25" i="8"/>
  <c r="D13" i="8"/>
  <c r="CS10" i="10"/>
  <c r="E26" i="8"/>
  <c r="D26" i="8" s="1"/>
  <c r="E20" i="8"/>
  <c r="D20" i="8" s="1"/>
  <c r="E14" i="8"/>
  <c r="D14" i="8" s="1"/>
  <c r="E8" i="8"/>
  <c r="D8" i="8" s="1"/>
  <c r="T23" i="8"/>
  <c r="D23" i="8" s="1"/>
  <c r="T17" i="8"/>
  <c r="D17" i="8" s="1"/>
  <c r="T11" i="8"/>
  <c r="D11" i="8" s="1"/>
  <c r="BM22" i="8"/>
  <c r="D22" i="8" s="1"/>
  <c r="BM16" i="8"/>
  <c r="D16" i="8" s="1"/>
  <c r="BM10" i="8"/>
  <c r="D10" i="8" s="1"/>
  <c r="CB11" i="8"/>
  <c r="CQ22" i="8"/>
  <c r="CQ16" i="8"/>
  <c r="CQ10" i="8"/>
  <c r="D25" i="4"/>
  <c r="AL25" i="1" s="1"/>
  <c r="O25" i="3"/>
  <c r="D25" i="3" s="1"/>
  <c r="O13" i="3"/>
  <c r="D13" i="3" s="1"/>
  <c r="D13" i="4"/>
  <c r="DF10" i="8"/>
  <c r="O23" i="3"/>
  <c r="D23" i="3" s="1"/>
  <c r="D23" i="4"/>
  <c r="AL23" i="1" s="1"/>
  <c r="D26" i="3"/>
  <c r="D20" i="3"/>
  <c r="D14" i="3"/>
  <c r="D8" i="3"/>
  <c r="BT24" i="5"/>
  <c r="L24" i="5" s="1"/>
  <c r="BT18" i="5"/>
  <c r="L18" i="5" s="1"/>
  <c r="BT12" i="5"/>
  <c r="L12" i="5" s="1"/>
  <c r="D17" i="5"/>
  <c r="F20" i="5"/>
  <c r="D20" i="5" s="1"/>
  <c r="BL23" i="5"/>
  <c r="K23" i="5" s="1"/>
  <c r="BL17" i="5"/>
  <c r="K17" i="5" s="1"/>
  <c r="BL11" i="5"/>
  <c r="K11" i="5" s="1"/>
  <c r="BL24" i="5"/>
  <c r="K24" i="5" s="1"/>
  <c r="F24" i="5" s="1"/>
  <c r="D24" i="5" s="1"/>
  <c r="BL18" i="5"/>
  <c r="K18" i="5" s="1"/>
  <c r="BL12" i="5"/>
  <c r="K12" i="5" s="1"/>
  <c r="BL25" i="5"/>
  <c r="K25" i="5" s="1"/>
  <c r="F25" i="5" s="1"/>
  <c r="D25" i="5" s="1"/>
  <c r="BL19" i="5"/>
  <c r="K19" i="5" s="1"/>
  <c r="F19" i="5" s="1"/>
  <c r="D19" i="5" s="1"/>
  <c r="BL13" i="5"/>
  <c r="K13" i="5" s="1"/>
  <c r="F13" i="5" s="1"/>
  <c r="D13" i="5" s="1"/>
  <c r="BL21" i="5"/>
  <c r="K21" i="5" s="1"/>
  <c r="F21" i="5" s="1"/>
  <c r="D21" i="5" s="1"/>
  <c r="BL9" i="5"/>
  <c r="K9" i="5" s="1"/>
  <c r="F9" i="5" s="1"/>
  <c r="D9" i="5" s="1"/>
  <c r="P26" i="5"/>
  <c r="P20" i="5"/>
  <c r="P14" i="5"/>
  <c r="P8" i="5"/>
  <c r="CJ26" i="5"/>
  <c r="N26" i="5" s="1"/>
  <c r="CJ20" i="5"/>
  <c r="N20" i="5" s="1"/>
  <c r="CJ14" i="5"/>
  <c r="N14" i="5" s="1"/>
  <c r="CJ8" i="5"/>
  <c r="N8" i="5" s="1"/>
  <c r="F26" i="5"/>
  <c r="D26" i="5" s="1"/>
  <c r="F15" i="5"/>
  <c r="D15" i="5" s="1"/>
  <c r="F16" i="5"/>
  <c r="D16" i="5" s="1"/>
  <c r="F10" i="5"/>
  <c r="D10" i="5" s="1"/>
  <c r="BL26" i="5"/>
  <c r="K26" i="5" s="1"/>
  <c r="BL20" i="5"/>
  <c r="K20" i="5" s="1"/>
  <c r="BL14" i="5"/>
  <c r="K14" i="5" s="1"/>
  <c r="F14" i="5" s="1"/>
  <c r="D14" i="5" s="1"/>
  <c r="BL8" i="5"/>
  <c r="K8" i="5" s="1"/>
  <c r="F8" i="5" s="1"/>
  <c r="D8" i="5" s="1"/>
  <c r="CB11" i="5"/>
  <c r="M11" i="5" s="1"/>
  <c r="F11" i="5" s="1"/>
  <c r="D11" i="5" s="1"/>
  <c r="P23" i="5"/>
  <c r="P17" i="5"/>
  <c r="P11" i="5"/>
  <c r="P24" i="5"/>
  <c r="P18" i="5"/>
  <c r="P12" i="5"/>
  <c r="AV22" i="5"/>
  <c r="I22" i="5" s="1"/>
  <c r="AV16" i="5"/>
  <c r="I16" i="5" s="1"/>
  <c r="AV10" i="5"/>
  <c r="I10" i="5" s="1"/>
  <c r="BD24" i="5"/>
  <c r="J24" i="5" s="1"/>
  <c r="BD18" i="5"/>
  <c r="J18" i="5" s="1"/>
  <c r="BD12" i="5"/>
  <c r="J12" i="5" s="1"/>
  <c r="CJ23" i="5"/>
  <c r="N23" i="5" s="1"/>
  <c r="CJ17" i="5"/>
  <c r="N17" i="5" s="1"/>
  <c r="CJ11" i="5"/>
  <c r="N11" i="5" s="1"/>
  <c r="CJ24" i="5"/>
  <c r="N24" i="5" s="1"/>
  <c r="CJ18" i="5"/>
  <c r="N18" i="5" s="1"/>
  <c r="CJ12" i="5"/>
  <c r="N12" i="5" s="1"/>
  <c r="CJ25" i="5"/>
  <c r="N25" i="5" s="1"/>
  <c r="CJ19" i="5"/>
  <c r="N19" i="5" s="1"/>
  <c r="CJ13" i="5"/>
  <c r="N13" i="5" s="1"/>
  <c r="P25" i="5"/>
  <c r="P19" i="5"/>
  <c r="P13" i="5"/>
  <c r="AN23" i="5"/>
  <c r="H23" i="5" s="1"/>
  <c r="F23" i="5" s="1"/>
  <c r="D23" i="5" s="1"/>
  <c r="AN17" i="5"/>
  <c r="H17" i="5" s="1"/>
  <c r="F17" i="5" s="1"/>
  <c r="AN11" i="5"/>
  <c r="H11" i="5" s="1"/>
  <c r="AN24" i="5"/>
  <c r="H24" i="5" s="1"/>
  <c r="AN18" i="5"/>
  <c r="H18" i="5" s="1"/>
  <c r="AN12" i="5"/>
  <c r="H12" i="5" s="1"/>
  <c r="F12" i="5" s="1"/>
  <c r="D12" i="5" s="1"/>
  <c r="BT22" i="5"/>
  <c r="L22" i="5" s="1"/>
  <c r="F22" i="5" s="1"/>
  <c r="D22" i="5" s="1"/>
  <c r="BT16" i="5"/>
  <c r="L16" i="5" s="1"/>
  <c r="BT10" i="5"/>
  <c r="L10" i="5" s="1"/>
  <c r="CB24" i="5"/>
  <c r="M24" i="5" s="1"/>
  <c r="CB18" i="5"/>
  <c r="M18" i="5" s="1"/>
  <c r="CB12" i="5"/>
  <c r="M12" i="5" s="1"/>
  <c r="AI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DG7" i="10" s="1"/>
  <c r="BP7" i="10"/>
  <c r="DF7" i="10" s="1"/>
  <c r="BO7" i="10"/>
  <c r="BN7" i="10"/>
  <c r="DD7" i="10" s="1"/>
  <c r="BM7" i="10"/>
  <c r="DC7" i="10" s="1"/>
  <c r="BL7" i="10"/>
  <c r="BJ7" i="10"/>
  <c r="CL7" i="10" s="1"/>
  <c r="BI7" i="10"/>
  <c r="BH7" i="10"/>
  <c r="CJ7" i="10" s="1"/>
  <c r="BG7" i="10"/>
  <c r="CI7" i="10" s="1"/>
  <c r="BF7" i="10"/>
  <c r="CH7" i="10" s="1"/>
  <c r="BE7" i="10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F7" i="10" s="1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T7" i="1" s="1"/>
  <c r="K7" i="3"/>
  <c r="J7" i="3"/>
  <c r="W7" i="1" s="1"/>
  <c r="I7" i="3"/>
  <c r="V7" i="1" s="1"/>
  <c r="H7" i="3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S7" i="9" s="1"/>
  <c r="BI7" i="4" s="1"/>
  <c r="S7" i="4" s="1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DE7" i="10"/>
  <c r="DB7" i="10"/>
  <c r="CK7" i="10"/>
  <c r="CG7" i="10"/>
  <c r="X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U7" i="1"/>
  <c r="D9" i="10" l="1"/>
  <c r="BY13" i="10"/>
  <c r="BR13" i="10" s="1"/>
  <c r="M13" i="1" s="1"/>
  <c r="BS13" i="10"/>
  <c r="H23" i="1"/>
  <c r="K23" i="1" s="1"/>
  <c r="L23" i="1" s="1"/>
  <c r="AL24" i="1"/>
  <c r="AK24" i="1"/>
  <c r="AB24" i="1"/>
  <c r="D20" i="10"/>
  <c r="AB8" i="1"/>
  <c r="AL8" i="1"/>
  <c r="AK8" i="1"/>
  <c r="CM17" i="10"/>
  <c r="N17" i="1" s="1"/>
  <c r="D24" i="10"/>
  <c r="CM18" i="10"/>
  <c r="N18" i="1" s="1"/>
  <c r="D10" i="10"/>
  <c r="CT16" i="10"/>
  <c r="CM16" i="10" s="1"/>
  <c r="N16" i="1" s="1"/>
  <c r="CN16" i="10"/>
  <c r="H9" i="1"/>
  <c r="K9" i="1" s="1"/>
  <c r="L9" i="1" s="1"/>
  <c r="H16" i="1"/>
  <c r="K16" i="1" s="1"/>
  <c r="L16" i="1" s="1"/>
  <c r="AL14" i="1"/>
  <c r="AK14" i="1"/>
  <c r="AB14" i="1"/>
  <c r="AK22" i="1"/>
  <c r="AB22" i="1"/>
  <c r="AL22" i="1"/>
  <c r="CT8" i="10"/>
  <c r="CM8" i="10" s="1"/>
  <c r="N8" i="1" s="1"/>
  <c r="CN8" i="10"/>
  <c r="BY19" i="10"/>
  <c r="BR19" i="10" s="1"/>
  <c r="M19" i="1" s="1"/>
  <c r="BS19" i="10"/>
  <c r="BY25" i="10"/>
  <c r="BR25" i="10" s="1"/>
  <c r="M25" i="1" s="1"/>
  <c r="BS25" i="10"/>
  <c r="CN26" i="10"/>
  <c r="CT26" i="10"/>
  <c r="CM26" i="10" s="1"/>
  <c r="N26" i="1" s="1"/>
  <c r="CM24" i="10"/>
  <c r="N24" i="1" s="1"/>
  <c r="D18" i="10"/>
  <c r="D19" i="10"/>
  <c r="CM13" i="10"/>
  <c r="N13" i="1" s="1"/>
  <c r="F18" i="5"/>
  <c r="D18" i="5" s="1"/>
  <c r="H11" i="1"/>
  <c r="K11" i="1" s="1"/>
  <c r="L11" i="1" s="1"/>
  <c r="AL12" i="1"/>
  <c r="AK12" i="1"/>
  <c r="AB12" i="1"/>
  <c r="BR18" i="10"/>
  <c r="M18" i="1" s="1"/>
  <c r="AL20" i="1"/>
  <c r="AK20" i="1"/>
  <c r="AB20" i="1"/>
  <c r="CM11" i="10"/>
  <c r="N11" i="1" s="1"/>
  <c r="H22" i="1"/>
  <c r="K22" i="1" s="1"/>
  <c r="L22" i="1" s="1"/>
  <c r="CM12" i="10"/>
  <c r="N12" i="1" s="1"/>
  <c r="H17" i="1"/>
  <c r="K17" i="1" s="1"/>
  <c r="L17" i="1" s="1"/>
  <c r="AK18" i="1"/>
  <c r="AB18" i="1"/>
  <c r="AL18" i="1"/>
  <c r="H21" i="1"/>
  <c r="K21" i="1" s="1"/>
  <c r="L21" i="1" s="1"/>
  <c r="D14" i="10"/>
  <c r="T7" i="9"/>
  <c r="BJ7" i="4" s="1"/>
  <c r="T7" i="4" s="1"/>
  <c r="AU7" i="10"/>
  <c r="CY7" i="10" s="1"/>
  <c r="CR7" i="10" s="1"/>
  <c r="R7" i="10"/>
  <c r="CC7" i="10" s="1"/>
  <c r="BV7" i="10" s="1"/>
  <c r="V7" i="10"/>
  <c r="CD7" i="10" s="1"/>
  <c r="BW7" i="10" s="1"/>
  <c r="N7" i="10"/>
  <c r="CB7" i="10" s="1"/>
  <c r="BU7" i="10" s="1"/>
  <c r="P7" i="9"/>
  <c r="BF7" i="4" s="1"/>
  <c r="P7" i="4" s="1"/>
  <c r="M7" i="8"/>
  <c r="Z7" i="10"/>
  <c r="CE7" i="10" s="1"/>
  <c r="BX7" i="10" s="1"/>
  <c r="G7" i="9"/>
  <c r="AW7" i="4" s="1"/>
  <c r="G7" i="4" s="1"/>
  <c r="EH7" i="8"/>
  <c r="CC7" i="8"/>
  <c r="W7" i="9"/>
  <c r="BM7" i="4" s="1"/>
  <c r="W7" i="4" s="1"/>
  <c r="V7" i="9"/>
  <c r="BL7" i="4" s="1"/>
  <c r="V7" i="4" s="1"/>
  <c r="CJ7" i="5"/>
  <c r="N7" i="5" s="1"/>
  <c r="EU7" i="9"/>
  <c r="AI7" i="1" s="1"/>
  <c r="F7" i="9"/>
  <c r="AV7" i="4" s="1"/>
  <c r="F7" i="4" s="1"/>
  <c r="L7" i="9"/>
  <c r="BB7" i="4" s="1"/>
  <c r="L7" i="4" s="1"/>
  <c r="F7" i="8"/>
  <c r="AY7" i="10"/>
  <c r="CZ7" i="10" s="1"/>
  <c r="CR7" i="5"/>
  <c r="O7" i="5" s="1"/>
  <c r="CF7" i="10"/>
  <c r="BU7" i="8"/>
  <c r="EA7" i="8"/>
  <c r="AI7" i="10"/>
  <c r="CV7" i="10" s="1"/>
  <c r="CO7" i="10" s="1"/>
  <c r="BD7" i="10"/>
  <c r="N7" i="9"/>
  <c r="BD7" i="4" s="1"/>
  <c r="N7" i="4" s="1"/>
  <c r="CY7" i="8"/>
  <c r="BO7" i="9"/>
  <c r="AE7" i="1" s="1"/>
  <c r="AC7" i="3"/>
  <c r="AO7" i="1" s="1"/>
  <c r="BD7" i="5"/>
  <c r="J7" i="5" s="1"/>
  <c r="H7" i="9"/>
  <c r="AX7" i="4" s="1"/>
  <c r="H7" i="4" s="1"/>
  <c r="BK7" i="10"/>
  <c r="DI7" i="10"/>
  <c r="AN7" i="5"/>
  <c r="H7" i="5" s="1"/>
  <c r="AV7" i="5"/>
  <c r="I7" i="5" s="1"/>
  <c r="Y7" i="4"/>
  <c r="Z7" i="1" s="1"/>
  <c r="D7" i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CS7" i="10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R7" i="8"/>
  <c r="CQ7" i="8" s="1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BZ7" i="10"/>
  <c r="E7" i="9"/>
  <c r="AU7" i="4" s="1"/>
  <c r="E7" i="4" s="1"/>
  <c r="K7" i="9"/>
  <c r="BA7" i="4" s="1"/>
  <c r="K7" i="4" s="1"/>
  <c r="AB2" i="13"/>
  <c r="Y2" i="13"/>
  <c r="W2" i="13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AA43" i="13"/>
  <c r="AA44" i="13"/>
  <c r="AA211" i="13"/>
  <c r="AA110" i="13"/>
  <c r="AA245" i="13"/>
  <c r="AA156" i="13"/>
  <c r="AA96" i="13"/>
  <c r="AA16" i="13"/>
  <c r="AA212" i="13"/>
  <c r="AA85" i="13"/>
  <c r="AA148" i="13"/>
  <c r="AA41" i="13"/>
  <c r="AA213" i="13"/>
  <c r="AA194" i="13"/>
  <c r="AA163" i="13"/>
  <c r="AA180" i="13"/>
  <c r="AA228" i="13"/>
  <c r="AA140" i="13"/>
  <c r="AA72" i="13"/>
  <c r="AA66" i="13"/>
  <c r="AA176" i="13"/>
  <c r="AA53" i="13"/>
  <c r="AA247" i="13"/>
  <c r="AA217" i="13"/>
  <c r="AA128" i="13"/>
  <c r="AA101" i="13"/>
  <c r="AA23" i="13"/>
  <c r="AA155" i="13"/>
  <c r="AA58" i="13"/>
  <c r="AA127" i="13"/>
  <c r="AA68" i="13"/>
  <c r="AA250" i="13"/>
  <c r="AA125" i="13"/>
  <c r="AA178" i="13"/>
  <c r="AA210" i="13"/>
  <c r="AA146" i="13"/>
  <c r="AA244" i="13"/>
  <c r="AA115" i="13"/>
  <c r="AA129" i="13"/>
  <c r="AA224" i="13"/>
  <c r="AA150" i="13"/>
  <c r="AA5" i="13"/>
  <c r="AA111" i="13"/>
  <c r="AA167" i="13"/>
  <c r="AA77" i="13"/>
  <c r="AA160" i="13"/>
  <c r="AA193" i="13"/>
  <c r="AA225" i="13"/>
  <c r="AA122" i="13"/>
  <c r="AA241" i="13"/>
  <c r="AA94" i="13"/>
  <c r="AA151" i="13"/>
  <c r="AA64" i="13"/>
  <c r="AA8" i="13"/>
  <c r="AA30" i="13"/>
  <c r="AA187" i="13"/>
  <c r="AA197" i="13"/>
  <c r="AA109" i="13"/>
  <c r="AA181" i="13"/>
  <c r="AA97" i="13"/>
  <c r="AA154" i="13"/>
  <c r="AA57" i="13"/>
  <c r="AA120" i="13"/>
  <c r="AA170" i="13"/>
  <c r="AA142" i="13"/>
  <c r="AA233" i="13"/>
  <c r="AA143" i="13"/>
  <c r="AA138" i="13"/>
  <c r="AA173" i="13"/>
  <c r="AA246" i="13"/>
  <c r="AA147" i="13"/>
  <c r="AA37" i="13"/>
  <c r="AA235" i="13"/>
  <c r="AA179" i="13"/>
  <c r="AA215" i="13"/>
  <c r="AA91" i="13"/>
  <c r="AA153" i="13"/>
  <c r="AA48" i="13"/>
  <c r="AA204" i="13"/>
  <c r="AA145" i="13"/>
  <c r="AA198" i="13"/>
  <c r="AA183" i="13"/>
  <c r="AA9" i="13"/>
  <c r="AA70" i="13"/>
  <c r="AA36" i="13"/>
  <c r="AA158" i="13"/>
  <c r="AA175" i="13"/>
  <c r="AA222" i="13"/>
  <c r="AA249" i="13"/>
  <c r="AA76" i="13"/>
  <c r="AA162" i="13"/>
  <c r="AA174" i="13"/>
  <c r="AA123" i="13"/>
  <c r="AA81" i="13"/>
  <c r="AA106" i="13"/>
  <c r="AA46" i="13"/>
  <c r="AA14" i="13"/>
  <c r="AA238" i="13"/>
  <c r="AA191" i="13"/>
  <c r="AA186" i="13"/>
  <c r="AA21" i="13"/>
  <c r="AA15" i="13"/>
  <c r="AA33" i="13"/>
  <c r="AA87" i="13"/>
  <c r="AA232" i="13"/>
  <c r="AA24" i="13"/>
  <c r="AA221" i="13"/>
  <c r="AA105" i="13"/>
  <c r="AA214" i="13"/>
  <c r="AA61" i="13"/>
  <c r="AA149" i="13"/>
  <c r="AA130" i="13"/>
  <c r="AA45" i="13"/>
  <c r="AA216" i="13"/>
  <c r="AA103" i="13"/>
  <c r="AA114" i="13"/>
  <c r="AA189" i="13"/>
  <c r="AA100" i="13"/>
  <c r="AA118" i="13"/>
  <c r="AA139" i="13"/>
  <c r="AA177" i="13"/>
  <c r="AA39" i="13"/>
  <c r="AA50" i="13"/>
  <c r="AA144" i="13"/>
  <c r="AA34" i="13"/>
  <c r="AA89" i="13"/>
  <c r="AA133" i="13"/>
  <c r="AA83" i="13"/>
  <c r="AA98" i="13"/>
  <c r="AA237" i="13"/>
  <c r="AA223" i="13"/>
  <c r="AA227" i="13"/>
  <c r="AA192" i="13"/>
  <c r="AA42" i="13"/>
  <c r="AA116" i="13"/>
  <c r="AA206" i="13"/>
  <c r="AA7" i="13"/>
  <c r="AA74" i="13"/>
  <c r="AA38" i="13"/>
  <c r="AA80" i="13"/>
  <c r="AA69" i="13"/>
  <c r="AA243" i="13"/>
  <c r="AA205" i="13"/>
  <c r="AA65" i="13"/>
  <c r="AA47" i="13"/>
  <c r="AA93" i="13"/>
  <c r="AA67" i="13"/>
  <c r="AA134" i="13"/>
  <c r="AA208" i="13"/>
  <c r="AA104" i="13"/>
  <c r="AA201" i="13"/>
  <c r="AA137" i="13"/>
  <c r="AA226" i="13"/>
  <c r="AA40" i="13"/>
  <c r="AA28" i="13"/>
  <c r="AA88" i="13"/>
  <c r="AA166" i="13"/>
  <c r="AA35" i="13"/>
  <c r="AA10" i="13"/>
  <c r="AA95" i="13"/>
  <c r="AA231" i="13"/>
  <c r="AA124" i="13"/>
  <c r="AA56" i="13"/>
  <c r="AA29" i="13"/>
  <c r="AA121" i="13"/>
  <c r="AA190" i="13"/>
  <c r="AA49" i="13"/>
  <c r="AA229" i="13"/>
  <c r="AA108" i="13"/>
  <c r="AA99" i="13"/>
  <c r="AA107" i="13"/>
  <c r="AA164" i="13"/>
  <c r="AA230" i="13"/>
  <c r="AA182" i="13"/>
  <c r="AA219" i="13"/>
  <c r="AA79" i="13"/>
  <c r="AA86" i="13"/>
  <c r="AA117" i="13"/>
  <c r="AA184" i="13"/>
  <c r="AA220" i="13"/>
  <c r="AA55" i="13"/>
  <c r="AA203" i="13"/>
  <c r="AA62" i="13"/>
  <c r="AA185" i="13"/>
  <c r="AA196" i="13"/>
  <c r="AA59" i="13"/>
  <c r="AA168" i="13"/>
  <c r="AA25" i="13"/>
  <c r="AA240" i="13"/>
  <c r="AA19" i="13"/>
  <c r="AA159" i="13"/>
  <c r="AA207" i="13"/>
  <c r="AA60" i="13"/>
  <c r="AA84" i="13"/>
  <c r="AA136" i="13"/>
  <c r="AA26" i="13"/>
  <c r="AA199" i="13"/>
  <c r="AA234" i="13"/>
  <c r="AA171" i="13"/>
  <c r="AA32" i="13"/>
  <c r="AA119" i="13"/>
  <c r="AA112" i="13"/>
  <c r="AA31" i="13"/>
  <c r="AA202" i="13"/>
  <c r="AA92" i="13"/>
  <c r="AA152" i="13"/>
  <c r="AA54" i="13"/>
  <c r="AA141" i="13"/>
  <c r="AA63" i="13"/>
  <c r="AA165" i="13"/>
  <c r="AA90" i="13"/>
  <c r="AA236" i="13"/>
  <c r="AA239" i="13"/>
  <c r="AA157" i="13"/>
  <c r="AA135" i="13"/>
  <c r="AA82" i="13"/>
  <c r="AA102" i="13"/>
  <c r="AA20" i="13"/>
  <c r="AA51" i="13"/>
  <c r="AA12" i="13"/>
  <c r="AA52" i="13"/>
  <c r="AA195" i="13"/>
  <c r="AA73" i="13"/>
  <c r="AA78" i="13"/>
  <c r="AA172" i="13"/>
  <c r="AA17" i="13"/>
  <c r="AA18" i="13"/>
  <c r="AA13" i="13"/>
  <c r="AA169" i="13"/>
  <c r="AA22" i="13"/>
  <c r="AA248" i="13"/>
  <c r="AA71" i="13"/>
  <c r="AA131" i="13"/>
  <c r="AA218" i="13"/>
  <c r="AA209" i="13"/>
  <c r="AA200" i="13"/>
  <c r="AA11" i="13"/>
  <c r="AA126" i="13"/>
  <c r="AA6" i="13"/>
  <c r="AA188" i="13"/>
  <c r="AA113" i="13"/>
  <c r="AA161" i="13"/>
  <c r="AA2" i="13"/>
  <c r="AA27" i="13"/>
  <c r="AA242" i="13"/>
  <c r="AA75" i="13"/>
  <c r="AA132" i="13"/>
  <c r="E7" i="10" l="1"/>
  <c r="CB7" i="8"/>
  <c r="AX7" i="8"/>
  <c r="DZ7" i="8"/>
  <c r="E7" i="8"/>
  <c r="BM7" i="8"/>
  <c r="AD7" i="10"/>
  <c r="H7" i="1" s="1"/>
  <c r="T7" i="8"/>
  <c r="BC7" i="10"/>
  <c r="I7" i="1" s="1"/>
  <c r="Z7" i="3"/>
  <c r="O7" i="3"/>
  <c r="D7" i="3" s="1"/>
  <c r="AI7" i="8"/>
  <c r="F7" i="5"/>
  <c r="D7" i="5" s="1"/>
  <c r="AP7" i="1"/>
  <c r="AJ7" i="1"/>
  <c r="DF7" i="8"/>
  <c r="Q7" i="1"/>
  <c r="AA7" i="1" s="1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M14" i="14"/>
  <c r="C16" i="14"/>
  <c r="M16" i="14"/>
  <c r="M21" i="14"/>
  <c r="M9" i="14"/>
  <c r="M12" i="14"/>
  <c r="M26" i="14"/>
  <c r="C38" i="14"/>
  <c r="M34" i="14"/>
  <c r="M22" i="14"/>
  <c r="M32" i="14"/>
  <c r="M18" i="14"/>
  <c r="M37" i="14"/>
  <c r="M23" i="14"/>
  <c r="C39" i="14"/>
  <c r="C10" i="14"/>
  <c r="I25" i="14"/>
  <c r="I37" i="14"/>
  <c r="C14" i="14"/>
  <c r="M29" i="14"/>
  <c r="M15" i="14"/>
  <c r="M25" i="14"/>
  <c r="C20" i="14"/>
  <c r="I17" i="14"/>
  <c r="M35" i="14"/>
  <c r="I13" i="14"/>
  <c r="M17" i="14"/>
  <c r="M19" i="14"/>
  <c r="F40" i="14"/>
  <c r="M31" i="14"/>
  <c r="F5" i="14"/>
  <c r="I21" i="14"/>
  <c r="F8" i="14"/>
  <c r="M30" i="14"/>
  <c r="M20" i="14"/>
  <c r="M13" i="14"/>
  <c r="M36" i="14"/>
  <c r="C24" i="14"/>
  <c r="M28" i="14"/>
  <c r="I33" i="14"/>
  <c r="M27" i="14"/>
  <c r="C12" i="14"/>
  <c r="M24" i="14"/>
  <c r="M33" i="14"/>
  <c r="C18" i="14"/>
  <c r="M7" i="14"/>
  <c r="I29" i="14"/>
  <c r="M38" i="14"/>
  <c r="M8" i="14"/>
  <c r="D7" i="10" l="1"/>
  <c r="D7" i="8"/>
  <c r="K7" i="1"/>
  <c r="L7" i="1" s="1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AK7" i="1"/>
  <c r="AL7" i="1"/>
  <c r="AB7" i="1"/>
  <c r="P11" i="14"/>
  <c r="F21" i="14"/>
  <c r="I8" i="14"/>
  <c r="O37" i="14"/>
  <c r="M10" i="14"/>
  <c r="C22" i="14"/>
  <c r="C40" i="14"/>
  <c r="C26" i="14"/>
  <c r="N24" i="13" l="1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5" i="14"/>
  <c r="P40" i="14"/>
  <c r="B42" i="13" l="1"/>
  <c r="L27" i="13"/>
  <c r="E32" i="13"/>
  <c r="B40" i="13" s="1"/>
  <c r="B38" i="13" l="1"/>
  <c r="B39" i="13"/>
  <c r="B41" i="13"/>
</calcChain>
</file>

<file path=xl/sharedStrings.xml><?xml version="1.0" encoding="utf-8"?>
<sst xmlns="http://schemas.openxmlformats.org/spreadsheetml/2006/main" count="3972" uniqueCount="801">
  <si>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</si>
  <si>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</si>
  <si>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</si>
  <si>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</si>
  <si>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</si>
  <si>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</si>
  <si>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</si>
  <si>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</si>
  <si>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</si>
  <si>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</si>
  <si>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</si>
  <si>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</si>
  <si>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</si>
  <si>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</si>
  <si>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</si>
  <si>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</si>
  <si>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</si>
  <si>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</si>
  <si>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</si>
  <si>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</si>
  <si>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</si>
  <si>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</si>
  <si>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</si>
  <si>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</si>
  <si>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</si>
  <si>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</si>
  <si>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</si>
  <si>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</si>
  <si>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</si>
  <si>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</si>
  <si>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</si>
  <si>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</si>
  <si>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</si>
  <si>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</si>
  <si>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</si>
  <si>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</si>
  <si>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</si>
  <si>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</si>
  <si>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</si>
  <si>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</si>
  <si>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</si>
  <si>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</si>
  <si>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</si>
  <si>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</si>
  <si>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</si>
  <si>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</si>
  <si>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</si>
  <si>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</si>
  <si>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</si>
  <si>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</si>
  <si>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</si>
  <si>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</si>
  <si>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</si>
  <si>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</si>
  <si>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</si>
  <si>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</si>
  <si>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</si>
  <si>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</si>
  <si>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</si>
  <si>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</si>
  <si>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</si>
  <si>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</si>
  <si>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</si>
  <si>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</si>
  <si>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</si>
  <si>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</si>
  <si>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</si>
  <si>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</si>
  <si>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</si>
  <si>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</si>
  <si>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</si>
  <si>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</si>
  <si>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</si>
  <si>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</si>
  <si>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</si>
  <si>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</si>
  <si>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</si>
  <si>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</si>
  <si>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</si>
  <si>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</si>
  <si>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</si>
  <si>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</si>
  <si>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</si>
  <si>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</si>
  <si>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</si>
  <si>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</si>
  <si>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</si>
  <si>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</si>
  <si>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</si>
  <si>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</si>
  <si>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</si>
  <si>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</si>
  <si>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</si>
  <si>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</si>
  <si>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</si>
  <si>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</si>
  <si>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</si>
  <si>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</si>
  <si>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</si>
  <si>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</si>
  <si>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</si>
  <si>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</si>
  <si>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</si>
  <si>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</si>
  <si>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</si>
  <si>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</si>
  <si>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</si>
  <si>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</si>
  <si>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</si>
  <si>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</si>
  <si>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</si>
  <si>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</si>
  <si>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</si>
  <si>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</si>
  <si>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</si>
  <si>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</si>
  <si>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</si>
  <si>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</si>
  <si>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</si>
  <si>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</si>
  <si>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</si>
  <si>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</si>
  <si>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</si>
  <si>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</si>
  <si>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</si>
  <si>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</si>
  <si>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</si>
  <si>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</si>
  <si>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</si>
  <si>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</si>
  <si>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</si>
  <si>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</si>
  <si>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</si>
  <si>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</si>
  <si>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</si>
  <si>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</si>
  <si>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</si>
  <si>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</si>
  <si>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</si>
  <si>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</si>
  <si>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</si>
  <si>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</si>
  <si>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</si>
  <si>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</si>
  <si>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</si>
  <si>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</si>
  <si>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</si>
  <si>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</si>
  <si>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</si>
  <si>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</si>
  <si>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</si>
  <si>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</si>
  <si>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</si>
  <si>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</si>
  <si>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</si>
  <si>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</si>
  <si>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</si>
  <si>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</si>
  <si>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</si>
  <si>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</si>
  <si>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</si>
  <si>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</si>
  <si>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</si>
  <si>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</si>
  <si>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</si>
  <si>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</si>
  <si>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</si>
  <si>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</si>
  <si>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</si>
  <si>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</si>
  <si>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</si>
  <si>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</si>
  <si>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</si>
  <si>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</si>
  <si>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</si>
  <si>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</si>
  <si>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</si>
  <si>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</si>
  <si>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</si>
  <si>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</si>
  <si>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</si>
  <si>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</si>
  <si>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</si>
  <si>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</si>
  <si>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</si>
  <si>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</si>
  <si>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</si>
  <si>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</si>
  <si>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</si>
  <si>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</si>
  <si>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</si>
  <si>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</si>
  <si>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</si>
  <si>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</si>
  <si>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</si>
  <si>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</si>
  <si>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</si>
  <si>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</si>
  <si>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</si>
  <si>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</si>
  <si>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</si>
  <si>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</si>
  <si>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</si>
  <si>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</si>
  <si>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</si>
  <si>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</si>
  <si>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</si>
  <si>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</si>
  <si>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</si>
  <si>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</si>
  <si>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</si>
  <si>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</si>
  <si>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</si>
  <si>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</si>
  <si>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</si>
  <si>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</si>
  <si>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</si>
  <si>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</si>
  <si>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</si>
  <si>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</si>
  <si>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</si>
  <si>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</si>
  <si>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</si>
  <si>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</si>
  <si>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</si>
  <si>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</si>
  <si>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</si>
  <si>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</si>
  <si>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</si>
  <si>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</si>
  <si>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</si>
  <si>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</si>
  <si>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</si>
  <si>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</si>
  <si>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</si>
  <si>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</si>
  <si>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</si>
  <si>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</si>
  <si>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</si>
  <si>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</si>
  <si>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</si>
  <si>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</si>
  <si>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</si>
  <si>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</si>
  <si>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</si>
  <si>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</si>
  <si>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</si>
  <si>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</si>
  <si>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</si>
  <si>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</si>
  <si>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</si>
  <si>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</si>
  <si>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</si>
  <si>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</si>
  <si>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</si>
  <si>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</si>
  <si>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</si>
  <si>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</si>
  <si>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</si>
  <si>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</si>
  <si>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</si>
  <si>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</si>
  <si>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</si>
  <si>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</si>
  <si>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</si>
  <si>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</si>
  <si>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</si>
  <si>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</si>
  <si>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</si>
  <si>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</si>
  <si>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</si>
  <si>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</si>
  <si>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</si>
  <si>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</si>
  <si>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</si>
  <si>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</si>
  <si>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</si>
  <si>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</si>
  <si>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</si>
  <si>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</si>
  <si>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</si>
  <si>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</si>
  <si>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</si>
  <si>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</si>
  <si>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</si>
  <si>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</si>
  <si>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</si>
  <si>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</si>
  <si>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</si>
  <si>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</si>
  <si>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</si>
  <si>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</si>
  <si>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</si>
  <si>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</si>
  <si>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</si>
  <si>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</si>
  <si>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</si>
  <si>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</si>
  <si>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</si>
  <si>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</si>
  <si>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</si>
  <si>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</si>
  <si>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</si>
  <si>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</si>
  <si>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</si>
  <si>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</si>
  <si>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</si>
  <si>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</si>
  <si>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</si>
  <si>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</si>
  <si>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</si>
  <si>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</si>
  <si>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</si>
  <si>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</si>
  <si>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</si>
  <si>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</si>
  <si>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</si>
  <si>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</si>
  <si>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</si>
  <si>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</si>
  <si>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</si>
  <si>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</si>
  <si>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</si>
  <si>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</si>
  <si>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</si>
  <si>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</si>
  <si>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</si>
  <si>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</si>
  <si>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</si>
  <si>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</si>
  <si>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</si>
  <si>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</si>
  <si>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</si>
  <si>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</si>
  <si>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</si>
  <si>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</si>
  <si>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</si>
  <si>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</si>
  <si>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</si>
  <si>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</si>
  <si>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</si>
  <si>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</si>
  <si>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</si>
  <si>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</si>
  <si>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</si>
  <si>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</si>
  <si>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</si>
  <si>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</si>
  <si>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</si>
  <si>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</si>
  <si>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</si>
  <si>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</si>
  <si>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</si>
  <si>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</si>
  <si>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</si>
  <si>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</si>
  <si>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</si>
  <si>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</si>
  <si>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</si>
  <si>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</si>
  <si>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</si>
  <si>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</si>
  <si>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</si>
  <si>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</si>
  <si>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</si>
  <si>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</si>
  <si>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</si>
  <si>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</si>
  <si>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</si>
  <si>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</si>
  <si>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</si>
  <si>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</si>
  <si>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</si>
  <si>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</si>
  <si>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</si>
  <si>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</si>
  <si>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</si>
  <si>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</si>
  <si>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</si>
  <si>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</si>
  <si>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</si>
  <si>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</si>
  <si>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</si>
  <si>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</si>
  <si>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</si>
  <si>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</si>
  <si>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</si>
  <si>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</si>
  <si>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</si>
  <si>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</si>
  <si>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</si>
  <si>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</si>
  <si>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</si>
  <si>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</si>
  <si>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</si>
  <si>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</si>
  <si>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</si>
  <si>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</si>
  <si>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</si>
  <si>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</si>
  <si>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</si>
  <si>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</si>
  <si>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</si>
  <si>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</si>
  <si>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</si>
  <si>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</si>
  <si>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</si>
  <si>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</si>
  <si>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</si>
  <si>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</si>
  <si>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</si>
  <si>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</si>
  <si>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</si>
  <si>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</si>
  <si>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</si>
  <si>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</si>
  <si>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</si>
  <si>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</si>
  <si>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</si>
  <si>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</si>
  <si>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</si>
  <si>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</si>
  <si>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</si>
  <si>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</si>
  <si>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</si>
  <si>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</si>
  <si>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</si>
  <si>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</si>
  <si>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</si>
  <si>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</si>
  <si>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</si>
  <si>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</si>
  <si>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</si>
  <si>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</si>
  <si>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</si>
  <si>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</si>
  <si>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</si>
  <si>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</si>
  <si>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</si>
  <si>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</si>
  <si>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</si>
  <si>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</si>
  <si>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</si>
  <si>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</si>
  <si>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</si>
  <si>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</si>
  <si>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</si>
  <si>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</si>
  <si>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</si>
  <si>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</si>
  <si>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</si>
  <si>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</si>
  <si>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</si>
  <si>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</si>
  <si>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</si>
  <si>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</si>
  <si>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</si>
  <si>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</si>
  <si>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</si>
  <si>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</si>
  <si>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</si>
  <si>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</si>
  <si>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</si>
  <si>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</si>
  <si>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</si>
  <si>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</si>
  <si>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</si>
  <si>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</si>
  <si>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</si>
  <si>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</si>
  <si>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</si>
  <si>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</si>
  <si>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</si>
  <si>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</si>
  <si>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</si>
  <si>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</si>
  <si>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</si>
  <si>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</si>
  <si>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</si>
  <si>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</si>
  <si>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</si>
  <si>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</si>
  <si>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</si>
  <si>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</si>
  <si>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</si>
  <si>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</si>
  <si>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</si>
  <si>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</si>
  <si>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</si>
  <si>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</si>
  <si>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</si>
  <si>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</si>
  <si>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</si>
  <si>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</si>
  <si>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</si>
  <si>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</si>
  <si>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</si>
  <si>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</si>
  <si>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</si>
  <si>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</si>
  <si>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</si>
  <si>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</si>
  <si>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</si>
  <si>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</si>
  <si>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</si>
  <si>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</si>
  <si>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</si>
  <si>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</si>
  <si>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</si>
  <si>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</si>
  <si>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</si>
  <si>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</si>
  <si>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</si>
  <si>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</si>
  <si>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</si>
  <si>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</si>
  <si>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</si>
  <si>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</si>
  <si>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</si>
  <si>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</si>
  <si>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</si>
  <si>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</si>
  <si>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</si>
  <si>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</si>
  <si>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</si>
  <si>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</si>
  <si>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</si>
  <si>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</si>
  <si>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</si>
  <si>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</si>
  <si>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</si>
  <si>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</si>
  <si>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</si>
  <si>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</si>
  <si>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</si>
  <si>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</si>
  <si>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</si>
  <si>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</si>
  <si>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</si>
  <si>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</si>
  <si>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</si>
  <si>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</si>
  <si>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</si>
  <si>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</si>
  <si>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</si>
  <si>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</si>
  <si>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</si>
  <si>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</si>
  <si>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</si>
  <si>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</si>
  <si>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</si>
  <si>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</si>
  <si>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</si>
  <si>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</si>
  <si>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</si>
  <si>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</si>
  <si>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</si>
  <si>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</si>
  <si>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</si>
  <si>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</si>
  <si>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</si>
  <si>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</si>
  <si>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</si>
  <si>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</si>
  <si>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</si>
  <si>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</si>
  <si>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</si>
  <si>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</si>
  <si>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</si>
  <si>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</si>
  <si>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</si>
  <si>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</si>
  <si>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</si>
  <si>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</si>
  <si>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</si>
  <si>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</si>
  <si>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</si>
  <si>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</si>
  <si>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</si>
  <si>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</si>
  <si>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</si>
  <si>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</si>
  <si>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</si>
  <si>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</si>
  <si>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</si>
  <si>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</si>
  <si>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</si>
  <si>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</si>
  <si>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</si>
  <si>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</si>
  <si>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</si>
  <si>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</si>
  <si>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</si>
  <si>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</si>
  <si>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</si>
  <si>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</si>
  <si>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</si>
  <si>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</si>
  <si>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</si>
  <si>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</si>
  <si>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</si>
  <si>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</si>
  <si>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</si>
  <si>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</si>
  <si>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</si>
  <si>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</si>
  <si>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</si>
  <si>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</si>
  <si>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</si>
  <si>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</si>
  <si>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</si>
  <si>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</si>
  <si>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</si>
  <si>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</si>
  <si>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</si>
  <si>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</si>
  <si>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</si>
  <si>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</si>
  <si>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</si>
  <si>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</si>
  <si>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</si>
  <si>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</si>
  <si>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</si>
  <si>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</si>
  <si>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</si>
  <si>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</si>
  <si>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</si>
  <si>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</si>
  <si>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</si>
  <si>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</si>
  <si>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</si>
  <si>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</si>
  <si>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</si>
  <si>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</si>
  <si>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</si>
  <si>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</si>
  <si>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</si>
  <si>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</si>
  <si>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</si>
  <si>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</si>
  <si>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</si>
  <si>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</si>
  <si>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</si>
  <si>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</si>
  <si>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</si>
  <si>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</si>
  <si>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</si>
  <si>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</si>
  <si>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</si>
  <si>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</si>
  <si>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</si>
  <si>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</si>
  <si>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</si>
  <si>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</si>
  <si>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</si>
  <si>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</si>
  <si>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</si>
  <si>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</si>
  <si>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</si>
  <si>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</si>
  <si>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</si>
  <si>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</si>
  <si>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</si>
  <si>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</si>
  <si>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</si>
  <si>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</si>
  <si>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</si>
  <si>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</si>
  <si>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</si>
  <si>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</si>
  <si>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</si>
  <si>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</si>
  <si>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</si>
  <si>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</si>
  <si>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</si>
  <si>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</si>
  <si>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</si>
  <si>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</si>
  <si>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</si>
  <si>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</si>
  <si>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</si>
  <si>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</si>
  <si>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</si>
  <si>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</si>
  <si>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</si>
  <si>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</si>
  <si>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</si>
  <si>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</si>
  <si>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</si>
  <si>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</si>
  <si>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</si>
  <si>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</si>
  <si>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</si>
  <si>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</si>
  <si>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</si>
  <si>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</si>
  <si>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</si>
  <si>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</si>
  <si>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</si>
  <si>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</si>
  <si>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</si>
  <si>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</si>
  <si>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</si>
  <si>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</si>
  <si>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</si>
  <si>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</si>
  <si>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</si>
  <si>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</si>
  <si>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</si>
  <si>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</si>
  <si>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</si>
  <si>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</si>
  <si>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</si>
  <si>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</si>
  <si>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</si>
  <si>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</si>
  <si>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</si>
  <si>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</si>
  <si>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</si>
  <si>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</si>
  <si>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</si>
  <si>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</si>
  <si>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</si>
  <si>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</si>
  <si>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</si>
  <si>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</si>
  <si>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</si>
  <si>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</si>
  <si>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</si>
  <si>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</si>
  <si>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</si>
  <si>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</si>
  <si>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</si>
  <si>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</si>
  <si>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</si>
  <si>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</si>
  <si>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</si>
  <si>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</si>
  <si>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</si>
  <si>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</si>
  <si>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</si>
  <si>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</si>
  <si>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</si>
  <si>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</si>
  <si>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処理量（令和2年度実績）</t>
    <rPh sb="7" eb="9">
      <t>レイワ</t>
    </rPh>
    <phoneticPr fontId="3"/>
  </si>
  <si>
    <t>滋賀県</t>
  </si>
  <si>
    <t>25000</t>
  </si>
  <si>
    <t>ごみ処理の概要（令和2年度実績）</t>
    <phoneticPr fontId="3"/>
  </si>
  <si>
    <t>ごみ搬入量の状況（令和2年度実績）</t>
    <phoneticPr fontId="3"/>
  </si>
  <si>
    <t>処理施設別ごみ搬入量の状況（令和2年度実績）</t>
    <phoneticPr fontId="3"/>
  </si>
  <si>
    <t>ごみ処理の状況（令和2年度実績）</t>
    <phoneticPr fontId="3"/>
  </si>
  <si>
    <t>ごみ資源化の状況（令和2年度実績）</t>
    <phoneticPr fontId="3"/>
  </si>
  <si>
    <t>中間処理後の再生利用量の状況（令和2年度実績）</t>
    <phoneticPr fontId="3"/>
  </si>
  <si>
    <t>災害廃棄物の処理処分状況（令和2年度実績）</t>
    <phoneticPr fontId="3"/>
  </si>
  <si>
    <t>合計 処理量（令和2年度実績）ごみ処理フローシート</t>
    <phoneticPr fontId="3"/>
  </si>
  <si>
    <t>合計 処理量（令和2年度実績）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</si>
  <si>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</si>
  <si>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</si>
  <si>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</si>
  <si>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25201</t>
  </si>
  <si>
    <t>大津市</t>
  </si>
  <si>
    <t/>
  </si>
  <si>
    <t>有る</t>
  </si>
  <si>
    <t>25202</t>
  </si>
  <si>
    <t>彦根市</t>
  </si>
  <si>
    <t>無い</t>
  </si>
  <si>
    <t>25203</t>
  </si>
  <si>
    <t>長浜市</t>
  </si>
  <si>
    <t>25204</t>
  </si>
  <si>
    <t>近江八幡市</t>
  </si>
  <si>
    <t>25206</t>
  </si>
  <si>
    <t>草津市</t>
  </si>
  <si>
    <t>25207</t>
  </si>
  <si>
    <t>守山市</t>
  </si>
  <si>
    <t>25208</t>
  </si>
  <si>
    <t>栗東市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</si>
  <si>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</si>
  <si>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</si>
  <si>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</si>
  <si>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</si>
  <si>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</si>
  <si>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</si>
  <si>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</si>
  <si>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</si>
  <si>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</si>
  <si>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</si>
  <si>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</si>
  <si>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</si>
  <si>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25383</t>
  </si>
  <si>
    <t>日野町</t>
  </si>
  <si>
    <t>25384</t>
  </si>
  <si>
    <t>竜王町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</si>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</sst>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vertical="center"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74" xfId="3" applyNumberFormat="1" applyFont="1" applyFill="1" applyBorder="1" applyAlignment="1">
      <alignment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quotePrefix="1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=""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=""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=""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=""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=""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=""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=""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=""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=""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=""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=""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=""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=""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=""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=""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=""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=""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=""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=""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=""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=""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=""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=""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=""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=""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=""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=""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=""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=""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=""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=""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=""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=""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=""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=""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=""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=""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=""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=""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=""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=""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=""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=""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=""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=""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=""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=""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=""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=""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=""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=""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=""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=""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=""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=""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=""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=""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=""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=""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=""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=""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=""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=""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=""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=""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=""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=""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=""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=""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=""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=""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=""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=""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=""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=""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=""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=""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=""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=""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=""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=""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=""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=""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=""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=""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=""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=""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=""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=""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=""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407"/>
    <col min="45" max="16384" width="9" style="222"/>
  </cols>
  <sheetData>
    <row r="1" spans="1:44" ht="17.2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>
      <c r="A2" s="316" t="s">
        <v>665</v>
      </c>
      <c r="B2" s="316" t="s">
        <v>666</v>
      </c>
      <c r="C2" s="318" t="s">
        <v>667</v>
      </c>
      <c r="D2" s="320" t="s">
        <v>668</v>
      </c>
      <c r="E2" s="321"/>
      <c r="F2" s="209"/>
      <c r="G2" s="210" t="s">
        <v>669</v>
      </c>
      <c r="H2" s="320" t="s">
        <v>670</v>
      </c>
      <c r="I2" s="321"/>
      <c r="J2" s="321"/>
      <c r="K2" s="330"/>
      <c r="L2" s="335" t="s">
        <v>671</v>
      </c>
      <c r="M2" s="336"/>
      <c r="N2" s="337"/>
      <c r="O2" s="328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24" t="s">
        <v>674</v>
      </c>
      <c r="AC2" s="320" t="s">
        <v>675</v>
      </c>
      <c r="AD2" s="321"/>
      <c r="AE2" s="321"/>
      <c r="AF2" s="321"/>
      <c r="AG2" s="321"/>
      <c r="AH2" s="321"/>
      <c r="AI2" s="321"/>
      <c r="AJ2" s="341"/>
      <c r="AK2" s="324" t="s">
        <v>676</v>
      </c>
      <c r="AL2" s="324" t="s">
        <v>677</v>
      </c>
      <c r="AM2" s="320" t="s">
        <v>678</v>
      </c>
      <c r="AN2" s="338"/>
      <c r="AO2" s="338"/>
      <c r="AP2" s="339"/>
      <c r="AQ2" s="408"/>
      <c r="AR2" s="408"/>
    </row>
    <row r="3" spans="1:44" s="228" customFormat="1" ht="22.5" customHeight="1">
      <c r="A3" s="317"/>
      <c r="B3" s="317"/>
      <c r="C3" s="319"/>
      <c r="D3" s="214"/>
      <c r="E3" s="322" t="s">
        <v>679</v>
      </c>
      <c r="F3" s="328" t="s">
        <v>680</v>
      </c>
      <c r="G3" s="215"/>
      <c r="H3" s="322" t="s">
        <v>681</v>
      </c>
      <c r="I3" s="322" t="s">
        <v>682</v>
      </c>
      <c r="J3" s="328" t="s">
        <v>683</v>
      </c>
      <c r="K3" s="327" t="s">
        <v>684</v>
      </c>
      <c r="L3" s="334" t="s">
        <v>756</v>
      </c>
      <c r="M3" s="334" t="s">
        <v>757</v>
      </c>
      <c r="N3" s="334" t="s">
        <v>758</v>
      </c>
      <c r="O3" s="323"/>
      <c r="P3" s="322" t="s">
        <v>685</v>
      </c>
      <c r="Q3" s="322" t="s">
        <v>686</v>
      </c>
      <c r="R3" s="331" t="s">
        <v>687</v>
      </c>
      <c r="S3" s="332"/>
      <c r="T3" s="332"/>
      <c r="U3" s="332"/>
      <c r="V3" s="332"/>
      <c r="W3" s="332"/>
      <c r="X3" s="332"/>
      <c r="Y3" s="333"/>
      <c r="Z3" s="322" t="s">
        <v>688</v>
      </c>
      <c r="AA3" s="327" t="s">
        <v>684</v>
      </c>
      <c r="AB3" s="325"/>
      <c r="AC3" s="322" t="s">
        <v>689</v>
      </c>
      <c r="AD3" s="322" t="s">
        <v>690</v>
      </c>
      <c r="AE3" s="328" t="s">
        <v>691</v>
      </c>
      <c r="AF3" s="328" t="s">
        <v>692</v>
      </c>
      <c r="AG3" s="328" t="s">
        <v>693</v>
      </c>
      <c r="AH3" s="328" t="s">
        <v>694</v>
      </c>
      <c r="AI3" s="328" t="s">
        <v>695</v>
      </c>
      <c r="AJ3" s="327" t="s">
        <v>684</v>
      </c>
      <c r="AK3" s="325"/>
      <c r="AL3" s="325"/>
      <c r="AM3" s="322" t="s">
        <v>686</v>
      </c>
      <c r="AN3" s="322" t="s">
        <v>696</v>
      </c>
      <c r="AO3" s="322" t="s">
        <v>697</v>
      </c>
      <c r="AP3" s="327" t="s">
        <v>684</v>
      </c>
      <c r="AQ3" s="408"/>
      <c r="AR3" s="408"/>
    </row>
    <row r="4" spans="1:44" s="228" customFormat="1" ht="25.5" customHeight="1">
      <c r="A4" s="317"/>
      <c r="B4" s="317"/>
      <c r="C4" s="319"/>
      <c r="D4" s="214"/>
      <c r="E4" s="323"/>
      <c r="F4" s="329"/>
      <c r="G4" s="216"/>
      <c r="H4" s="323"/>
      <c r="I4" s="323"/>
      <c r="J4" s="323"/>
      <c r="K4" s="327"/>
      <c r="L4" s="327"/>
      <c r="M4" s="327"/>
      <c r="N4" s="327"/>
      <c r="O4" s="323"/>
      <c r="P4" s="340"/>
      <c r="Q4" s="340"/>
      <c r="R4" s="327" t="s">
        <v>684</v>
      </c>
      <c r="S4" s="322" t="s">
        <v>690</v>
      </c>
      <c r="T4" s="328" t="s">
        <v>698</v>
      </c>
      <c r="U4" s="328" t="s">
        <v>691</v>
      </c>
      <c r="V4" s="328" t="s">
        <v>692</v>
      </c>
      <c r="W4" s="328" t="s">
        <v>693</v>
      </c>
      <c r="X4" s="328" t="s">
        <v>699</v>
      </c>
      <c r="Y4" s="322" t="s">
        <v>700</v>
      </c>
      <c r="Z4" s="326"/>
      <c r="AA4" s="327"/>
      <c r="AB4" s="325"/>
      <c r="AC4" s="340"/>
      <c r="AD4" s="340"/>
      <c r="AE4" s="340"/>
      <c r="AF4" s="329"/>
      <c r="AG4" s="329"/>
      <c r="AH4" s="340"/>
      <c r="AI4" s="340"/>
      <c r="AJ4" s="327"/>
      <c r="AK4" s="325"/>
      <c r="AL4" s="325"/>
      <c r="AM4" s="340"/>
      <c r="AN4" s="340"/>
      <c r="AO4" s="340"/>
      <c r="AP4" s="327"/>
      <c r="AQ4" s="408"/>
      <c r="AR4" s="408"/>
    </row>
    <row r="5" spans="1:44" s="229" customFormat="1" ht="60" customHeight="1">
      <c r="A5" s="317"/>
      <c r="B5" s="317"/>
      <c r="C5" s="319"/>
      <c r="D5" s="217"/>
      <c r="E5" s="218"/>
      <c r="F5" s="218"/>
      <c r="G5" s="218"/>
      <c r="H5" s="218"/>
      <c r="I5" s="218"/>
      <c r="J5" s="218"/>
      <c r="K5" s="217"/>
      <c r="L5" s="327"/>
      <c r="M5" s="327"/>
      <c r="N5" s="327"/>
      <c r="O5" s="218"/>
      <c r="P5" s="218"/>
      <c r="Q5" s="218"/>
      <c r="R5" s="327"/>
      <c r="S5" s="329"/>
      <c r="T5" s="323"/>
      <c r="U5" s="323"/>
      <c r="V5" s="323"/>
      <c r="W5" s="323"/>
      <c r="X5" s="323"/>
      <c r="Y5" s="329"/>
      <c r="Z5" s="217"/>
      <c r="AA5" s="217"/>
      <c r="AB5" s="325"/>
      <c r="AC5" s="218"/>
      <c r="AD5" s="218"/>
      <c r="AE5" s="218"/>
      <c r="AF5" s="218"/>
      <c r="AG5" s="218"/>
      <c r="AH5" s="218"/>
      <c r="AI5" s="218"/>
      <c r="AJ5" s="217"/>
      <c r="AK5" s="325"/>
      <c r="AL5" s="325"/>
      <c r="AM5" s="218"/>
      <c r="AN5" s="218"/>
      <c r="AO5" s="218"/>
      <c r="AP5" s="217"/>
      <c r="AQ5" s="409"/>
      <c r="AR5" s="409"/>
    </row>
    <row r="6" spans="1:44" s="230" customFormat="1" ht="13.5" customHeight="1">
      <c r="A6" s="317"/>
      <c r="B6" s="317"/>
      <c r="C6" s="319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410"/>
      <c r="AR6" s="410"/>
    </row>
    <row r="7" spans="1:44" s="299" customFormat="1" ht="13.5" customHeight="1">
      <c r="A7" s="302" t="s">
        <v>745</v>
      </c>
      <c r="B7" s="315" t="s">
        <v>746</v>
      </c>
      <c r="C7" s="304" t="s">
        <v>684</v>
      </c>
      <c r="D7" s="306">
        <f>+E7+F7</f>
        <v>1419033</v>
      </c>
      <c r="E7" s="306">
        <f>SUM(E$8:E$207)</f>
        <v>1419033</v>
      </c>
      <c r="F7" s="306">
        <f>SUM(F$8:F$207)</f>
        <v>0</v>
      </c>
      <c r="G7" s="306">
        <f>SUM(G$8:G$207)</f>
        <v>30098</v>
      </c>
      <c r="H7" s="306">
        <f>SUM(ごみ搬入量内訳!E7,+ごみ搬入量内訳!AD7)</f>
        <v>374450</v>
      </c>
      <c r="I7" s="306">
        <f>ごみ搬入量内訳!BC7</f>
        <v>38455</v>
      </c>
      <c r="J7" s="306">
        <f>資源化量内訳!BO7</f>
        <v>13066</v>
      </c>
      <c r="K7" s="306">
        <f>SUM(H7:J7)</f>
        <v>425971</v>
      </c>
      <c r="L7" s="306">
        <f>IF(D7&lt;&gt;0,K7/D7/365*1000000,"-")</f>
        <v>822.42191380781014</v>
      </c>
      <c r="M7" s="306">
        <f>IF(D7&lt;&gt;0,(ごみ搬入量内訳!BR7+ごみ処理概要!J7)/ごみ処理概要!D7/365*1000000,"-")</f>
        <v>618.13075890798837</v>
      </c>
      <c r="N7" s="306">
        <f>IF(D7&lt;&gt;0,ごみ搬入量内訳!CM7/ごみ処理概要!D7/365*1000000,"-")</f>
        <v>204.29115489982186</v>
      </c>
      <c r="O7" s="306">
        <f>ごみ搬入量内訳!DH7</f>
        <v>0</v>
      </c>
      <c r="P7" s="306">
        <f>ごみ処理量内訳!E7</f>
        <v>324229</v>
      </c>
      <c r="Q7" s="306">
        <f>ごみ処理量内訳!N7</f>
        <v>2273</v>
      </c>
      <c r="R7" s="306">
        <f>SUM(S7:Y7)</f>
        <v>62566</v>
      </c>
      <c r="S7" s="306">
        <f>ごみ処理量内訳!G7</f>
        <v>32544</v>
      </c>
      <c r="T7" s="306">
        <f>ごみ処理量内訳!L7</f>
        <v>19319</v>
      </c>
      <c r="U7" s="306">
        <f>ごみ処理量内訳!H7</f>
        <v>1282</v>
      </c>
      <c r="V7" s="306">
        <f>ごみ処理量内訳!I7</f>
        <v>0</v>
      </c>
      <c r="W7" s="306">
        <f>ごみ処理量内訳!J7</f>
        <v>0</v>
      </c>
      <c r="X7" s="306">
        <f>ごみ処理量内訳!K7</f>
        <v>9077</v>
      </c>
      <c r="Y7" s="306">
        <f>ごみ処理量内訳!M7</f>
        <v>344</v>
      </c>
      <c r="Z7" s="306">
        <f>資源化量内訳!Y7</f>
        <v>25389</v>
      </c>
      <c r="AA7" s="306">
        <f>SUM(P7,Q7,R7,Z7)</f>
        <v>414457</v>
      </c>
      <c r="AB7" s="309">
        <f>IF(AA7&lt;&gt;0,(Z7+P7+R7)/AA7*100,"-")</f>
        <v>99.451571574373219</v>
      </c>
      <c r="AC7" s="306">
        <f>施設資源化量内訳!Y7</f>
        <v>6051</v>
      </c>
      <c r="AD7" s="306">
        <f>施設資源化量内訳!AT7</f>
        <v>6210</v>
      </c>
      <c r="AE7" s="306">
        <f>施設資源化量内訳!BO7</f>
        <v>1095</v>
      </c>
      <c r="AF7" s="306">
        <f>施設資源化量内訳!CJ7</f>
        <v>0</v>
      </c>
      <c r="AG7" s="306">
        <f>施設資源化量内訳!DE7</f>
        <v>0</v>
      </c>
      <c r="AH7" s="306">
        <f>施設資源化量内訳!DZ7</f>
        <v>8805</v>
      </c>
      <c r="AI7" s="306">
        <f>施設資源化量内訳!EU7</f>
        <v>16522</v>
      </c>
      <c r="AJ7" s="306">
        <f>SUM(AC7:AI7)</f>
        <v>38683</v>
      </c>
      <c r="AK7" s="309">
        <f>IF((AA7+J7)&lt;&gt;0,(Z7+AJ7+J7)/(AA7+J7)*100,"-")</f>
        <v>18.043005873368216</v>
      </c>
      <c r="AL7" s="309">
        <f>IF((AA7+J7)&lt;&gt;0,(資源化量内訳!D7-資源化量内訳!R7-資源化量内訳!T7-資源化量内訳!V7-資源化量内訳!U7)/(AA7+J7)*100,"-")</f>
        <v>15.316836754981603</v>
      </c>
      <c r="AM7" s="306">
        <f>ごみ処理量内訳!AA7</f>
        <v>2273</v>
      </c>
      <c r="AN7" s="306">
        <f>ごみ処理量内訳!AB7</f>
        <v>35263</v>
      </c>
      <c r="AO7" s="306">
        <f>ごみ処理量内訳!AC7</f>
        <v>4402</v>
      </c>
      <c r="AP7" s="306">
        <f>SUM(AM7:AO7)</f>
        <v>41938</v>
      </c>
      <c r="AQ7" s="411"/>
      <c r="AR7" s="411"/>
    </row>
    <row r="8" spans="1:44" s="224" customFormat="1" ht="13.5" customHeight="1">
      <c r="A8" s="290" t="s">
        <v>745</v>
      </c>
      <c r="B8" s="291" t="s">
        <v>759</v>
      </c>
      <c r="C8" s="290" t="s">
        <v>760</v>
      </c>
      <c r="D8" s="292">
        <f>+E8+F8</f>
        <v>343996</v>
      </c>
      <c r="E8" s="292">
        <v>343996</v>
      </c>
      <c r="F8" s="292">
        <v>0</v>
      </c>
      <c r="G8" s="292">
        <v>4537</v>
      </c>
      <c r="H8" s="292">
        <f>SUM(ごみ搬入量内訳!E8,+ごみ搬入量内訳!AD8)</f>
        <v>94544</v>
      </c>
      <c r="I8" s="292">
        <f>ごみ搬入量内訳!BC8</f>
        <v>2993</v>
      </c>
      <c r="J8" s="292">
        <f>資源化量内訳!BO8</f>
        <v>6295</v>
      </c>
      <c r="K8" s="292">
        <f>SUM(H8:J8)</f>
        <v>103832</v>
      </c>
      <c r="L8" s="295">
        <f>IF(D8&lt;&gt;0,K8/D8/365*1000000,"-")</f>
        <v>826.96087418665434</v>
      </c>
      <c r="M8" s="292">
        <f>IF(D8&lt;&gt;0,(ごみ搬入量内訳!BR8+ごみ処理概要!J8)/ごみ処理概要!D8/365*1000000,"-")</f>
        <v>635.68754463057633</v>
      </c>
      <c r="N8" s="292">
        <f>IF(D8&lt;&gt;0,ごみ搬入量内訳!CM8/ごみ処理概要!D8/365*1000000,"-")</f>
        <v>191.27332955607801</v>
      </c>
      <c r="O8" s="292">
        <f>ごみ搬入量内訳!DH8</f>
        <v>0</v>
      </c>
      <c r="P8" s="292">
        <f>ごみ処理量内訳!E8</f>
        <v>82648</v>
      </c>
      <c r="Q8" s="292">
        <f>ごみ処理量内訳!N8</f>
        <v>214</v>
      </c>
      <c r="R8" s="292">
        <f>SUM(S8:Y8)</f>
        <v>9592</v>
      </c>
      <c r="S8" s="292">
        <f>ごみ処理量内訳!G8</f>
        <v>5160</v>
      </c>
      <c r="T8" s="292">
        <f>ごみ処理量内訳!L8</f>
        <v>4432</v>
      </c>
      <c r="U8" s="292">
        <f>ごみ処理量内訳!H8</f>
        <v>0</v>
      </c>
      <c r="V8" s="292">
        <f>ごみ処理量内訳!I8</f>
        <v>0</v>
      </c>
      <c r="W8" s="292">
        <f>ごみ処理量内訳!J8</f>
        <v>0</v>
      </c>
      <c r="X8" s="292">
        <f>ごみ処理量内訳!K8</f>
        <v>0</v>
      </c>
      <c r="Y8" s="292">
        <f>ごみ処理量内訳!M8</f>
        <v>0</v>
      </c>
      <c r="Z8" s="292">
        <f>資源化量内訳!Y8</f>
        <v>5083</v>
      </c>
      <c r="AA8" s="292">
        <f>SUM(P8,Q8,R8,Z8)</f>
        <v>97537</v>
      </c>
      <c r="AB8" s="297">
        <f>IF(AA8&lt;&gt;0,(Z8+P8+R8)/AA8*100,"-")</f>
        <v>99.780596081487033</v>
      </c>
      <c r="AC8" s="292">
        <f>施設資源化量内訳!Y8</f>
        <v>0</v>
      </c>
      <c r="AD8" s="292">
        <f>施設資源化量内訳!AT8</f>
        <v>834</v>
      </c>
      <c r="AE8" s="292">
        <f>施設資源化量内訳!BO8</f>
        <v>0</v>
      </c>
      <c r="AF8" s="292">
        <f>施設資源化量内訳!CJ8</f>
        <v>0</v>
      </c>
      <c r="AG8" s="292">
        <f>施設資源化量内訳!DE8</f>
        <v>0</v>
      </c>
      <c r="AH8" s="292">
        <f>施設資源化量内訳!DZ8</f>
        <v>0</v>
      </c>
      <c r="AI8" s="292">
        <f>施設資源化量内訳!EU8</f>
        <v>3624</v>
      </c>
      <c r="AJ8" s="292">
        <f>SUM(AC8:AI8)</f>
        <v>4458</v>
      </c>
      <c r="AK8" s="297">
        <f>IF((AA8+J8)&lt;&gt;0,(Z8+AJ8+J8)/(AA8+J8)*100,"-")</f>
        <v>15.251560212651205</v>
      </c>
      <c r="AL8" s="297">
        <f>IF((AA8+J8)&lt;&gt;0,(資源化量内訳!D8-資源化量内訳!R8-資源化量内訳!T8-資源化量内訳!V8-資源化量内訳!U8)/(AA8+J8)*100,"-")</f>
        <v>15.251560212651205</v>
      </c>
      <c r="AM8" s="292">
        <f>ごみ処理量内訳!AA8</f>
        <v>214</v>
      </c>
      <c r="AN8" s="292">
        <f>ごみ処理量内訳!AB8</f>
        <v>9951</v>
      </c>
      <c r="AO8" s="292">
        <f>ごみ処理量内訳!AC8</f>
        <v>1622</v>
      </c>
      <c r="AP8" s="292">
        <f>SUM(AM8:AO8)</f>
        <v>11787</v>
      </c>
      <c r="AQ8" s="412" t="s">
        <v>761</v>
      </c>
      <c r="AR8" s="413"/>
    </row>
    <row r="9" spans="1:44" s="224" customFormat="1" ht="13.5" customHeight="1">
      <c r="A9" s="290" t="s">
        <v>745</v>
      </c>
      <c r="B9" s="291" t="s">
        <v>763</v>
      </c>
      <c r="C9" s="290" t="s">
        <v>764</v>
      </c>
      <c r="D9" s="292">
        <f>+E9+F9</f>
        <v>112480</v>
      </c>
      <c r="E9" s="292">
        <v>112480</v>
      </c>
      <c r="F9" s="292">
        <v>0</v>
      </c>
      <c r="G9" s="292">
        <v>0</v>
      </c>
      <c r="H9" s="292">
        <f>SUM(ごみ搬入量内訳!E9,+ごみ搬入量内訳!AD9)</f>
        <v>27658</v>
      </c>
      <c r="I9" s="292">
        <f>ごみ搬入量内訳!BC9</f>
        <v>4060</v>
      </c>
      <c r="J9" s="292">
        <f>資源化量内訳!BO9</f>
        <v>1257</v>
      </c>
      <c r="K9" s="292">
        <f>SUM(H9:J9)</f>
        <v>32975</v>
      </c>
      <c r="L9" s="295">
        <f>IF(D9&lt;&gt;0,K9/D9/365*1000000,"-")</f>
        <v>803.18692881778679</v>
      </c>
      <c r="M9" s="292">
        <f>IF(D9&lt;&gt;0,(ごみ搬入量内訳!BR9+ごみ処理概要!J9)/ごみ処理概要!D9/365*1000000,"-")</f>
        <v>624.69553186928817</v>
      </c>
      <c r="N9" s="292">
        <f>IF(D9&lt;&gt;0,ごみ搬入量内訳!CM9/ごみ処理概要!D9/365*1000000,"-")</f>
        <v>178.49139694849862</v>
      </c>
      <c r="O9" s="292">
        <f>ごみ搬入量内訳!DH9</f>
        <v>0</v>
      </c>
      <c r="P9" s="292">
        <f>ごみ処理量内訳!E9</f>
        <v>27280</v>
      </c>
      <c r="Q9" s="292">
        <f>ごみ処理量内訳!N9</f>
        <v>0</v>
      </c>
      <c r="R9" s="292">
        <f>SUM(S9:Y9)</f>
        <v>4499</v>
      </c>
      <c r="S9" s="292">
        <f>ごみ処理量内訳!G9</f>
        <v>2193</v>
      </c>
      <c r="T9" s="292">
        <f>ごみ処理量内訳!L9</f>
        <v>2306</v>
      </c>
      <c r="U9" s="292">
        <f>ごみ処理量内訳!H9</f>
        <v>0</v>
      </c>
      <c r="V9" s="292">
        <f>ごみ処理量内訳!I9</f>
        <v>0</v>
      </c>
      <c r="W9" s="292">
        <f>ごみ処理量内訳!J9</f>
        <v>0</v>
      </c>
      <c r="X9" s="292">
        <f>ごみ処理量内訳!K9</f>
        <v>0</v>
      </c>
      <c r="Y9" s="292">
        <f>ごみ処理量内訳!M9</f>
        <v>0</v>
      </c>
      <c r="Z9" s="292">
        <f>資源化量内訳!Y9</f>
        <v>826</v>
      </c>
      <c r="AA9" s="292">
        <f>SUM(P9,Q9,R9,Z9)</f>
        <v>32605</v>
      </c>
      <c r="AB9" s="297">
        <f>IF(AA9&lt;&gt;0,(Z9+P9+R9)/AA9*100,"-")</f>
        <v>100</v>
      </c>
      <c r="AC9" s="292">
        <f>施設資源化量内訳!Y9</f>
        <v>19</v>
      </c>
      <c r="AD9" s="292">
        <f>施設資源化量内訳!AT9</f>
        <v>264</v>
      </c>
      <c r="AE9" s="292">
        <f>施設資源化量内訳!BO9</f>
        <v>0</v>
      </c>
      <c r="AF9" s="292">
        <f>施設資源化量内訳!CJ9</f>
        <v>0</v>
      </c>
      <c r="AG9" s="292">
        <f>施設資源化量内訳!DE9</f>
        <v>0</v>
      </c>
      <c r="AH9" s="292">
        <f>施設資源化量内訳!DZ9</f>
        <v>0</v>
      </c>
      <c r="AI9" s="292">
        <f>施設資源化量内訳!EU9</f>
        <v>1917</v>
      </c>
      <c r="AJ9" s="292">
        <f>SUM(AC9:AI9)</f>
        <v>2200</v>
      </c>
      <c r="AK9" s="297">
        <f>IF((AA9+J9)&lt;&gt;0,(Z9+AJ9+J9)/(AA9+J9)*100,"-")</f>
        <v>12.648396432579293</v>
      </c>
      <c r="AL9" s="297">
        <f>IF((AA9+J9)&lt;&gt;0,(資源化量内訳!D9-資源化量内訳!R9-資源化量内訳!T9-資源化量内訳!V9-資源化量内訳!U9)/(AA9+J9)*100,"-")</f>
        <v>12.648396432579293</v>
      </c>
      <c r="AM9" s="292">
        <f>ごみ処理量内訳!AA9</f>
        <v>0</v>
      </c>
      <c r="AN9" s="292">
        <f>ごみ処理量内訳!AB9</f>
        <v>3755</v>
      </c>
      <c r="AO9" s="292">
        <f>ごみ処理量内訳!AC9</f>
        <v>79</v>
      </c>
      <c r="AP9" s="292">
        <f>SUM(AM9:AO9)</f>
        <v>3834</v>
      </c>
      <c r="AQ9" s="412" t="s">
        <v>761</v>
      </c>
      <c r="AR9" s="413"/>
    </row>
    <row r="10" spans="1:44" s="224" customFormat="1" ht="13.5" customHeight="1">
      <c r="A10" s="290" t="s">
        <v>745</v>
      </c>
      <c r="B10" s="291" t="s">
        <v>766</v>
      </c>
      <c r="C10" s="290" t="s">
        <v>767</v>
      </c>
      <c r="D10" s="292">
        <f>+E10+F10</f>
        <v>117116</v>
      </c>
      <c r="E10" s="292">
        <v>117116</v>
      </c>
      <c r="F10" s="292">
        <v>0</v>
      </c>
      <c r="G10" s="292">
        <v>3740</v>
      </c>
      <c r="H10" s="292">
        <f>SUM(ごみ搬入量内訳!E10,+ごみ搬入量内訳!AD10)</f>
        <v>30108</v>
      </c>
      <c r="I10" s="292">
        <f>ごみ搬入量内訳!BC10</f>
        <v>5324</v>
      </c>
      <c r="J10" s="292">
        <f>資源化量内訳!BO10</f>
        <v>0</v>
      </c>
      <c r="K10" s="292">
        <f>SUM(H10:J10)</f>
        <v>35432</v>
      </c>
      <c r="L10" s="295">
        <f>IF(D10&lt;&gt;0,K10/D10/365*1000000,"-")</f>
        <v>828.87028760152089</v>
      </c>
      <c r="M10" s="292">
        <f>IF(D10&lt;&gt;0,(ごみ搬入量内訳!BR10+ごみ処理概要!J10)/ごみ処理概要!D10/365*1000000,"-")</f>
        <v>625.93368382687675</v>
      </c>
      <c r="N10" s="292">
        <f>IF(D10&lt;&gt;0,ごみ搬入量内訳!CM10/ごみ処理概要!D10/365*1000000,"-")</f>
        <v>202.93660377464423</v>
      </c>
      <c r="O10" s="292">
        <f>ごみ搬入量内訳!DH10</f>
        <v>0</v>
      </c>
      <c r="P10" s="292">
        <f>ごみ処理量内訳!E10</f>
        <v>26952</v>
      </c>
      <c r="Q10" s="292">
        <f>ごみ処理量内訳!N10</f>
        <v>190</v>
      </c>
      <c r="R10" s="292">
        <f>SUM(S10:Y10)</f>
        <v>5328</v>
      </c>
      <c r="S10" s="292">
        <f>ごみ処理量内訳!G10</f>
        <v>4412</v>
      </c>
      <c r="T10" s="292">
        <f>ごみ処理量内訳!L10</f>
        <v>916</v>
      </c>
      <c r="U10" s="292">
        <f>ごみ処理量内訳!H10</f>
        <v>0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0</v>
      </c>
      <c r="Y10" s="292">
        <f>ごみ処理量内訳!M10</f>
        <v>0</v>
      </c>
      <c r="Z10" s="292">
        <f>資源化量内訳!Y10</f>
        <v>3124</v>
      </c>
      <c r="AA10" s="292">
        <f>SUM(P10,Q10,R10,Z10)</f>
        <v>35594</v>
      </c>
      <c r="AB10" s="297">
        <f>IF(AA10&lt;&gt;0,(Z10+P10+R10)/AA10*100,"-")</f>
        <v>99.466202168904871</v>
      </c>
      <c r="AC10" s="292">
        <f>施設資源化量内訳!Y10</f>
        <v>0</v>
      </c>
      <c r="AD10" s="292">
        <f>施設資源化量内訳!AT10</f>
        <v>823</v>
      </c>
      <c r="AE10" s="292">
        <f>施設資源化量内訳!BO10</f>
        <v>0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0</v>
      </c>
      <c r="AI10" s="292">
        <f>施設資源化量内訳!EU10</f>
        <v>856</v>
      </c>
      <c r="AJ10" s="292">
        <f>SUM(AC10:AI10)</f>
        <v>1679</v>
      </c>
      <c r="AK10" s="297">
        <f>IF((AA10+J10)&lt;&gt;0,(Z10+AJ10+J10)/(AA10+J10)*100,"-")</f>
        <v>13.49384727763106</v>
      </c>
      <c r="AL10" s="297">
        <f>IF((AA10+J10)&lt;&gt;0,(資源化量内訳!D10-資源化量内訳!R10-資源化量内訳!T10-資源化量内訳!V10-資源化量内訳!U10)/(AA10+J10)*100,"-")</f>
        <v>13.49384727763106</v>
      </c>
      <c r="AM10" s="292">
        <f>ごみ処理量内訳!AA10</f>
        <v>190</v>
      </c>
      <c r="AN10" s="292">
        <f>ごみ処理量内訳!AB10</f>
        <v>3497</v>
      </c>
      <c r="AO10" s="292">
        <f>ごみ処理量内訳!AC10</f>
        <v>809</v>
      </c>
      <c r="AP10" s="292">
        <f>SUM(AM10:AO10)</f>
        <v>4496</v>
      </c>
      <c r="AQ10" s="412" t="s">
        <v>761</v>
      </c>
      <c r="AR10" s="413"/>
    </row>
    <row r="11" spans="1:44" s="224" customFormat="1" ht="13.5" customHeight="1">
      <c r="A11" s="290" t="s">
        <v>745</v>
      </c>
      <c r="B11" s="291" t="s">
        <v>768</v>
      </c>
      <c r="C11" s="290" t="s">
        <v>769</v>
      </c>
      <c r="D11" s="292">
        <f>+E11+F11</f>
        <v>82223</v>
      </c>
      <c r="E11" s="292">
        <v>82223</v>
      </c>
      <c r="F11" s="292">
        <v>0</v>
      </c>
      <c r="G11" s="292">
        <v>1479</v>
      </c>
      <c r="H11" s="292">
        <f>SUM(ごみ搬入量内訳!E11,+ごみ搬入量内訳!AD11)</f>
        <v>22152</v>
      </c>
      <c r="I11" s="292">
        <f>ごみ搬入量内訳!BC11</f>
        <v>3430</v>
      </c>
      <c r="J11" s="292">
        <f>資源化量内訳!BO11</f>
        <v>817</v>
      </c>
      <c r="K11" s="292">
        <f>SUM(H11:J11)</f>
        <v>26399</v>
      </c>
      <c r="L11" s="295">
        <f>IF(D11&lt;&gt;0,K11/D11/365*1000000,"-")</f>
        <v>879.63255290198936</v>
      </c>
      <c r="M11" s="292">
        <f>IF(D11&lt;&gt;0,(ごみ搬入量内訳!BR11+ごみ処理概要!J11)/ごみ処理概要!D11/365*1000000,"-")</f>
        <v>662.54834205474288</v>
      </c>
      <c r="N11" s="292">
        <f>IF(D11&lt;&gt;0,ごみ搬入量内訳!CM11/ごみ処理概要!D11/365*1000000,"-")</f>
        <v>217.08421084724651</v>
      </c>
      <c r="O11" s="292">
        <f>ごみ搬入量内訳!DH11</f>
        <v>0</v>
      </c>
      <c r="P11" s="292">
        <f>ごみ処理量内訳!E11</f>
        <v>21637</v>
      </c>
      <c r="Q11" s="292">
        <f>ごみ処理量内訳!N11</f>
        <v>0</v>
      </c>
      <c r="R11" s="292">
        <f>SUM(S11:Y11)</f>
        <v>2378</v>
      </c>
      <c r="S11" s="292">
        <f>ごみ処理量内訳!G11</f>
        <v>2086</v>
      </c>
      <c r="T11" s="292">
        <f>ごみ処理量内訳!L11</f>
        <v>292</v>
      </c>
      <c r="U11" s="292">
        <f>ごみ処理量内訳!H11</f>
        <v>0</v>
      </c>
      <c r="V11" s="292">
        <f>ごみ処理量内訳!I11</f>
        <v>0</v>
      </c>
      <c r="W11" s="292">
        <f>ごみ処理量内訳!J11</f>
        <v>0</v>
      </c>
      <c r="X11" s="292">
        <f>ごみ処理量内訳!K11</f>
        <v>0</v>
      </c>
      <c r="Y11" s="292">
        <f>ごみ処理量内訳!M11</f>
        <v>0</v>
      </c>
      <c r="Z11" s="292">
        <f>資源化量内訳!Y11</f>
        <v>1916</v>
      </c>
      <c r="AA11" s="292">
        <f>SUM(P11,Q11,R11,Z11)</f>
        <v>25931</v>
      </c>
      <c r="AB11" s="297">
        <f>IF(AA11&lt;&gt;0,(Z11+P11+R11)/AA11*100,"-")</f>
        <v>100</v>
      </c>
      <c r="AC11" s="292">
        <f>施設資源化量内訳!Y11</f>
        <v>0</v>
      </c>
      <c r="AD11" s="292">
        <f>施設資源化量内訳!AT11</f>
        <v>328</v>
      </c>
      <c r="AE11" s="292">
        <f>施設資源化量内訳!BO11</f>
        <v>0</v>
      </c>
      <c r="AF11" s="292">
        <f>施設資源化量内訳!CJ11</f>
        <v>0</v>
      </c>
      <c r="AG11" s="292">
        <f>施設資源化量内訳!DE11</f>
        <v>0</v>
      </c>
      <c r="AH11" s="292">
        <f>施設資源化量内訳!DZ11</f>
        <v>0</v>
      </c>
      <c r="AI11" s="292">
        <f>施設資源化量内訳!EU11</f>
        <v>239</v>
      </c>
      <c r="AJ11" s="292">
        <f>SUM(AC11:AI11)</f>
        <v>567</v>
      </c>
      <c r="AK11" s="297">
        <f>IF((AA11+J11)&lt;&gt;0,(Z11+AJ11+J11)/(AA11+J11)*100,"-")</f>
        <v>12.337371018393899</v>
      </c>
      <c r="AL11" s="297">
        <f>IF((AA11+J11)&lt;&gt;0,(資源化量内訳!D11-資源化量内訳!R11-資源化量内訳!T11-資源化量内訳!V11-資源化量内訳!U11)/(AA11+J11)*100,"-")</f>
        <v>12.337371018393899</v>
      </c>
      <c r="AM11" s="292">
        <f>ごみ処理量内訳!AA11</f>
        <v>0</v>
      </c>
      <c r="AN11" s="292">
        <f>ごみ処理量内訳!AB11</f>
        <v>3109</v>
      </c>
      <c r="AO11" s="292">
        <f>ごみ処理量内訳!AC11</f>
        <v>0</v>
      </c>
      <c r="AP11" s="292">
        <f>SUM(AM11:AO11)</f>
        <v>3109</v>
      </c>
      <c r="AQ11" s="412" t="s">
        <v>761</v>
      </c>
      <c r="AR11" s="413"/>
    </row>
    <row r="12" spans="1:44" s="224" customFormat="1" ht="13.5" customHeight="1">
      <c r="A12" s="290" t="s">
        <v>745</v>
      </c>
      <c r="B12" s="291" t="s">
        <v>770</v>
      </c>
      <c r="C12" s="290" t="s">
        <v>771</v>
      </c>
      <c r="D12" s="292">
        <f>+E12+F12</f>
        <v>135839</v>
      </c>
      <c r="E12" s="292">
        <v>135839</v>
      </c>
      <c r="F12" s="292">
        <v>0</v>
      </c>
      <c r="G12" s="292">
        <v>2939</v>
      </c>
      <c r="H12" s="292">
        <f>SUM(ごみ搬入量内訳!E12,+ごみ搬入量内訳!AD12)</f>
        <v>36472</v>
      </c>
      <c r="I12" s="292">
        <f>ごみ搬入量内訳!BC12</f>
        <v>2273</v>
      </c>
      <c r="J12" s="292">
        <f>資源化量内訳!BO12</f>
        <v>2586</v>
      </c>
      <c r="K12" s="292">
        <f>SUM(H12:J12)</f>
        <v>41331</v>
      </c>
      <c r="L12" s="295">
        <f>IF(D12&lt;&gt;0,K12/D12/365*1000000,"-")</f>
        <v>833.60166401663855</v>
      </c>
      <c r="M12" s="292">
        <f>IF(D12&lt;&gt;0,(ごみ搬入量内訳!BR12+ごみ処理概要!J12)/ごみ処理概要!D12/365*1000000,"-")</f>
        <v>588.30724970848348</v>
      </c>
      <c r="N12" s="292">
        <f>IF(D12&lt;&gt;0,ごみ搬入量内訳!CM12/ごみ処理概要!D12/365*1000000,"-")</f>
        <v>245.29441430815513</v>
      </c>
      <c r="O12" s="292">
        <f>ごみ搬入量内訳!DH12</f>
        <v>0</v>
      </c>
      <c r="P12" s="292">
        <f>ごみ処理量内訳!E12</f>
        <v>32706</v>
      </c>
      <c r="Q12" s="292">
        <f>ごみ処理量内訳!N12</f>
        <v>0</v>
      </c>
      <c r="R12" s="292">
        <f>SUM(S12:Y12)</f>
        <v>6766</v>
      </c>
      <c r="S12" s="292">
        <f>ごみ処理量内訳!G12</f>
        <v>2080</v>
      </c>
      <c r="T12" s="292">
        <f>ごみ処理量内訳!L12</f>
        <v>4342</v>
      </c>
      <c r="U12" s="292">
        <f>ごみ処理量内訳!H12</f>
        <v>0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0</v>
      </c>
      <c r="Y12" s="292">
        <f>ごみ処理量内訳!M12</f>
        <v>344</v>
      </c>
      <c r="Z12" s="292">
        <f>資源化量内訳!Y12</f>
        <v>0</v>
      </c>
      <c r="AA12" s="292">
        <f>SUM(P12,Q12,R12,Z12)</f>
        <v>39472</v>
      </c>
      <c r="AB12" s="297">
        <f>IF(AA12&lt;&gt;0,(Z12+P12+R12)/AA12*100,"-")</f>
        <v>100</v>
      </c>
      <c r="AC12" s="292">
        <f>施設資源化量内訳!Y12</f>
        <v>0</v>
      </c>
      <c r="AD12" s="292">
        <f>施設資源化量内訳!AT12</f>
        <v>671</v>
      </c>
      <c r="AE12" s="292">
        <f>施設資源化量内訳!BO12</f>
        <v>0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0</v>
      </c>
      <c r="AI12" s="292">
        <f>施設資源化量内訳!EU12</f>
        <v>3530</v>
      </c>
      <c r="AJ12" s="292">
        <f>SUM(AC12:AI12)</f>
        <v>4201</v>
      </c>
      <c r="AK12" s="297">
        <f>IF((AA12+J12)&lt;&gt;0,(Z12+AJ12+J12)/(AA12+J12)*100,"-")</f>
        <v>16.137239050834562</v>
      </c>
      <c r="AL12" s="297">
        <f>IF((AA12+J12)&lt;&gt;0,(資源化量内訳!D12-資源化量内訳!R12-資源化量内訳!T12-資源化量内訳!V12-資源化量内訳!U12)/(AA12+J12)*100,"-")</f>
        <v>16.137239050834562</v>
      </c>
      <c r="AM12" s="292">
        <f>ごみ処理量内訳!AA12</f>
        <v>0</v>
      </c>
      <c r="AN12" s="292">
        <f>ごみ処理量内訳!AB12</f>
        <v>3792</v>
      </c>
      <c r="AO12" s="292">
        <f>ごみ処理量内訳!AC12</f>
        <v>372</v>
      </c>
      <c r="AP12" s="292">
        <f>SUM(AM12:AO12)</f>
        <v>4164</v>
      </c>
      <c r="AQ12" s="412" t="s">
        <v>761</v>
      </c>
      <c r="AR12" s="413"/>
    </row>
    <row r="13" spans="1:44" s="224" customFormat="1" ht="13.5" customHeight="1">
      <c r="A13" s="290" t="s">
        <v>745</v>
      </c>
      <c r="B13" s="291" t="s">
        <v>772</v>
      </c>
      <c r="C13" s="290" t="s">
        <v>773</v>
      </c>
      <c r="D13" s="292">
        <f>+E13+F13</f>
        <v>84131</v>
      </c>
      <c r="E13" s="292">
        <v>84131</v>
      </c>
      <c r="F13" s="292">
        <v>0</v>
      </c>
      <c r="G13" s="292">
        <v>1104</v>
      </c>
      <c r="H13" s="292">
        <f>SUM(ごみ搬入量内訳!E13,+ごみ搬入量内訳!AD13)</f>
        <v>21899</v>
      </c>
      <c r="I13" s="292">
        <f>ごみ搬入量内訳!BC13</f>
        <v>1554</v>
      </c>
      <c r="J13" s="292">
        <f>資源化量内訳!BO13</f>
        <v>0</v>
      </c>
      <c r="K13" s="292">
        <f>SUM(H13:J13)</f>
        <v>23453</v>
      </c>
      <c r="L13" s="295">
        <f>IF(D13&lt;&gt;0,K13/D13/365*1000000,"-")</f>
        <v>763.74694845595491</v>
      </c>
      <c r="M13" s="292">
        <f>IF(D13&lt;&gt;0,(ごみ搬入量内訳!BR13+ごみ処理概要!J13)/ごみ処理概要!D13/365*1000000,"-")</f>
        <v>569.88750257874096</v>
      </c>
      <c r="N13" s="292">
        <f>IF(D13&lt;&gt;0,ごみ搬入量内訳!CM13/ごみ処理概要!D13/365*1000000,"-")</f>
        <v>193.85944587721397</v>
      </c>
      <c r="O13" s="292">
        <f>ごみ搬入量内訳!DH13</f>
        <v>0</v>
      </c>
      <c r="P13" s="292">
        <f>ごみ処理量内訳!E13</f>
        <v>13059</v>
      </c>
      <c r="Q13" s="292">
        <f>ごみ処理量内訳!N13</f>
        <v>0</v>
      </c>
      <c r="R13" s="292">
        <f>SUM(S13:Y13)</f>
        <v>7257</v>
      </c>
      <c r="S13" s="292">
        <f>ごみ処理量内訳!G13</f>
        <v>5512</v>
      </c>
      <c r="T13" s="292">
        <f>ごみ処理量内訳!L13</f>
        <v>1745</v>
      </c>
      <c r="U13" s="292">
        <f>ごみ処理量内訳!H13</f>
        <v>0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0</v>
      </c>
      <c r="Y13" s="292">
        <f>ごみ処理量内訳!M13</f>
        <v>0</v>
      </c>
      <c r="Z13" s="292">
        <f>資源化量内訳!Y13</f>
        <v>3574</v>
      </c>
      <c r="AA13" s="292">
        <f>SUM(P13,Q13,R13,Z13)</f>
        <v>23890</v>
      </c>
      <c r="AB13" s="297">
        <f>IF(AA13&lt;&gt;0,(Z13+P13+R13)/AA13*100,"-")</f>
        <v>100</v>
      </c>
      <c r="AC13" s="292">
        <f>施設資源化量内訳!Y13</f>
        <v>0</v>
      </c>
      <c r="AD13" s="292">
        <f>施設資源化量内訳!AT13</f>
        <v>471</v>
      </c>
      <c r="AE13" s="292">
        <f>施設資源化量内訳!BO13</f>
        <v>0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0</v>
      </c>
      <c r="AI13" s="292">
        <f>施設資源化量内訳!EU13</f>
        <v>1725</v>
      </c>
      <c r="AJ13" s="292">
        <f>SUM(AC13:AI13)</f>
        <v>2196</v>
      </c>
      <c r="AK13" s="297">
        <f>IF((AA13+J13)&lt;&gt;0,(Z13+AJ13+J13)/(AA13+J13)*100,"-")</f>
        <v>24.152365006278778</v>
      </c>
      <c r="AL13" s="297">
        <f>IF((AA13+J13)&lt;&gt;0,(資源化量内訳!D13-資源化量内訳!R13-資源化量内訳!T13-資源化量内訳!V13-資源化量内訳!U13)/(AA13+J13)*100,"-")</f>
        <v>24.152365006278778</v>
      </c>
      <c r="AM13" s="292">
        <f>ごみ処理量内訳!AA13</f>
        <v>0</v>
      </c>
      <c r="AN13" s="292">
        <f>ごみ処理量内訳!AB13</f>
        <v>2178</v>
      </c>
      <c r="AO13" s="292">
        <f>ごみ処理量内訳!AC13</f>
        <v>617</v>
      </c>
      <c r="AP13" s="292">
        <f>SUM(AM13:AO13)</f>
        <v>2795</v>
      </c>
      <c r="AQ13" s="412" t="s">
        <v>761</v>
      </c>
      <c r="AR13" s="413"/>
    </row>
    <row r="14" spans="1:44" s="224" customFormat="1" ht="13.5" customHeight="1">
      <c r="A14" s="290" t="s">
        <v>745</v>
      </c>
      <c r="B14" s="291" t="s">
        <v>774</v>
      </c>
      <c r="C14" s="290" t="s">
        <v>775</v>
      </c>
      <c r="D14" s="292">
        <f>+E14+F14</f>
        <v>70340</v>
      </c>
      <c r="E14" s="292">
        <v>70340</v>
      </c>
      <c r="F14" s="292">
        <v>0</v>
      </c>
      <c r="G14" s="292">
        <v>1460</v>
      </c>
      <c r="H14" s="292">
        <f>SUM(ごみ搬入量内訳!E14,+ごみ搬入量内訳!AD14)</f>
        <v>18500</v>
      </c>
      <c r="I14" s="292">
        <f>ごみ搬入量内訳!BC14</f>
        <v>2435</v>
      </c>
      <c r="J14" s="292">
        <f>資源化量内訳!BO14</f>
        <v>0</v>
      </c>
      <c r="K14" s="292">
        <f>SUM(H14:J14)</f>
        <v>20935</v>
      </c>
      <c r="L14" s="295">
        <f>IF(D14&lt;&gt;0,K14/D14/365*1000000,"-")</f>
        <v>815.41319851523519</v>
      </c>
      <c r="M14" s="292">
        <f>IF(D14&lt;&gt;0,(ごみ搬入量内訳!BR14+ごみ処理概要!J14)/ごみ処理概要!D14/365*1000000,"-")</f>
        <v>529.01562274821708</v>
      </c>
      <c r="N14" s="292">
        <f>IF(D14&lt;&gt;0,ごみ搬入量内訳!CM14/ごみ処理概要!D14/365*1000000,"-")</f>
        <v>286.39757576701811</v>
      </c>
      <c r="O14" s="292">
        <f>ごみ搬入量内訳!DH14</f>
        <v>0</v>
      </c>
      <c r="P14" s="292">
        <f>ごみ処理量内訳!E14</f>
        <v>14618</v>
      </c>
      <c r="Q14" s="292">
        <f>ごみ処理量内訳!N14</f>
        <v>83</v>
      </c>
      <c r="R14" s="292">
        <f>SUM(S14:Y14)</f>
        <v>3101</v>
      </c>
      <c r="S14" s="292">
        <f>ごみ処理量内訳!G14</f>
        <v>1483</v>
      </c>
      <c r="T14" s="292">
        <f>ごみ処理量内訳!L14</f>
        <v>1552</v>
      </c>
      <c r="U14" s="292">
        <f>ごみ処理量内訳!H14</f>
        <v>66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0</v>
      </c>
      <c r="Y14" s="292">
        <f>ごみ処理量内訳!M14</f>
        <v>0</v>
      </c>
      <c r="Z14" s="292">
        <f>資源化量内訳!Y14</f>
        <v>3132</v>
      </c>
      <c r="AA14" s="292">
        <f>SUM(P14,Q14,R14,Z14)</f>
        <v>20934</v>
      </c>
      <c r="AB14" s="297">
        <f>IF(AA14&lt;&gt;0,(Z14+P14+R14)/AA14*100,"-")</f>
        <v>99.603515811598356</v>
      </c>
      <c r="AC14" s="292">
        <f>施設資源化量内訳!Y14</f>
        <v>999</v>
      </c>
      <c r="AD14" s="292">
        <f>施設資源化量内訳!AT14</f>
        <v>311</v>
      </c>
      <c r="AE14" s="292">
        <f>施設資源化量内訳!BO14</f>
        <v>66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0</v>
      </c>
      <c r="AI14" s="292">
        <f>施設資源化量内訳!EU14</f>
        <v>1344</v>
      </c>
      <c r="AJ14" s="292">
        <f>SUM(AC14:AI14)</f>
        <v>2720</v>
      </c>
      <c r="AK14" s="297">
        <f>IF((AA14+J14)&lt;&gt;0,(Z14+AJ14+J14)/(AA14+J14)*100,"-")</f>
        <v>27.954523741282124</v>
      </c>
      <c r="AL14" s="297">
        <f>IF((AA14+J14)&lt;&gt;0,(資源化量内訳!D14-資源化量内訳!R14-資源化量内訳!T14-資源化量内訳!V14-資源化量内訳!U14)/(AA14+J14)*100,"-")</f>
        <v>25.580395528804818</v>
      </c>
      <c r="AM14" s="292">
        <f>ごみ処理量内訳!AA14</f>
        <v>83</v>
      </c>
      <c r="AN14" s="292">
        <f>ごみ処理量内訳!AB14</f>
        <v>1169</v>
      </c>
      <c r="AO14" s="292">
        <f>ごみ処理量内訳!AC14</f>
        <v>0</v>
      </c>
      <c r="AP14" s="292">
        <f>SUM(AM14:AO14)</f>
        <v>1252</v>
      </c>
      <c r="AQ14" s="412" t="s">
        <v>761</v>
      </c>
      <c r="AR14" s="413"/>
    </row>
    <row r="15" spans="1:44" s="224" customFormat="1" ht="13.5" customHeight="1">
      <c r="A15" s="290" t="s">
        <v>745</v>
      </c>
      <c r="B15" s="291" t="s">
        <v>776</v>
      </c>
      <c r="C15" s="290" t="s">
        <v>777</v>
      </c>
      <c r="D15" s="292">
        <f>+E15+F15</f>
        <v>90265</v>
      </c>
      <c r="E15" s="292">
        <v>90265</v>
      </c>
      <c r="F15" s="292">
        <v>0</v>
      </c>
      <c r="G15" s="292">
        <v>3711</v>
      </c>
      <c r="H15" s="292">
        <f>SUM(ごみ搬入量内訳!E15,+ごみ搬入量内訳!AD15)</f>
        <v>24678</v>
      </c>
      <c r="I15" s="292">
        <f>ごみ搬入量内訳!BC15</f>
        <v>4674</v>
      </c>
      <c r="J15" s="292">
        <f>資源化量内訳!BO15</f>
        <v>0</v>
      </c>
      <c r="K15" s="292">
        <f>SUM(H15:J15)</f>
        <v>29352</v>
      </c>
      <c r="L15" s="295">
        <f>IF(D15&lt;&gt;0,K15/D15/365*1000000,"-")</f>
        <v>890.89279738729715</v>
      </c>
      <c r="M15" s="292">
        <f>IF(D15&lt;&gt;0,(ごみ搬入量内訳!BR15+ごみ処理概要!J15)/ごみ処理概要!D15/365*1000000,"-")</f>
        <v>634.17532395101489</v>
      </c>
      <c r="N15" s="292">
        <f>IF(D15&lt;&gt;0,ごみ搬入量内訳!CM15/ごみ処理概要!D15/365*1000000,"-")</f>
        <v>256.71747343628238</v>
      </c>
      <c r="O15" s="292">
        <f>ごみ搬入量内訳!DH15</f>
        <v>0</v>
      </c>
      <c r="P15" s="292">
        <f>ごみ処理量内訳!E15</f>
        <v>23727</v>
      </c>
      <c r="Q15" s="292">
        <f>ごみ処理量内訳!N15</f>
        <v>472</v>
      </c>
      <c r="R15" s="292">
        <f>SUM(S15:Y15)</f>
        <v>3516</v>
      </c>
      <c r="S15" s="292">
        <f>ごみ処理量内訳!G15</f>
        <v>1054</v>
      </c>
      <c r="T15" s="292">
        <f>ごみ処理量内訳!L15</f>
        <v>399</v>
      </c>
      <c r="U15" s="292">
        <f>ごみ処理量内訳!H15</f>
        <v>1216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847</v>
      </c>
      <c r="Y15" s="292">
        <f>ごみ処理量内訳!M15</f>
        <v>0</v>
      </c>
      <c r="Z15" s="292">
        <f>資源化量内訳!Y15</f>
        <v>1680</v>
      </c>
      <c r="AA15" s="292">
        <f>SUM(P15,Q15,R15,Z15)</f>
        <v>29395</v>
      </c>
      <c r="AB15" s="297">
        <f>IF(AA15&lt;&gt;0,(Z15+P15+R15)/AA15*100,"-")</f>
        <v>98.394284742303114</v>
      </c>
      <c r="AC15" s="292">
        <f>施設資源化量内訳!Y15</f>
        <v>84</v>
      </c>
      <c r="AD15" s="292">
        <f>施設資源化量内訳!AT15</f>
        <v>320</v>
      </c>
      <c r="AE15" s="292">
        <f>施設資源化量内訳!BO15</f>
        <v>1029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575</v>
      </c>
      <c r="AI15" s="292">
        <f>施設資源化量内訳!EU15</f>
        <v>379</v>
      </c>
      <c r="AJ15" s="292">
        <f>SUM(AC15:AI15)</f>
        <v>2387</v>
      </c>
      <c r="AK15" s="297">
        <f>IF((AA15+J15)&lt;&gt;0,(Z15+AJ15+J15)/(AA15+J15)*100,"-")</f>
        <v>13.835686341214492</v>
      </c>
      <c r="AL15" s="297">
        <f>IF((AA15+J15)&lt;&gt;0,(資源化量内訳!D15-資源化量内訳!R15-資源化量内訳!T15-資源化量内訳!V15-資源化量内訳!U15)/(AA15+J15)*100,"-")</f>
        <v>12.168736179622384</v>
      </c>
      <c r="AM15" s="292">
        <f>ごみ処理量内訳!AA15</f>
        <v>472</v>
      </c>
      <c r="AN15" s="292">
        <f>ごみ処理量内訳!AB15</f>
        <v>2548</v>
      </c>
      <c r="AO15" s="292">
        <f>ごみ処理量内訳!AC15</f>
        <v>479</v>
      </c>
      <c r="AP15" s="292">
        <f>SUM(AM15:AO15)</f>
        <v>3499</v>
      </c>
      <c r="AQ15" s="412" t="s">
        <v>761</v>
      </c>
      <c r="AR15" s="413"/>
    </row>
    <row r="16" spans="1:44" s="224" customFormat="1" ht="13.5" customHeight="1">
      <c r="A16" s="290" t="s">
        <v>745</v>
      </c>
      <c r="B16" s="291" t="s">
        <v>778</v>
      </c>
      <c r="C16" s="290" t="s">
        <v>779</v>
      </c>
      <c r="D16" s="292">
        <f>+E16+F16</f>
        <v>51063</v>
      </c>
      <c r="E16" s="292">
        <v>51063</v>
      </c>
      <c r="F16" s="292">
        <v>0</v>
      </c>
      <c r="G16" s="292">
        <v>676</v>
      </c>
      <c r="H16" s="292">
        <f>SUM(ごみ搬入量内訳!E16,+ごみ搬入量内訳!AD16)</f>
        <v>11280</v>
      </c>
      <c r="I16" s="292">
        <f>ごみ搬入量内訳!BC16</f>
        <v>2987</v>
      </c>
      <c r="J16" s="292">
        <f>資源化量内訳!BO16</f>
        <v>0</v>
      </c>
      <c r="K16" s="292">
        <f>SUM(H16:J16)</f>
        <v>14267</v>
      </c>
      <c r="L16" s="295">
        <f>IF(D16&lt;&gt;0,K16/D16/365*1000000,"-")</f>
        <v>765.47933401634668</v>
      </c>
      <c r="M16" s="292">
        <f>IF(D16&lt;&gt;0,(ごみ搬入量内訳!BR16+ごみ処理概要!J16)/ごみ処理概要!D16/365*1000000,"-")</f>
        <v>620.61396625549048</v>
      </c>
      <c r="N16" s="292">
        <f>IF(D16&lt;&gt;0,ごみ搬入量内訳!CM16/ごみ処理概要!D16/365*1000000,"-")</f>
        <v>144.86536776085626</v>
      </c>
      <c r="O16" s="292">
        <f>ごみ搬入量内訳!DH16</f>
        <v>0</v>
      </c>
      <c r="P16" s="292">
        <f>ごみ処理量内訳!E16</f>
        <v>10814</v>
      </c>
      <c r="Q16" s="292">
        <f>ごみ処理量内訳!N16</f>
        <v>328</v>
      </c>
      <c r="R16" s="292">
        <f>SUM(S16:Y16)</f>
        <v>1752</v>
      </c>
      <c r="S16" s="292">
        <f>ごみ処理量内訳!G16</f>
        <v>1752</v>
      </c>
      <c r="T16" s="292">
        <f>ごみ処理量内訳!L16</f>
        <v>0</v>
      </c>
      <c r="U16" s="292">
        <f>ごみ処理量内訳!H16</f>
        <v>0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0</v>
      </c>
      <c r="Y16" s="292">
        <f>ごみ処理量内訳!M16</f>
        <v>0</v>
      </c>
      <c r="Z16" s="292">
        <f>資源化量内訳!Y16</f>
        <v>1105</v>
      </c>
      <c r="AA16" s="292">
        <f>SUM(P16,Q16,R16,Z16)</f>
        <v>13999</v>
      </c>
      <c r="AB16" s="297">
        <f>IF(AA16&lt;&gt;0,(Z16+P16+R16)/AA16*100,"-")</f>
        <v>97.656975498249878</v>
      </c>
      <c r="AC16" s="292">
        <f>施設資源化量内訳!Y16</f>
        <v>1062</v>
      </c>
      <c r="AD16" s="292">
        <f>施設資源化量内訳!AT16</f>
        <v>418</v>
      </c>
      <c r="AE16" s="292">
        <f>施設資源化量内訳!BO16</f>
        <v>0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0</v>
      </c>
      <c r="AI16" s="292">
        <f>施設資源化量内訳!EU16</f>
        <v>0</v>
      </c>
      <c r="AJ16" s="292">
        <f>SUM(AC16:AI16)</f>
        <v>1480</v>
      </c>
      <c r="AK16" s="297">
        <f>IF((AA16+J16)&lt;&gt;0,(Z16+AJ16+J16)/(AA16+J16)*100,"-")</f>
        <v>18.465604686049002</v>
      </c>
      <c r="AL16" s="297">
        <f>IF((AA16+J16)&lt;&gt;0,(資源化量内訳!D16-資源化量内訳!R16-資源化量内訳!T16-資源化量内訳!V16-資源化量内訳!U16)/(AA16+J16)*100,"-")</f>
        <v>10.957925566111864</v>
      </c>
      <c r="AM16" s="292">
        <f>ごみ処理量内訳!AA16</f>
        <v>328</v>
      </c>
      <c r="AN16" s="292">
        <f>ごみ処理量内訳!AB16</f>
        <v>0</v>
      </c>
      <c r="AO16" s="292">
        <f>ごみ処理量内訳!AC16</f>
        <v>91</v>
      </c>
      <c r="AP16" s="292">
        <f>SUM(AM16:AO16)</f>
        <v>419</v>
      </c>
      <c r="AQ16" s="412" t="s">
        <v>761</v>
      </c>
      <c r="AR16" s="413"/>
    </row>
    <row r="17" spans="1:44" s="224" customFormat="1" ht="13.5" customHeight="1">
      <c r="A17" s="290" t="s">
        <v>745</v>
      </c>
      <c r="B17" s="291" t="s">
        <v>780</v>
      </c>
      <c r="C17" s="290" t="s">
        <v>781</v>
      </c>
      <c r="D17" s="292">
        <f>+E17+F17</f>
        <v>55102</v>
      </c>
      <c r="E17" s="292">
        <v>55102</v>
      </c>
      <c r="F17" s="292">
        <v>0</v>
      </c>
      <c r="G17" s="292">
        <v>3325</v>
      </c>
      <c r="H17" s="292">
        <f>SUM(ごみ搬入量内訳!E17,+ごみ搬入量内訳!AD17)</f>
        <v>14296</v>
      </c>
      <c r="I17" s="292">
        <f>ごみ搬入量内訳!BC17</f>
        <v>1124</v>
      </c>
      <c r="J17" s="292">
        <f>資源化量内訳!BO17</f>
        <v>469</v>
      </c>
      <c r="K17" s="292">
        <f>SUM(H17:J17)</f>
        <v>15889</v>
      </c>
      <c r="L17" s="295">
        <f>IF(D17&lt;&gt;0,K17/D17/365*1000000,"-")</f>
        <v>790.01682061114059</v>
      </c>
      <c r="M17" s="292">
        <f>IF(D17&lt;&gt;0,(ごみ搬入量内訳!BR17+ごみ処理概要!J17)/ごみ処理概要!D17/365*1000000,"-")</f>
        <v>564.33324400128686</v>
      </c>
      <c r="N17" s="292">
        <f>IF(D17&lt;&gt;0,ごみ搬入量内訳!CM17/ごみ処理概要!D17/365*1000000,"-")</f>
        <v>225.68357660985382</v>
      </c>
      <c r="O17" s="292">
        <f>ごみ搬入量内訳!DH17</f>
        <v>0</v>
      </c>
      <c r="P17" s="292">
        <f>ごみ処理量内訳!E17</f>
        <v>12321</v>
      </c>
      <c r="Q17" s="292">
        <f>ごみ処理量内訳!N17</f>
        <v>0</v>
      </c>
      <c r="R17" s="292">
        <f>SUM(S17:Y17)</f>
        <v>1500</v>
      </c>
      <c r="S17" s="292">
        <f>ごみ処理量内訳!G17</f>
        <v>708</v>
      </c>
      <c r="T17" s="292">
        <f>ごみ処理量内訳!L17</f>
        <v>792</v>
      </c>
      <c r="U17" s="292">
        <f>ごみ処理量内訳!H17</f>
        <v>0</v>
      </c>
      <c r="V17" s="292">
        <f>ごみ処理量内訳!I17</f>
        <v>0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0</v>
      </c>
      <c r="Z17" s="292">
        <f>資源化量内訳!Y17</f>
        <v>546</v>
      </c>
      <c r="AA17" s="292">
        <f>SUM(P17,Q17,R17,Z17)</f>
        <v>14367</v>
      </c>
      <c r="AB17" s="297">
        <f>IF(AA17&lt;&gt;0,(Z17+P17+R17)/AA17*100,"-")</f>
        <v>100</v>
      </c>
      <c r="AC17" s="292">
        <f>施設資源化量内訳!Y17</f>
        <v>48</v>
      </c>
      <c r="AD17" s="292">
        <f>施設資源化量内訳!AT17</f>
        <v>184</v>
      </c>
      <c r="AE17" s="292">
        <f>施設資源化量内訳!BO17</f>
        <v>0</v>
      </c>
      <c r="AF17" s="292">
        <f>施設資源化量内訳!CJ17</f>
        <v>0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787</v>
      </c>
      <c r="AJ17" s="292">
        <f>SUM(AC17:AI17)</f>
        <v>1019</v>
      </c>
      <c r="AK17" s="297">
        <f>IF((AA17+J17)&lt;&gt;0,(Z17+AJ17+J17)/(AA17+J17)*100,"-")</f>
        <v>13.70989485036398</v>
      </c>
      <c r="AL17" s="297">
        <f>IF((AA17+J17)&lt;&gt;0,(資源化量内訳!D17-資源化量内訳!R17-資源化量内訳!T17-資源化量内訳!V17-資源化量内訳!U17)/(AA17+J17)*100,"-")</f>
        <v>13.70989485036398</v>
      </c>
      <c r="AM17" s="292">
        <f>ごみ処理量内訳!AA17</f>
        <v>0</v>
      </c>
      <c r="AN17" s="292">
        <f>ごみ処理量内訳!AB17</f>
        <v>1482</v>
      </c>
      <c r="AO17" s="292">
        <f>ごみ処理量内訳!AC17</f>
        <v>72</v>
      </c>
      <c r="AP17" s="292">
        <f>SUM(AM17:AO17)</f>
        <v>1554</v>
      </c>
      <c r="AQ17" s="412" t="s">
        <v>761</v>
      </c>
      <c r="AR17" s="413"/>
    </row>
    <row r="18" spans="1:44" s="224" customFormat="1" ht="13.5" customHeight="1">
      <c r="A18" s="290" t="s">
        <v>745</v>
      </c>
      <c r="B18" s="291" t="s">
        <v>782</v>
      </c>
      <c r="C18" s="290" t="s">
        <v>783</v>
      </c>
      <c r="D18" s="292">
        <f>+E18+F18</f>
        <v>47774</v>
      </c>
      <c r="E18" s="292">
        <v>47774</v>
      </c>
      <c r="F18" s="292">
        <v>0</v>
      </c>
      <c r="G18" s="292">
        <v>529</v>
      </c>
      <c r="H18" s="292">
        <f>SUM(ごみ搬入量内訳!E18,+ごみ搬入量内訳!AD18)</f>
        <v>14160</v>
      </c>
      <c r="I18" s="292">
        <f>ごみ搬入量内訳!BC18</f>
        <v>1638</v>
      </c>
      <c r="J18" s="292">
        <f>資源化量内訳!BO18</f>
        <v>0</v>
      </c>
      <c r="K18" s="292">
        <f>SUM(H18:J18)</f>
        <v>15798</v>
      </c>
      <c r="L18" s="295">
        <f>IF(D18&lt;&gt;0,K18/D18/365*1000000,"-")</f>
        <v>905.97797506639427</v>
      </c>
      <c r="M18" s="292">
        <f>IF(D18&lt;&gt;0,(ごみ搬入量内訳!BR18+ごみ処理概要!J18)/ごみ処理概要!D18/365*1000000,"-")</f>
        <v>748.27197231714842</v>
      </c>
      <c r="N18" s="292">
        <f>IF(D18&lt;&gt;0,ごみ搬入量内訳!CM18/ごみ処理概要!D18/365*1000000,"-")</f>
        <v>157.70600274924573</v>
      </c>
      <c r="O18" s="292">
        <f>ごみ搬入量内訳!DH18</f>
        <v>0</v>
      </c>
      <c r="P18" s="292">
        <f>ごみ処理量内訳!E18</f>
        <v>12500</v>
      </c>
      <c r="Q18" s="292">
        <f>ごみ処理量内訳!N18</f>
        <v>377</v>
      </c>
      <c r="R18" s="292">
        <f>SUM(S18:Y18)</f>
        <v>2402</v>
      </c>
      <c r="S18" s="292">
        <f>ごみ処理量内訳!G18</f>
        <v>1450</v>
      </c>
      <c r="T18" s="292">
        <f>ごみ処理量内訳!L18</f>
        <v>952</v>
      </c>
      <c r="U18" s="292">
        <f>ごみ処理量内訳!H18</f>
        <v>0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0</v>
      </c>
      <c r="Y18" s="292">
        <f>ごみ処理量内訳!M18</f>
        <v>0</v>
      </c>
      <c r="Z18" s="292">
        <f>資源化量内訳!Y18</f>
        <v>519</v>
      </c>
      <c r="AA18" s="292">
        <f>SUM(P18,Q18,R18,Z18)</f>
        <v>15798</v>
      </c>
      <c r="AB18" s="297">
        <f>IF(AA18&lt;&gt;0,(Z18+P18+R18)/AA18*100,"-")</f>
        <v>97.613621977465499</v>
      </c>
      <c r="AC18" s="292">
        <f>施設資源化量内訳!Y18</f>
        <v>1387</v>
      </c>
      <c r="AD18" s="292">
        <f>施設資源化量内訳!AT18</f>
        <v>415</v>
      </c>
      <c r="AE18" s="292">
        <f>施設資源化量内訳!BO18</f>
        <v>0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0</v>
      </c>
      <c r="AI18" s="292">
        <f>施設資源化量内訳!EU18</f>
        <v>610</v>
      </c>
      <c r="AJ18" s="292">
        <f>SUM(AC18:AI18)</f>
        <v>2412</v>
      </c>
      <c r="AK18" s="297">
        <f>IF((AA18+J18)&lt;&gt;0,(Z18+AJ18+J18)/(AA18+J18)*100,"-")</f>
        <v>18.552981390049371</v>
      </c>
      <c r="AL18" s="297">
        <f>IF((AA18+J18)&lt;&gt;0,(資源化量内訳!D18-資源化量内訳!R18-資源化量内訳!T18-資源化量内訳!V18-資源化量内訳!U18)/(AA18+J18)*100,"-")</f>
        <v>9.7733890365869094</v>
      </c>
      <c r="AM18" s="292">
        <f>ごみ処理量内訳!AA18</f>
        <v>377</v>
      </c>
      <c r="AN18" s="292">
        <f>ごみ処理量内訳!AB18</f>
        <v>693</v>
      </c>
      <c r="AO18" s="292">
        <f>ごみ処理量内訳!AC18</f>
        <v>0</v>
      </c>
      <c r="AP18" s="292">
        <f>SUM(AM18:AO18)</f>
        <v>1070</v>
      </c>
      <c r="AQ18" s="412" t="s">
        <v>761</v>
      </c>
      <c r="AR18" s="413"/>
    </row>
    <row r="19" spans="1:44" s="224" customFormat="1" ht="13.5" customHeight="1">
      <c r="A19" s="290" t="s">
        <v>745</v>
      </c>
      <c r="B19" s="291" t="s">
        <v>784</v>
      </c>
      <c r="C19" s="290" t="s">
        <v>785</v>
      </c>
      <c r="D19" s="292">
        <f>+E19+F19</f>
        <v>113798</v>
      </c>
      <c r="E19" s="292">
        <v>113798</v>
      </c>
      <c r="F19" s="292">
        <v>0</v>
      </c>
      <c r="G19" s="292">
        <v>3892</v>
      </c>
      <c r="H19" s="292">
        <f>SUM(ごみ搬入量内訳!E19,+ごみ搬入量内訳!AD19)</f>
        <v>29955</v>
      </c>
      <c r="I19" s="292">
        <f>ごみ搬入量内訳!BC19</f>
        <v>3149</v>
      </c>
      <c r="J19" s="292">
        <f>資源化量内訳!BO19</f>
        <v>828</v>
      </c>
      <c r="K19" s="292">
        <f>SUM(H19:J19)</f>
        <v>33932</v>
      </c>
      <c r="L19" s="295">
        <f>IF(D19&lt;&gt;0,K19/D19/365*1000000,"-")</f>
        <v>816.92458181728887</v>
      </c>
      <c r="M19" s="292">
        <f>IF(D19&lt;&gt;0,(ごみ搬入量内訳!BR19+ごみ処理概要!J19)/ごみ処理概要!D19/365*1000000,"-")</f>
        <v>610.04514849311215</v>
      </c>
      <c r="N19" s="292">
        <f>IF(D19&lt;&gt;0,ごみ搬入量内訳!CM19/ごみ処理概要!D19/365*1000000,"-")</f>
        <v>206.87943332417669</v>
      </c>
      <c r="O19" s="292">
        <f>ごみ搬入量内訳!DH19</f>
        <v>0</v>
      </c>
      <c r="P19" s="292">
        <f>ごみ処理量内訳!E19</f>
        <v>29030</v>
      </c>
      <c r="Q19" s="292">
        <f>ごみ処理量内訳!N19</f>
        <v>79</v>
      </c>
      <c r="R19" s="292">
        <f>SUM(S19:Y19)</f>
        <v>2421</v>
      </c>
      <c r="S19" s="292">
        <f>ごみ処理量内訳!G19</f>
        <v>2200</v>
      </c>
      <c r="T19" s="292">
        <f>ごみ処理量内訳!L19</f>
        <v>221</v>
      </c>
      <c r="U19" s="292">
        <f>ごみ処理量内訳!H19</f>
        <v>0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0</v>
      </c>
      <c r="Y19" s="292">
        <f>ごみ処理量内訳!M19</f>
        <v>0</v>
      </c>
      <c r="Z19" s="292">
        <f>資源化量内訳!Y19</f>
        <v>1670</v>
      </c>
      <c r="AA19" s="292">
        <f>SUM(P19,Q19,R19,Z19)</f>
        <v>33200</v>
      </c>
      <c r="AB19" s="297">
        <f>IF(AA19&lt;&gt;0,(Z19+P19+R19)/AA19*100,"-")</f>
        <v>99.762048192771076</v>
      </c>
      <c r="AC19" s="292">
        <f>施設資源化量内訳!Y19</f>
        <v>1866</v>
      </c>
      <c r="AD19" s="292">
        <f>施設資源化量内訳!AT19</f>
        <v>572</v>
      </c>
      <c r="AE19" s="292">
        <f>施設資源化量内訳!BO19</f>
        <v>0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0</v>
      </c>
      <c r="AI19" s="292">
        <f>施設資源化量内訳!EU19</f>
        <v>208</v>
      </c>
      <c r="AJ19" s="292">
        <f>SUM(AC19:AI19)</f>
        <v>2646</v>
      </c>
      <c r="AK19" s="297">
        <f>IF((AA19+J19)&lt;&gt;0,(Z19+AJ19+J19)/(AA19+J19)*100,"-")</f>
        <v>15.116962501469377</v>
      </c>
      <c r="AL19" s="297">
        <f>IF((AA19+J19)&lt;&gt;0,(資源化量内訳!D19-資源化量内訳!R19-資源化量内訳!T19-資源化量内訳!V19-資源化量内訳!U19)/(AA19+J19)*100,"-")</f>
        <v>15.116962501469377</v>
      </c>
      <c r="AM19" s="292">
        <f>ごみ処理量内訳!AA19</f>
        <v>79</v>
      </c>
      <c r="AN19" s="292">
        <f>ごみ処理量内訳!AB19</f>
        <v>1579</v>
      </c>
      <c r="AO19" s="292">
        <f>ごみ処理量内訳!AC19</f>
        <v>0</v>
      </c>
      <c r="AP19" s="292">
        <f>SUM(AM19:AO19)</f>
        <v>1658</v>
      </c>
      <c r="AQ19" s="412" t="s">
        <v>761</v>
      </c>
      <c r="AR19" s="413"/>
    </row>
    <row r="20" spans="1:44" s="224" customFormat="1" ht="13.5" customHeight="1">
      <c r="A20" s="290" t="s">
        <v>745</v>
      </c>
      <c r="B20" s="291" t="s">
        <v>786</v>
      </c>
      <c r="C20" s="290" t="s">
        <v>787</v>
      </c>
      <c r="D20" s="292">
        <f>+E20+F20</f>
        <v>38614</v>
      </c>
      <c r="E20" s="292">
        <v>38614</v>
      </c>
      <c r="F20" s="292">
        <v>0</v>
      </c>
      <c r="G20" s="292">
        <v>578</v>
      </c>
      <c r="H20" s="292">
        <f>SUM(ごみ搬入量内訳!E20,+ごみ搬入量内訳!AD20)</f>
        <v>9480</v>
      </c>
      <c r="I20" s="292">
        <f>ごみ搬入量内訳!BC20</f>
        <v>1198</v>
      </c>
      <c r="J20" s="292">
        <f>資源化量内訳!BO20</f>
        <v>0</v>
      </c>
      <c r="K20" s="292">
        <f>SUM(H20:J20)</f>
        <v>10678</v>
      </c>
      <c r="L20" s="295">
        <f>IF(D20&lt;&gt;0,K20/D20/365*1000000,"-")</f>
        <v>757.62144612181964</v>
      </c>
      <c r="M20" s="292">
        <f>IF(D20&lt;&gt;0,(ごみ搬入量内訳!BR20+ごみ処理概要!J20)/ごみ処理概要!D20/365*1000000,"-")</f>
        <v>610.75158346287913</v>
      </c>
      <c r="N20" s="292">
        <f>IF(D20&lt;&gt;0,ごみ搬入量内訳!CM20/ごみ処理概要!D20/365*1000000,"-")</f>
        <v>146.86986265894049</v>
      </c>
      <c r="O20" s="292">
        <f>ごみ搬入量内訳!DH20</f>
        <v>0</v>
      </c>
      <c r="P20" s="292">
        <f>ごみ処理量内訳!E20</f>
        <v>7736</v>
      </c>
      <c r="Q20" s="292">
        <f>ごみ処理量内訳!N20</f>
        <v>20</v>
      </c>
      <c r="R20" s="292">
        <f>SUM(S20:Y20)</f>
        <v>1768</v>
      </c>
      <c r="S20" s="292">
        <f>ごみ処理量内訳!G20</f>
        <v>1421</v>
      </c>
      <c r="T20" s="292">
        <f>ごみ処理量内訳!L20</f>
        <v>347</v>
      </c>
      <c r="U20" s="292">
        <f>ごみ処理量内訳!H20</f>
        <v>0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0</v>
      </c>
      <c r="Y20" s="292">
        <f>ごみ処理量内訳!M20</f>
        <v>0</v>
      </c>
      <c r="Z20" s="292">
        <f>資源化量内訳!Y20</f>
        <v>1170</v>
      </c>
      <c r="AA20" s="292">
        <f>SUM(P20,Q20,R20,Z20)</f>
        <v>10694</v>
      </c>
      <c r="AB20" s="297">
        <f>IF(AA20&lt;&gt;0,(Z20+P20+R20)/AA20*100,"-")</f>
        <v>99.812979240695725</v>
      </c>
      <c r="AC20" s="292">
        <f>施設資源化量内訳!Y20</f>
        <v>0</v>
      </c>
      <c r="AD20" s="292">
        <f>施設資源化量内訳!AT20</f>
        <v>265</v>
      </c>
      <c r="AE20" s="292">
        <f>施設資源化量内訳!BO20</f>
        <v>0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0</v>
      </c>
      <c r="AI20" s="292">
        <f>施設資源化量内訳!EU20</f>
        <v>324</v>
      </c>
      <c r="AJ20" s="292">
        <f>SUM(AC20:AI20)</f>
        <v>589</v>
      </c>
      <c r="AK20" s="297">
        <f>IF((AA20+J20)&lt;&gt;0,(Z20+AJ20+J20)/(AA20+J20)*100,"-")</f>
        <v>16.44847578081167</v>
      </c>
      <c r="AL20" s="297">
        <f>IF((AA20+J20)&lt;&gt;0,(資源化量内訳!D20-資源化量内訳!R20-資源化量内訳!T20-資源化量内訳!V20-資源化量内訳!U20)/(AA20+J20)*100,"-")</f>
        <v>16.44847578081167</v>
      </c>
      <c r="AM20" s="292">
        <f>ごみ処理量内訳!AA20</f>
        <v>20</v>
      </c>
      <c r="AN20" s="292">
        <f>ごみ処理量内訳!AB20</f>
        <v>1014</v>
      </c>
      <c r="AO20" s="292">
        <f>ごみ処理量内訳!AC20</f>
        <v>261</v>
      </c>
      <c r="AP20" s="292">
        <f>SUM(AM20:AO20)</f>
        <v>1295</v>
      </c>
      <c r="AQ20" s="412" t="s">
        <v>761</v>
      </c>
      <c r="AR20" s="413"/>
    </row>
    <row r="21" spans="1: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+E21+F21</f>
        <v>21322</v>
      </c>
      <c r="E21" s="292">
        <v>21322</v>
      </c>
      <c r="F21" s="292">
        <v>0</v>
      </c>
      <c r="G21" s="292">
        <v>656</v>
      </c>
      <c r="H21" s="292">
        <f>SUM(ごみ搬入量内訳!E21,+ごみ搬入量内訳!AD21)</f>
        <v>5622</v>
      </c>
      <c r="I21" s="292">
        <f>ごみ搬入量内訳!BC21</f>
        <v>592</v>
      </c>
      <c r="J21" s="292">
        <f>資源化量内訳!BO21</f>
        <v>568</v>
      </c>
      <c r="K21" s="292">
        <f>SUM(H21:J21)</f>
        <v>6782</v>
      </c>
      <c r="L21" s="295">
        <f>IF(D21&lt;&gt;0,K21/D21/365*1000000,"-")</f>
        <v>871.43897935504253</v>
      </c>
      <c r="M21" s="292">
        <f>IF(D21&lt;&gt;0,(ごみ搬入量内訳!BR21+ごみ処理概要!J21)/ごみ処理概要!D21/365*1000000,"-")</f>
        <v>683.71082411503721</v>
      </c>
      <c r="N21" s="292">
        <f>IF(D21&lt;&gt;0,ごみ搬入量内訳!CM21/ごみ処理概要!D21/365*1000000,"-")</f>
        <v>187.72815524000549</v>
      </c>
      <c r="O21" s="292">
        <f>ごみ搬入量内訳!DH21</f>
        <v>0</v>
      </c>
      <c r="P21" s="292">
        <f>ごみ処理量内訳!E21</f>
        <v>5672</v>
      </c>
      <c r="Q21" s="292">
        <f>ごみ処理量内訳!N21</f>
        <v>13</v>
      </c>
      <c r="R21" s="292">
        <f>SUM(S21:Y21)</f>
        <v>335</v>
      </c>
      <c r="S21" s="292">
        <f>ごみ処理量内訳!G21</f>
        <v>283</v>
      </c>
      <c r="T21" s="292">
        <f>ごみ処理量内訳!L21</f>
        <v>52</v>
      </c>
      <c r="U21" s="292">
        <f>ごみ処理量内訳!H21</f>
        <v>0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0</v>
      </c>
      <c r="Y21" s="292">
        <f>ごみ処理量内訳!M21</f>
        <v>0</v>
      </c>
      <c r="Z21" s="292">
        <f>資源化量内訳!Y21</f>
        <v>353</v>
      </c>
      <c r="AA21" s="292">
        <f>SUM(P21,Q21,R21,Z21)</f>
        <v>6373</v>
      </c>
      <c r="AB21" s="297">
        <f>IF(AA21&lt;&gt;0,(Z21+P21+R21)/AA21*100,"-")</f>
        <v>99.796014435901455</v>
      </c>
      <c r="AC21" s="292">
        <f>施設資源化量内訳!Y21</f>
        <v>359</v>
      </c>
      <c r="AD21" s="292">
        <f>施設資源化量内訳!AT21</f>
        <v>74</v>
      </c>
      <c r="AE21" s="292">
        <f>施設資源化量内訳!BO21</f>
        <v>0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0</v>
      </c>
      <c r="AI21" s="292">
        <f>施設資源化量内訳!EU21</f>
        <v>48</v>
      </c>
      <c r="AJ21" s="292">
        <f>SUM(AC21:AI21)</f>
        <v>481</v>
      </c>
      <c r="AK21" s="297">
        <f>IF((AA21+J21)&lt;&gt;0,(Z21+AJ21+J21)/(AA21+J21)*100,"-")</f>
        <v>20.198818614032561</v>
      </c>
      <c r="AL21" s="297">
        <f>IF((AA21+J21)&lt;&gt;0,(資源化量内訳!D21-資源化量内訳!R21-資源化量内訳!T21-資源化量内訳!V21-資源化量内訳!U21)/(AA21+J21)*100,"-")</f>
        <v>20.198818614032561</v>
      </c>
      <c r="AM21" s="292">
        <f>ごみ処理量内訳!AA21</f>
        <v>13</v>
      </c>
      <c r="AN21" s="292">
        <f>ごみ処理量内訳!AB21</f>
        <v>302</v>
      </c>
      <c r="AO21" s="292">
        <f>ごみ処理量内訳!AC21</f>
        <v>0</v>
      </c>
      <c r="AP21" s="292">
        <f>SUM(AM21:AO21)</f>
        <v>315</v>
      </c>
      <c r="AQ21" s="412" t="s">
        <v>761</v>
      </c>
      <c r="AR21" s="413"/>
    </row>
    <row r="22" spans="1: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+E22+F22</f>
        <v>11760</v>
      </c>
      <c r="E22" s="292">
        <v>11760</v>
      </c>
      <c r="F22" s="292">
        <v>0</v>
      </c>
      <c r="G22" s="292">
        <v>151</v>
      </c>
      <c r="H22" s="292">
        <f>SUM(ごみ搬入量内訳!E22,+ごみ搬入量内訳!AD22)</f>
        <v>3735</v>
      </c>
      <c r="I22" s="292">
        <f>ごみ搬入量内訳!BC22</f>
        <v>182</v>
      </c>
      <c r="J22" s="292">
        <f>資源化量内訳!BO22</f>
        <v>25</v>
      </c>
      <c r="K22" s="292">
        <f>SUM(H22:J22)</f>
        <v>3942</v>
      </c>
      <c r="L22" s="295">
        <f>IF(D22&lt;&gt;0,K22/D22/365*1000000,"-")</f>
        <v>918.36734693877554</v>
      </c>
      <c r="M22" s="292">
        <f>IF(D22&lt;&gt;0,(ごみ搬入量内訳!BR22+ごみ処理概要!J22)/ごみ処理概要!D22/365*1000000,"-")</f>
        <v>564.2530984996738</v>
      </c>
      <c r="N22" s="292">
        <f>IF(D22&lt;&gt;0,ごみ搬入量内訳!CM22/ごみ処理概要!D22/365*1000000,"-")</f>
        <v>354.11424843910169</v>
      </c>
      <c r="O22" s="292">
        <f>ごみ搬入量内訳!DH22</f>
        <v>0</v>
      </c>
      <c r="P22" s="292">
        <f>ごみ処理量内訳!E22</f>
        <v>3529</v>
      </c>
      <c r="Q22" s="292">
        <f>ごみ処理量内訳!N22</f>
        <v>7</v>
      </c>
      <c r="R22" s="292">
        <f>SUM(S22:Y22)</f>
        <v>175</v>
      </c>
      <c r="S22" s="292">
        <f>ごみ処理量内訳!G22</f>
        <v>142</v>
      </c>
      <c r="T22" s="292">
        <f>ごみ処理量内訳!L22</f>
        <v>33</v>
      </c>
      <c r="U22" s="292">
        <f>ごみ処理量内訳!H22</f>
        <v>0</v>
      </c>
      <c r="V22" s="292">
        <f>ごみ処理量内訳!I22</f>
        <v>0</v>
      </c>
      <c r="W22" s="292">
        <f>ごみ処理量内訳!J22</f>
        <v>0</v>
      </c>
      <c r="X22" s="292">
        <f>ごみ処理量内訳!K22</f>
        <v>0</v>
      </c>
      <c r="Y22" s="292">
        <f>ごみ処理量内訳!M22</f>
        <v>0</v>
      </c>
      <c r="Z22" s="292">
        <f>資源化量内訳!Y22</f>
        <v>207</v>
      </c>
      <c r="AA22" s="292">
        <f>SUM(P22,Q22,R22,Z22)</f>
        <v>3918</v>
      </c>
      <c r="AB22" s="297">
        <f>IF(AA22&lt;&gt;0,(Z22+P22+R22)/AA22*100,"-")</f>
        <v>99.82133741704952</v>
      </c>
      <c r="AC22" s="292">
        <f>施設資源化量内訳!Y22</f>
        <v>227</v>
      </c>
      <c r="AD22" s="292">
        <f>施設資源化量内訳!AT22</f>
        <v>37</v>
      </c>
      <c r="AE22" s="292">
        <f>施設資源化量内訳!BO22</f>
        <v>0</v>
      </c>
      <c r="AF22" s="292">
        <f>施設資源化量内訳!CJ22</f>
        <v>0</v>
      </c>
      <c r="AG22" s="292">
        <f>施設資源化量内訳!DE22</f>
        <v>0</v>
      </c>
      <c r="AH22" s="292">
        <f>施設資源化量内訳!DZ22</f>
        <v>0</v>
      </c>
      <c r="AI22" s="292">
        <f>施設資源化量内訳!EU22</f>
        <v>32</v>
      </c>
      <c r="AJ22" s="292">
        <f>SUM(AC22:AI22)</f>
        <v>296</v>
      </c>
      <c r="AK22" s="297">
        <f>IF((AA22+J22)&lt;&gt;0,(Z22+AJ22+J22)/(AA22+J22)*100,"-")</f>
        <v>13.390819173218363</v>
      </c>
      <c r="AL22" s="297">
        <f>IF((AA22+J22)&lt;&gt;0,(資源化量内訳!D22-資源化量内訳!R22-資源化量内訳!T22-資源化量内訳!V22-資源化量内訳!U22)/(AA22+J22)*100,"-")</f>
        <v>13.390819173218363</v>
      </c>
      <c r="AM22" s="292">
        <f>ごみ処理量内訳!AA22</f>
        <v>7</v>
      </c>
      <c r="AN22" s="292">
        <f>ごみ処理量内訳!AB22</f>
        <v>193</v>
      </c>
      <c r="AO22" s="292">
        <f>ごみ処理量内訳!AC22</f>
        <v>0</v>
      </c>
      <c r="AP22" s="292">
        <f>SUM(AM22:AO22)</f>
        <v>200</v>
      </c>
      <c r="AQ22" s="412" t="s">
        <v>761</v>
      </c>
      <c r="AR22" s="413"/>
    </row>
    <row r="23" spans="1: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+E23+F23</f>
        <v>21438</v>
      </c>
      <c r="E23" s="292">
        <v>21438</v>
      </c>
      <c r="F23" s="292">
        <v>0</v>
      </c>
      <c r="G23" s="292">
        <v>987</v>
      </c>
      <c r="H23" s="292">
        <f>SUM(ごみ搬入量内訳!E23,+ごみ搬入量内訳!AD23)</f>
        <v>4666</v>
      </c>
      <c r="I23" s="292">
        <f>ごみ搬入量内訳!BC23</f>
        <v>360</v>
      </c>
      <c r="J23" s="292">
        <f>資源化量内訳!BO23</f>
        <v>0</v>
      </c>
      <c r="K23" s="292">
        <f>SUM(H23:J23)</f>
        <v>5026</v>
      </c>
      <c r="L23" s="295">
        <f>IF(D23&lt;&gt;0,K23/D23/365*1000000,"-")</f>
        <v>642.31099047012924</v>
      </c>
      <c r="M23" s="292">
        <f>IF(D23&lt;&gt;0,(ごみ搬入量内訳!BR23+ごみ処理概要!J23)/ごみ処理概要!D23/365*1000000,"-")</f>
        <v>548.89090809176389</v>
      </c>
      <c r="N23" s="292">
        <f>IF(D23&lt;&gt;0,ごみ搬入量内訳!CM23/ごみ処理概要!D23/365*1000000,"-")</f>
        <v>93.420082378365379</v>
      </c>
      <c r="O23" s="292">
        <f>ごみ搬入量内訳!DH23</f>
        <v>0</v>
      </c>
      <c r="P23" s="292">
        <f>ごみ処理量内訳!E23</f>
        <v>0</v>
      </c>
      <c r="Q23" s="292">
        <f>ごみ処理量内訳!N23</f>
        <v>95</v>
      </c>
      <c r="R23" s="292">
        <f>SUM(S23:Y23)</f>
        <v>4716</v>
      </c>
      <c r="S23" s="292">
        <f>ごみ処理量内訳!G23</f>
        <v>469</v>
      </c>
      <c r="T23" s="292">
        <f>ごみ処理量内訳!L23</f>
        <v>349</v>
      </c>
      <c r="U23" s="292">
        <f>ごみ処理量内訳!H23</f>
        <v>0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3898</v>
      </c>
      <c r="Y23" s="292">
        <f>ごみ処理量内訳!M23</f>
        <v>0</v>
      </c>
      <c r="Z23" s="292">
        <f>資源化量内訳!Y23</f>
        <v>215</v>
      </c>
      <c r="AA23" s="292">
        <f>SUM(P23,Q23,R23,Z23)</f>
        <v>5026</v>
      </c>
      <c r="AB23" s="297">
        <f>IF(AA23&lt;&gt;0,(Z23+P23+R23)/AA23*100,"-")</f>
        <v>98.109828889773183</v>
      </c>
      <c r="AC23" s="292">
        <f>施設資源化量内訳!Y23</f>
        <v>0</v>
      </c>
      <c r="AD23" s="292">
        <f>施設資源化量内訳!AT23</f>
        <v>84</v>
      </c>
      <c r="AE23" s="292">
        <f>施設資源化量内訳!BO23</f>
        <v>0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3898</v>
      </c>
      <c r="AI23" s="292">
        <f>施設資源化量内訳!EU23</f>
        <v>310</v>
      </c>
      <c r="AJ23" s="292">
        <f>SUM(AC23:AI23)</f>
        <v>4292</v>
      </c>
      <c r="AK23" s="297">
        <f>IF((AA23+J23)&lt;&gt;0,(Z23+AJ23+J23)/(AA23+J23)*100,"-")</f>
        <v>89.673696776760849</v>
      </c>
      <c r="AL23" s="297">
        <f>IF((AA23+J23)&lt;&gt;0,(資源化量内訳!D23-資源化量内訳!R23-資源化量内訳!T23-資源化量内訳!V23-資源化量内訳!U23)/(AA23+J23)*100,"-")</f>
        <v>12.116991643454039</v>
      </c>
      <c r="AM23" s="292">
        <f>ごみ処理量内訳!AA23</f>
        <v>95</v>
      </c>
      <c r="AN23" s="292">
        <f>ごみ処理量内訳!AB23</f>
        <v>1</v>
      </c>
      <c r="AO23" s="292">
        <f>ごみ処理量内訳!AC23</f>
        <v>0</v>
      </c>
      <c r="AP23" s="292">
        <f>SUM(AM23:AO23)</f>
        <v>96</v>
      </c>
      <c r="AQ23" s="412" t="s">
        <v>761</v>
      </c>
      <c r="AR23" s="413"/>
    </row>
    <row r="24" spans="1: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+E24+F24</f>
        <v>7348</v>
      </c>
      <c r="E24" s="292">
        <v>7348</v>
      </c>
      <c r="F24" s="292">
        <v>0</v>
      </c>
      <c r="G24" s="292">
        <v>220</v>
      </c>
      <c r="H24" s="292">
        <f>SUM(ごみ搬入量内訳!E24,+ごみ搬入量内訳!AD24)</f>
        <v>1529</v>
      </c>
      <c r="I24" s="292">
        <f>ごみ搬入量内訳!BC24</f>
        <v>409</v>
      </c>
      <c r="J24" s="292">
        <f>資源化量内訳!BO24</f>
        <v>0</v>
      </c>
      <c r="K24" s="292">
        <f>SUM(H24:J24)</f>
        <v>1938</v>
      </c>
      <c r="L24" s="295">
        <f>IF(D24&lt;&gt;0,K24/D24/365*1000000,"-")</f>
        <v>722.58968986062757</v>
      </c>
      <c r="M24" s="292">
        <f>IF(D24&lt;&gt;0,(ごみ搬入量内訳!BR24+ごみ処理概要!J24)/ごみ処理概要!D24/365*1000000,"-")</f>
        <v>586.87108970104612</v>
      </c>
      <c r="N24" s="292">
        <f>IF(D24&lt;&gt;0,ごみ搬入量内訳!CM24/ごみ処理概要!D24/365*1000000,"-")</f>
        <v>135.71860015958123</v>
      </c>
      <c r="O24" s="292">
        <f>ごみ搬入量内訳!DH24</f>
        <v>0</v>
      </c>
      <c r="P24" s="292">
        <f>ごみ処理量内訳!E24</f>
        <v>0</v>
      </c>
      <c r="Q24" s="292">
        <f>ごみ処理量内訳!N24</f>
        <v>130</v>
      </c>
      <c r="R24" s="292">
        <f>SUM(S24:Y24)</f>
        <v>1806</v>
      </c>
      <c r="S24" s="292">
        <f>ごみ処理量内訳!G24</f>
        <v>139</v>
      </c>
      <c r="T24" s="292">
        <f>ごみ処理量内訳!L24</f>
        <v>160</v>
      </c>
      <c r="U24" s="292">
        <f>ごみ処理量内訳!H24</f>
        <v>0</v>
      </c>
      <c r="V24" s="292">
        <f>ごみ処理量内訳!I24</f>
        <v>0</v>
      </c>
      <c r="W24" s="292">
        <f>ごみ処理量内訳!J24</f>
        <v>0</v>
      </c>
      <c r="X24" s="292">
        <f>ごみ処理量内訳!K24</f>
        <v>1507</v>
      </c>
      <c r="Y24" s="292">
        <f>ごみ処理量内訳!M24</f>
        <v>0</v>
      </c>
      <c r="Z24" s="292">
        <f>資源化量内訳!Y24</f>
        <v>0</v>
      </c>
      <c r="AA24" s="292">
        <f>SUM(P24,Q24,R24,Z24)</f>
        <v>1936</v>
      </c>
      <c r="AB24" s="297">
        <f>IF(AA24&lt;&gt;0,(Z24+P24+R24)/AA24*100,"-")</f>
        <v>93.285123966942152</v>
      </c>
      <c r="AC24" s="292">
        <f>施設資源化量内訳!Y24</f>
        <v>0</v>
      </c>
      <c r="AD24" s="292">
        <f>施設資源化量内訳!AT24</f>
        <v>139</v>
      </c>
      <c r="AE24" s="292">
        <f>施設資源化量内訳!BO24</f>
        <v>0</v>
      </c>
      <c r="AF24" s="292">
        <f>施設資源化量内訳!CJ24</f>
        <v>0</v>
      </c>
      <c r="AG24" s="292">
        <f>施設資源化量内訳!DE24</f>
        <v>0</v>
      </c>
      <c r="AH24" s="292">
        <f>施設資源化量内訳!DZ24</f>
        <v>1507</v>
      </c>
      <c r="AI24" s="292">
        <f>施設資源化量内訳!EU24</f>
        <v>160</v>
      </c>
      <c r="AJ24" s="292">
        <f>SUM(AC24:AI24)</f>
        <v>1806</v>
      </c>
      <c r="AK24" s="297">
        <f>IF((AA24+J24)&lt;&gt;0,(Z24+AJ24+J24)/(AA24+J24)*100,"-")</f>
        <v>93.285123966942152</v>
      </c>
      <c r="AL24" s="297">
        <f>IF((AA24+J24)&lt;&gt;0,(資源化量内訳!D24-資源化量内訳!R24-資源化量内訳!T24-資源化量内訳!V24-資源化量内訳!U24)/(AA24+J24)*100,"-")</f>
        <v>15.444214876033058</v>
      </c>
      <c r="AM24" s="292">
        <f>ごみ処理量内訳!AA24</f>
        <v>130</v>
      </c>
      <c r="AN24" s="292">
        <f>ごみ処理量内訳!AB24</f>
        <v>0</v>
      </c>
      <c r="AO24" s="292">
        <f>ごみ処理量内訳!AC24</f>
        <v>0</v>
      </c>
      <c r="AP24" s="292">
        <f>SUM(AM24:AO24)</f>
        <v>130</v>
      </c>
      <c r="AQ24" s="412" t="s">
        <v>761</v>
      </c>
      <c r="AR24" s="413"/>
    </row>
    <row r="25" spans="1: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+E25+F25</f>
        <v>6818</v>
      </c>
      <c r="E25" s="292">
        <v>6818</v>
      </c>
      <c r="F25" s="292">
        <v>0</v>
      </c>
      <c r="G25" s="292">
        <v>73</v>
      </c>
      <c r="H25" s="292">
        <f>SUM(ごみ搬入量内訳!E25,+ごみ搬入量内訳!AD25)</f>
        <v>1725</v>
      </c>
      <c r="I25" s="292">
        <f>ごみ搬入量内訳!BC25</f>
        <v>38</v>
      </c>
      <c r="J25" s="292">
        <f>資源化量内訳!BO25</f>
        <v>10</v>
      </c>
      <c r="K25" s="292">
        <f>SUM(H25:J25)</f>
        <v>1773</v>
      </c>
      <c r="L25" s="295">
        <f>IF(D25&lt;&gt;0,K25/D25/365*1000000,"-")</f>
        <v>712.45735502718435</v>
      </c>
      <c r="M25" s="292">
        <f>IF(D25&lt;&gt;0,(ごみ搬入量内訳!BR25+ごみ処理概要!J25)/ごみ処理概要!D25/365*1000000,"-")</f>
        <v>649.7707518775843</v>
      </c>
      <c r="N25" s="292">
        <f>IF(D25&lt;&gt;0,ごみ搬入量内訳!CM25/ごみ処理概要!D25/365*1000000,"-")</f>
        <v>62.686603149599968</v>
      </c>
      <c r="O25" s="292">
        <f>ごみ搬入量内訳!DH25</f>
        <v>0</v>
      </c>
      <c r="P25" s="292">
        <f>ごみ処理量内訳!E25</f>
        <v>0</v>
      </c>
      <c r="Q25" s="292">
        <f>ごみ処理量内訳!N25</f>
        <v>126</v>
      </c>
      <c r="R25" s="292">
        <f>SUM(S25:Y25)</f>
        <v>1527</v>
      </c>
      <c r="S25" s="292">
        <f>ごみ処理量内訳!G25</f>
        <v>0</v>
      </c>
      <c r="T25" s="292">
        <f>ごみ処理量内訳!L25</f>
        <v>278</v>
      </c>
      <c r="U25" s="292">
        <f>ごみ処理量内訳!H25</f>
        <v>0</v>
      </c>
      <c r="V25" s="292">
        <f>ごみ処理量内訳!I25</f>
        <v>0</v>
      </c>
      <c r="W25" s="292">
        <f>ごみ処理量内訳!J25</f>
        <v>0</v>
      </c>
      <c r="X25" s="292">
        <f>ごみ処理量内訳!K25</f>
        <v>1249</v>
      </c>
      <c r="Y25" s="292">
        <f>ごみ処理量内訳!M25</f>
        <v>0</v>
      </c>
      <c r="Z25" s="292">
        <f>資源化量内訳!Y25</f>
        <v>109</v>
      </c>
      <c r="AA25" s="292">
        <f>SUM(P25,Q25,R25,Z25)</f>
        <v>1762</v>
      </c>
      <c r="AB25" s="297">
        <f>IF(AA25&lt;&gt;0,(Z25+P25+R25)/AA25*100,"-")</f>
        <v>92.849035187287171</v>
      </c>
      <c r="AC25" s="292">
        <f>施設資源化量内訳!Y25</f>
        <v>0</v>
      </c>
      <c r="AD25" s="292">
        <f>施設資源化量内訳!AT25</f>
        <v>0</v>
      </c>
      <c r="AE25" s="292">
        <f>施設資源化量内訳!BO25</f>
        <v>0</v>
      </c>
      <c r="AF25" s="292">
        <f>施設資源化量内訳!CJ25</f>
        <v>0</v>
      </c>
      <c r="AG25" s="292">
        <f>施設資源化量内訳!DE25</f>
        <v>0</v>
      </c>
      <c r="AH25" s="292">
        <f>施設資源化量内訳!DZ25</f>
        <v>1249</v>
      </c>
      <c r="AI25" s="292">
        <f>施設資源化量内訳!EU25</f>
        <v>278</v>
      </c>
      <c r="AJ25" s="292">
        <f>SUM(AC25:AI25)</f>
        <v>1527</v>
      </c>
      <c r="AK25" s="297">
        <f>IF((AA25+J25)&lt;&gt;0,(Z25+AJ25+J25)/(AA25+J25)*100,"-")</f>
        <v>92.889390519187359</v>
      </c>
      <c r="AL25" s="297">
        <f>IF((AA25+J25)&lt;&gt;0,(資源化量内訳!D25-資源化量内訳!R25-資源化量内訳!T25-資源化量内訳!V25-資源化量内訳!U25)/(AA25+J25)*100,"-")</f>
        <v>22.404063205417607</v>
      </c>
      <c r="AM25" s="292">
        <f>ごみ処理量内訳!AA25</f>
        <v>126</v>
      </c>
      <c r="AN25" s="292">
        <f>ごみ処理量内訳!AB25</f>
        <v>0</v>
      </c>
      <c r="AO25" s="292">
        <f>ごみ処理量内訳!AC25</f>
        <v>0</v>
      </c>
      <c r="AP25" s="292">
        <f>SUM(AM25:AO25)</f>
        <v>126</v>
      </c>
      <c r="AQ25" s="412" t="s">
        <v>761</v>
      </c>
      <c r="AR25" s="413"/>
    </row>
    <row r="26" spans="1:44" s="224" customFormat="1" ht="13.5" customHeight="1">
      <c r="A26" s="290" t="s">
        <v>745</v>
      </c>
      <c r="B26" s="291" t="s">
        <v>798</v>
      </c>
      <c r="C26" s="290" t="s">
        <v>799</v>
      </c>
      <c r="D26" s="292">
        <f>+E26+F26</f>
        <v>7606</v>
      </c>
      <c r="E26" s="292">
        <v>7606</v>
      </c>
      <c r="F26" s="292">
        <v>0</v>
      </c>
      <c r="G26" s="292">
        <v>41</v>
      </c>
      <c r="H26" s="292">
        <f>SUM(ごみ搬入量内訳!E26,+ごみ搬入量内訳!AD26)</f>
        <v>1991</v>
      </c>
      <c r="I26" s="292">
        <f>ごみ搬入量内訳!BC26</f>
        <v>35</v>
      </c>
      <c r="J26" s="292">
        <f>資源化量内訳!BO26</f>
        <v>211</v>
      </c>
      <c r="K26" s="292">
        <f>SUM(H26:J26)</f>
        <v>2237</v>
      </c>
      <c r="L26" s="295">
        <f>IF(D26&lt;&gt;0,K26/D26/365*1000000,"-")</f>
        <v>805.78058418191847</v>
      </c>
      <c r="M26" s="292">
        <f>IF(D26&lt;&gt;0,(ごみ搬入量内訳!BR26+ごみ処理概要!J26)/ごみ処理概要!D26/365*1000000,"-")</f>
        <v>637.20422593554474</v>
      </c>
      <c r="N26" s="292">
        <f>IF(D26&lt;&gt;0,ごみ搬入量内訳!CM26/ごみ処理概要!D26/365*1000000,"-")</f>
        <v>168.57635824637362</v>
      </c>
      <c r="O26" s="292">
        <f>ごみ搬入量内訳!DH26</f>
        <v>0</v>
      </c>
      <c r="P26" s="292">
        <f>ごみ処理量内訳!E26</f>
        <v>0</v>
      </c>
      <c r="Q26" s="292">
        <f>ごみ処理量内訳!N26</f>
        <v>139</v>
      </c>
      <c r="R26" s="292">
        <f>SUM(S26:Y26)</f>
        <v>1727</v>
      </c>
      <c r="S26" s="292">
        <f>ごみ処理量内訳!G26</f>
        <v>0</v>
      </c>
      <c r="T26" s="292">
        <f>ごみ処理量内訳!L26</f>
        <v>151</v>
      </c>
      <c r="U26" s="292">
        <f>ごみ処理量内訳!H26</f>
        <v>0</v>
      </c>
      <c r="V26" s="292">
        <f>ごみ処理量内訳!I26</f>
        <v>0</v>
      </c>
      <c r="W26" s="292">
        <f>ごみ処理量内訳!J26</f>
        <v>0</v>
      </c>
      <c r="X26" s="292">
        <f>ごみ処理量内訳!K26</f>
        <v>1576</v>
      </c>
      <c r="Y26" s="292">
        <f>ごみ処理量内訳!M26</f>
        <v>0</v>
      </c>
      <c r="Z26" s="292">
        <f>資源化量内訳!Y26</f>
        <v>160</v>
      </c>
      <c r="AA26" s="292">
        <f>SUM(P26,Q26,R26,Z26)</f>
        <v>2026</v>
      </c>
      <c r="AB26" s="297">
        <f>IF(AA26&lt;&gt;0,(Z26+P26+R26)/AA26*100,"-")</f>
        <v>93.139190523198423</v>
      </c>
      <c r="AC26" s="292">
        <f>施設資源化量内訳!Y26</f>
        <v>0</v>
      </c>
      <c r="AD26" s="292">
        <f>施設資源化量内訳!AT26</f>
        <v>0</v>
      </c>
      <c r="AE26" s="292">
        <f>施設資源化量内訳!BO26</f>
        <v>0</v>
      </c>
      <c r="AF26" s="292">
        <f>施設資源化量内訳!CJ26</f>
        <v>0</v>
      </c>
      <c r="AG26" s="292">
        <f>施設資源化量内訳!DE26</f>
        <v>0</v>
      </c>
      <c r="AH26" s="292">
        <f>施設資源化量内訳!DZ26</f>
        <v>1576</v>
      </c>
      <c r="AI26" s="292">
        <f>施設資源化量内訳!EU26</f>
        <v>151</v>
      </c>
      <c r="AJ26" s="292">
        <f>SUM(AC26:AI26)</f>
        <v>1727</v>
      </c>
      <c r="AK26" s="297">
        <f>IF((AA26+J26)&lt;&gt;0,(Z26+AJ26+J26)/(AA26+J26)*100,"-")</f>
        <v>93.786320965578895</v>
      </c>
      <c r="AL26" s="297">
        <f>IF((AA26+J26)&lt;&gt;0,(資源化量内訳!D26-資源化量内訳!R26-資源化量内訳!T26-資源化量内訳!V26-資源化量内訳!U26)/(AA26+J26)*100,"-")</f>
        <v>23.33482342422888</v>
      </c>
      <c r="AM26" s="292">
        <f>ごみ処理量内訳!AA26</f>
        <v>139</v>
      </c>
      <c r="AN26" s="292">
        <f>ごみ処理量内訳!AB26</f>
        <v>0</v>
      </c>
      <c r="AO26" s="292">
        <f>ごみ処理量内訳!AC26</f>
        <v>0</v>
      </c>
      <c r="AP26" s="292">
        <f>SUM(AM26:AO26)</f>
        <v>139</v>
      </c>
      <c r="AQ26" s="412" t="s">
        <v>761</v>
      </c>
      <c r="AR26" s="413"/>
    </row>
    <row r="27" spans="1:44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5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7"/>
      <c r="AC27" s="292"/>
      <c r="AD27" s="292"/>
      <c r="AE27" s="292"/>
      <c r="AF27" s="292"/>
      <c r="AG27" s="292"/>
      <c r="AH27" s="292"/>
      <c r="AI27" s="292"/>
      <c r="AJ27" s="292"/>
      <c r="AK27" s="297"/>
      <c r="AL27" s="297"/>
      <c r="AM27" s="292"/>
      <c r="AN27" s="292"/>
      <c r="AO27" s="292"/>
      <c r="AP27" s="292"/>
      <c r="AQ27" s="413"/>
      <c r="AR27" s="413"/>
    </row>
    <row r="28" spans="1:44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5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7"/>
      <c r="AC28" s="292"/>
      <c r="AD28" s="292"/>
      <c r="AE28" s="292"/>
      <c r="AF28" s="292"/>
      <c r="AG28" s="292"/>
      <c r="AH28" s="292"/>
      <c r="AI28" s="292"/>
      <c r="AJ28" s="292"/>
      <c r="AK28" s="297"/>
      <c r="AL28" s="297"/>
      <c r="AM28" s="292"/>
      <c r="AN28" s="292"/>
      <c r="AO28" s="292"/>
      <c r="AP28" s="292"/>
      <c r="AQ28" s="413"/>
      <c r="AR28" s="413"/>
    </row>
    <row r="29" spans="1:44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5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7"/>
      <c r="AC29" s="292"/>
      <c r="AD29" s="292"/>
      <c r="AE29" s="292"/>
      <c r="AF29" s="292"/>
      <c r="AG29" s="292"/>
      <c r="AH29" s="292"/>
      <c r="AI29" s="292"/>
      <c r="AJ29" s="292"/>
      <c r="AK29" s="297"/>
      <c r="AL29" s="297"/>
      <c r="AM29" s="292"/>
      <c r="AN29" s="292"/>
      <c r="AO29" s="292"/>
      <c r="AP29" s="292"/>
      <c r="AQ29" s="413"/>
      <c r="AR29" s="413"/>
    </row>
    <row r="30" spans="1:44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5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7"/>
      <c r="AC30" s="292"/>
      <c r="AD30" s="292"/>
      <c r="AE30" s="292"/>
      <c r="AF30" s="292"/>
      <c r="AG30" s="292"/>
      <c r="AH30" s="292"/>
      <c r="AI30" s="292"/>
      <c r="AJ30" s="292"/>
      <c r="AK30" s="297"/>
      <c r="AL30" s="297"/>
      <c r="AM30" s="292"/>
      <c r="AN30" s="292"/>
      <c r="AO30" s="292"/>
      <c r="AP30" s="292"/>
      <c r="AQ30" s="413"/>
      <c r="AR30" s="413"/>
    </row>
    <row r="31" spans="1:44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5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7"/>
      <c r="AC31" s="292"/>
      <c r="AD31" s="292"/>
      <c r="AE31" s="292"/>
      <c r="AF31" s="292"/>
      <c r="AG31" s="292"/>
      <c r="AH31" s="292"/>
      <c r="AI31" s="292"/>
      <c r="AJ31" s="292"/>
      <c r="AK31" s="297"/>
      <c r="AL31" s="297"/>
      <c r="AM31" s="292"/>
      <c r="AN31" s="292"/>
      <c r="AO31" s="292"/>
      <c r="AP31" s="292"/>
      <c r="AQ31" s="413"/>
      <c r="AR31" s="413"/>
    </row>
    <row r="32" spans="1:44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5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7"/>
      <c r="AC32" s="292"/>
      <c r="AD32" s="292"/>
      <c r="AE32" s="292"/>
      <c r="AF32" s="292"/>
      <c r="AG32" s="292"/>
      <c r="AH32" s="292"/>
      <c r="AI32" s="292"/>
      <c r="AJ32" s="292"/>
      <c r="AK32" s="297"/>
      <c r="AL32" s="297"/>
      <c r="AM32" s="292"/>
      <c r="AN32" s="292"/>
      <c r="AO32" s="292"/>
      <c r="AP32" s="292"/>
      <c r="AQ32" s="413"/>
      <c r="AR32" s="413"/>
    </row>
    <row r="33" spans="1:44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5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7"/>
      <c r="AC33" s="292"/>
      <c r="AD33" s="292"/>
      <c r="AE33" s="292"/>
      <c r="AF33" s="292"/>
      <c r="AG33" s="292"/>
      <c r="AH33" s="292"/>
      <c r="AI33" s="292"/>
      <c r="AJ33" s="292"/>
      <c r="AK33" s="297"/>
      <c r="AL33" s="297"/>
      <c r="AM33" s="292"/>
      <c r="AN33" s="292"/>
      <c r="AO33" s="292"/>
      <c r="AP33" s="292"/>
      <c r="AQ33" s="413"/>
      <c r="AR33" s="413"/>
    </row>
    <row r="34" spans="1:44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5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7"/>
      <c r="AC34" s="292"/>
      <c r="AD34" s="292"/>
      <c r="AE34" s="292"/>
      <c r="AF34" s="292"/>
      <c r="AG34" s="292"/>
      <c r="AH34" s="292"/>
      <c r="AI34" s="292"/>
      <c r="AJ34" s="292"/>
      <c r="AK34" s="297"/>
      <c r="AL34" s="297"/>
      <c r="AM34" s="292"/>
      <c r="AN34" s="292"/>
      <c r="AO34" s="292"/>
      <c r="AP34" s="292"/>
      <c r="AQ34" s="413"/>
      <c r="AR34" s="413"/>
    </row>
    <row r="35" spans="1: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5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7"/>
      <c r="AC35" s="292"/>
      <c r="AD35" s="292"/>
      <c r="AE35" s="292"/>
      <c r="AF35" s="292"/>
      <c r="AG35" s="292"/>
      <c r="AH35" s="292"/>
      <c r="AI35" s="292"/>
      <c r="AJ35" s="292"/>
      <c r="AK35" s="297"/>
      <c r="AL35" s="297"/>
      <c r="AM35" s="292"/>
      <c r="AN35" s="292"/>
      <c r="AO35" s="292"/>
      <c r="AP35" s="292"/>
      <c r="AQ35" s="413"/>
      <c r="AR35" s="413"/>
    </row>
    <row r="36" spans="1: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5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7"/>
      <c r="AC36" s="292"/>
      <c r="AD36" s="292"/>
      <c r="AE36" s="292"/>
      <c r="AF36" s="292"/>
      <c r="AG36" s="292"/>
      <c r="AH36" s="292"/>
      <c r="AI36" s="292"/>
      <c r="AJ36" s="292"/>
      <c r="AK36" s="297"/>
      <c r="AL36" s="297"/>
      <c r="AM36" s="292"/>
      <c r="AN36" s="292"/>
      <c r="AO36" s="292"/>
      <c r="AP36" s="292"/>
      <c r="AQ36" s="413"/>
      <c r="AR36" s="413"/>
    </row>
    <row r="37" spans="1: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5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7"/>
      <c r="AC37" s="292"/>
      <c r="AD37" s="292"/>
      <c r="AE37" s="292"/>
      <c r="AF37" s="292"/>
      <c r="AG37" s="292"/>
      <c r="AH37" s="292"/>
      <c r="AI37" s="292"/>
      <c r="AJ37" s="292"/>
      <c r="AK37" s="297"/>
      <c r="AL37" s="297"/>
      <c r="AM37" s="292"/>
      <c r="AN37" s="292"/>
      <c r="AO37" s="292"/>
      <c r="AP37" s="292"/>
      <c r="AQ37" s="413"/>
      <c r="AR37" s="413"/>
    </row>
    <row r="38" spans="1: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5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7"/>
      <c r="AC38" s="292"/>
      <c r="AD38" s="292"/>
      <c r="AE38" s="292"/>
      <c r="AF38" s="292"/>
      <c r="AG38" s="292"/>
      <c r="AH38" s="292"/>
      <c r="AI38" s="292"/>
      <c r="AJ38" s="292"/>
      <c r="AK38" s="297"/>
      <c r="AL38" s="297"/>
      <c r="AM38" s="292"/>
      <c r="AN38" s="292"/>
      <c r="AO38" s="292"/>
      <c r="AP38" s="292"/>
      <c r="AQ38" s="413"/>
      <c r="AR38" s="413"/>
    </row>
    <row r="39" spans="1: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5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7"/>
      <c r="AC39" s="292"/>
      <c r="AD39" s="292"/>
      <c r="AE39" s="292"/>
      <c r="AF39" s="292"/>
      <c r="AG39" s="292"/>
      <c r="AH39" s="292"/>
      <c r="AI39" s="292"/>
      <c r="AJ39" s="292"/>
      <c r="AK39" s="297"/>
      <c r="AL39" s="297"/>
      <c r="AM39" s="292"/>
      <c r="AN39" s="292"/>
      <c r="AO39" s="292"/>
      <c r="AP39" s="292"/>
      <c r="AQ39" s="413"/>
      <c r="AR39" s="413"/>
    </row>
    <row r="40" spans="1: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5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7"/>
      <c r="AC40" s="292"/>
      <c r="AD40" s="292"/>
      <c r="AE40" s="292"/>
      <c r="AF40" s="292"/>
      <c r="AG40" s="292"/>
      <c r="AH40" s="292"/>
      <c r="AI40" s="292"/>
      <c r="AJ40" s="292"/>
      <c r="AK40" s="297"/>
      <c r="AL40" s="297"/>
      <c r="AM40" s="292"/>
      <c r="AN40" s="292"/>
      <c r="AO40" s="292"/>
      <c r="AP40" s="292"/>
      <c r="AQ40" s="413"/>
      <c r="AR40" s="413"/>
    </row>
    <row r="41" spans="1: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5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7"/>
      <c r="AC41" s="292"/>
      <c r="AD41" s="292"/>
      <c r="AE41" s="292"/>
      <c r="AF41" s="292"/>
      <c r="AG41" s="292"/>
      <c r="AH41" s="292"/>
      <c r="AI41" s="292"/>
      <c r="AJ41" s="292"/>
      <c r="AK41" s="297"/>
      <c r="AL41" s="297"/>
      <c r="AM41" s="292"/>
      <c r="AN41" s="292"/>
      <c r="AO41" s="292"/>
      <c r="AP41" s="292"/>
      <c r="AQ41" s="413"/>
      <c r="AR41" s="413"/>
    </row>
    <row r="42" spans="1: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5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7"/>
      <c r="AC42" s="292"/>
      <c r="AD42" s="292"/>
      <c r="AE42" s="292"/>
      <c r="AF42" s="292"/>
      <c r="AG42" s="292"/>
      <c r="AH42" s="292"/>
      <c r="AI42" s="292"/>
      <c r="AJ42" s="292"/>
      <c r="AK42" s="297"/>
      <c r="AL42" s="297"/>
      <c r="AM42" s="292"/>
      <c r="AN42" s="292"/>
      <c r="AO42" s="292"/>
      <c r="AP42" s="292"/>
      <c r="AQ42" s="413"/>
      <c r="AR42" s="413"/>
    </row>
    <row r="43" spans="1: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5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7"/>
      <c r="AC43" s="292"/>
      <c r="AD43" s="292"/>
      <c r="AE43" s="292"/>
      <c r="AF43" s="292"/>
      <c r="AG43" s="292"/>
      <c r="AH43" s="292"/>
      <c r="AI43" s="292"/>
      <c r="AJ43" s="292"/>
      <c r="AK43" s="297"/>
      <c r="AL43" s="297"/>
      <c r="AM43" s="292"/>
      <c r="AN43" s="292"/>
      <c r="AO43" s="292"/>
      <c r="AP43" s="292"/>
      <c r="AQ43" s="413"/>
      <c r="AR43" s="413"/>
    </row>
    <row r="44" spans="1: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5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7"/>
      <c r="AC44" s="292"/>
      <c r="AD44" s="292"/>
      <c r="AE44" s="292"/>
      <c r="AF44" s="292"/>
      <c r="AG44" s="292"/>
      <c r="AH44" s="292"/>
      <c r="AI44" s="292"/>
      <c r="AJ44" s="292"/>
      <c r="AK44" s="297"/>
      <c r="AL44" s="297"/>
      <c r="AM44" s="292"/>
      <c r="AN44" s="292"/>
      <c r="AO44" s="292"/>
      <c r="AP44" s="292"/>
      <c r="AQ44" s="413"/>
      <c r="AR44" s="413"/>
    </row>
    <row r="45" spans="1: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5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7"/>
      <c r="AC45" s="292"/>
      <c r="AD45" s="292"/>
      <c r="AE45" s="292"/>
      <c r="AF45" s="292"/>
      <c r="AG45" s="292"/>
      <c r="AH45" s="292"/>
      <c r="AI45" s="292"/>
      <c r="AJ45" s="292"/>
      <c r="AK45" s="297"/>
      <c r="AL45" s="297"/>
      <c r="AM45" s="292"/>
      <c r="AN45" s="292"/>
      <c r="AO45" s="292"/>
      <c r="AP45" s="292"/>
      <c r="AQ45" s="413"/>
      <c r="AR45" s="413"/>
    </row>
    <row r="46" spans="1: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5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7"/>
      <c r="AC46" s="292"/>
      <c r="AD46" s="292"/>
      <c r="AE46" s="292"/>
      <c r="AF46" s="292"/>
      <c r="AG46" s="292"/>
      <c r="AH46" s="292"/>
      <c r="AI46" s="292"/>
      <c r="AJ46" s="292"/>
      <c r="AK46" s="297"/>
      <c r="AL46" s="297"/>
      <c r="AM46" s="292"/>
      <c r="AN46" s="292"/>
      <c r="AO46" s="292"/>
      <c r="AP46" s="292"/>
      <c r="AQ46" s="413"/>
      <c r="AR46" s="413"/>
    </row>
    <row r="47" spans="1: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5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7"/>
      <c r="AC47" s="292"/>
      <c r="AD47" s="292"/>
      <c r="AE47" s="292"/>
      <c r="AF47" s="292"/>
      <c r="AG47" s="292"/>
      <c r="AH47" s="292"/>
      <c r="AI47" s="292"/>
      <c r="AJ47" s="292"/>
      <c r="AK47" s="297"/>
      <c r="AL47" s="297"/>
      <c r="AM47" s="292"/>
      <c r="AN47" s="292"/>
      <c r="AO47" s="292"/>
      <c r="AP47" s="292"/>
      <c r="AQ47" s="413"/>
      <c r="AR47" s="413"/>
    </row>
    <row r="48" spans="1: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5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7"/>
      <c r="AC48" s="292"/>
      <c r="AD48" s="292"/>
      <c r="AE48" s="292"/>
      <c r="AF48" s="292"/>
      <c r="AG48" s="292"/>
      <c r="AH48" s="292"/>
      <c r="AI48" s="292"/>
      <c r="AJ48" s="292"/>
      <c r="AK48" s="297"/>
      <c r="AL48" s="297"/>
      <c r="AM48" s="292"/>
      <c r="AN48" s="292"/>
      <c r="AO48" s="292"/>
      <c r="AP48" s="292"/>
      <c r="AQ48" s="413"/>
      <c r="AR48" s="413"/>
    </row>
    <row r="49" spans="1: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5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7"/>
      <c r="AC49" s="292"/>
      <c r="AD49" s="292"/>
      <c r="AE49" s="292"/>
      <c r="AF49" s="292"/>
      <c r="AG49" s="292"/>
      <c r="AH49" s="292"/>
      <c r="AI49" s="292"/>
      <c r="AJ49" s="292"/>
      <c r="AK49" s="297"/>
      <c r="AL49" s="297"/>
      <c r="AM49" s="292"/>
      <c r="AN49" s="292"/>
      <c r="AO49" s="292"/>
      <c r="AP49" s="292"/>
      <c r="AQ49" s="413"/>
      <c r="AR49" s="413"/>
    </row>
    <row r="50" spans="1: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5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7"/>
      <c r="AC50" s="292"/>
      <c r="AD50" s="292"/>
      <c r="AE50" s="292"/>
      <c r="AF50" s="292"/>
      <c r="AG50" s="292"/>
      <c r="AH50" s="292"/>
      <c r="AI50" s="292"/>
      <c r="AJ50" s="292"/>
      <c r="AK50" s="297"/>
      <c r="AL50" s="297"/>
      <c r="AM50" s="292"/>
      <c r="AN50" s="292"/>
      <c r="AO50" s="292"/>
      <c r="AP50" s="292"/>
      <c r="AQ50" s="413"/>
      <c r="AR50" s="413"/>
    </row>
    <row r="51" spans="1: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5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7"/>
      <c r="AC51" s="292"/>
      <c r="AD51" s="292"/>
      <c r="AE51" s="292"/>
      <c r="AF51" s="292"/>
      <c r="AG51" s="292"/>
      <c r="AH51" s="292"/>
      <c r="AI51" s="292"/>
      <c r="AJ51" s="292"/>
      <c r="AK51" s="297"/>
      <c r="AL51" s="297"/>
      <c r="AM51" s="292"/>
      <c r="AN51" s="292"/>
      <c r="AO51" s="292"/>
      <c r="AP51" s="292"/>
      <c r="AQ51" s="413"/>
      <c r="AR51" s="413"/>
    </row>
    <row r="52" spans="1: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5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7"/>
      <c r="AC52" s="292"/>
      <c r="AD52" s="292"/>
      <c r="AE52" s="292"/>
      <c r="AF52" s="292"/>
      <c r="AG52" s="292"/>
      <c r="AH52" s="292"/>
      <c r="AI52" s="292"/>
      <c r="AJ52" s="292"/>
      <c r="AK52" s="297"/>
      <c r="AL52" s="297"/>
      <c r="AM52" s="292"/>
      <c r="AN52" s="292"/>
      <c r="AO52" s="292"/>
      <c r="AP52" s="292"/>
      <c r="AQ52" s="413"/>
      <c r="AR52" s="413"/>
    </row>
    <row r="53" spans="1: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5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7"/>
      <c r="AC53" s="292"/>
      <c r="AD53" s="292"/>
      <c r="AE53" s="292"/>
      <c r="AF53" s="292"/>
      <c r="AG53" s="292"/>
      <c r="AH53" s="292"/>
      <c r="AI53" s="292"/>
      <c r="AJ53" s="292"/>
      <c r="AK53" s="297"/>
      <c r="AL53" s="297"/>
      <c r="AM53" s="292"/>
      <c r="AN53" s="292"/>
      <c r="AO53" s="292"/>
      <c r="AP53" s="292"/>
      <c r="AQ53" s="413"/>
      <c r="AR53" s="413"/>
    </row>
    <row r="54" spans="1: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5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7"/>
      <c r="AC54" s="292"/>
      <c r="AD54" s="292"/>
      <c r="AE54" s="292"/>
      <c r="AF54" s="292"/>
      <c r="AG54" s="292"/>
      <c r="AH54" s="292"/>
      <c r="AI54" s="292"/>
      <c r="AJ54" s="292"/>
      <c r="AK54" s="297"/>
      <c r="AL54" s="297"/>
      <c r="AM54" s="292"/>
      <c r="AN54" s="292"/>
      <c r="AO54" s="292"/>
      <c r="AP54" s="292"/>
      <c r="AQ54" s="413"/>
      <c r="AR54" s="413"/>
    </row>
    <row r="55" spans="1: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5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7"/>
      <c r="AC55" s="292"/>
      <c r="AD55" s="292"/>
      <c r="AE55" s="292"/>
      <c r="AF55" s="292"/>
      <c r="AG55" s="292"/>
      <c r="AH55" s="292"/>
      <c r="AI55" s="292"/>
      <c r="AJ55" s="292"/>
      <c r="AK55" s="297"/>
      <c r="AL55" s="297"/>
      <c r="AM55" s="292"/>
      <c r="AN55" s="292"/>
      <c r="AO55" s="292"/>
      <c r="AP55" s="292"/>
      <c r="AQ55" s="413"/>
      <c r="AR55" s="413"/>
    </row>
    <row r="56" spans="1: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5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7"/>
      <c r="AC56" s="292"/>
      <c r="AD56" s="292"/>
      <c r="AE56" s="292"/>
      <c r="AF56" s="292"/>
      <c r="AG56" s="292"/>
      <c r="AH56" s="292"/>
      <c r="AI56" s="292"/>
      <c r="AJ56" s="292"/>
      <c r="AK56" s="297"/>
      <c r="AL56" s="297"/>
      <c r="AM56" s="292"/>
      <c r="AN56" s="292"/>
      <c r="AO56" s="292"/>
      <c r="AP56" s="292"/>
      <c r="AQ56" s="413"/>
      <c r="AR56" s="413"/>
    </row>
    <row r="57" spans="1: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5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7"/>
      <c r="AC57" s="292"/>
      <c r="AD57" s="292"/>
      <c r="AE57" s="292"/>
      <c r="AF57" s="292"/>
      <c r="AG57" s="292"/>
      <c r="AH57" s="292"/>
      <c r="AI57" s="292"/>
      <c r="AJ57" s="292"/>
      <c r="AK57" s="297"/>
      <c r="AL57" s="297"/>
      <c r="AM57" s="292"/>
      <c r="AN57" s="292"/>
      <c r="AO57" s="292"/>
      <c r="AP57" s="292"/>
      <c r="AQ57" s="413"/>
      <c r="AR57" s="413"/>
    </row>
    <row r="58" spans="1: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5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7"/>
      <c r="AC58" s="292"/>
      <c r="AD58" s="292"/>
      <c r="AE58" s="292"/>
      <c r="AF58" s="292"/>
      <c r="AG58" s="292"/>
      <c r="AH58" s="292"/>
      <c r="AI58" s="292"/>
      <c r="AJ58" s="292"/>
      <c r="AK58" s="297"/>
      <c r="AL58" s="297"/>
      <c r="AM58" s="292"/>
      <c r="AN58" s="292"/>
      <c r="AO58" s="292"/>
      <c r="AP58" s="292"/>
      <c r="AQ58" s="413"/>
      <c r="AR58" s="413"/>
    </row>
    <row r="59" spans="1: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5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7"/>
      <c r="AC59" s="292"/>
      <c r="AD59" s="292"/>
      <c r="AE59" s="292"/>
      <c r="AF59" s="292"/>
      <c r="AG59" s="292"/>
      <c r="AH59" s="292"/>
      <c r="AI59" s="292"/>
      <c r="AJ59" s="292"/>
      <c r="AK59" s="297"/>
      <c r="AL59" s="297"/>
      <c r="AM59" s="292"/>
      <c r="AN59" s="292"/>
      <c r="AO59" s="292"/>
      <c r="AP59" s="292"/>
      <c r="AQ59" s="413"/>
      <c r="AR59" s="413"/>
    </row>
    <row r="60" spans="1: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5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7"/>
      <c r="AC60" s="292"/>
      <c r="AD60" s="292"/>
      <c r="AE60" s="292"/>
      <c r="AF60" s="292"/>
      <c r="AG60" s="292"/>
      <c r="AH60" s="292"/>
      <c r="AI60" s="292"/>
      <c r="AJ60" s="292"/>
      <c r="AK60" s="297"/>
      <c r="AL60" s="297"/>
      <c r="AM60" s="292"/>
      <c r="AN60" s="292"/>
      <c r="AO60" s="292"/>
      <c r="AP60" s="292"/>
      <c r="AQ60" s="413"/>
      <c r="AR60" s="413"/>
    </row>
    <row r="61" spans="1: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5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7"/>
      <c r="AC61" s="292"/>
      <c r="AD61" s="292"/>
      <c r="AE61" s="292"/>
      <c r="AF61" s="292"/>
      <c r="AG61" s="292"/>
      <c r="AH61" s="292"/>
      <c r="AI61" s="292"/>
      <c r="AJ61" s="292"/>
      <c r="AK61" s="297"/>
      <c r="AL61" s="297"/>
      <c r="AM61" s="292"/>
      <c r="AN61" s="292"/>
      <c r="AO61" s="292"/>
      <c r="AP61" s="292"/>
      <c r="AQ61" s="413"/>
      <c r="AR61" s="413"/>
    </row>
    <row r="62" spans="1: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5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7"/>
      <c r="AC62" s="292"/>
      <c r="AD62" s="292"/>
      <c r="AE62" s="292"/>
      <c r="AF62" s="292"/>
      <c r="AG62" s="292"/>
      <c r="AH62" s="292"/>
      <c r="AI62" s="292"/>
      <c r="AJ62" s="292"/>
      <c r="AK62" s="297"/>
      <c r="AL62" s="297"/>
      <c r="AM62" s="292"/>
      <c r="AN62" s="292"/>
      <c r="AO62" s="292"/>
      <c r="AP62" s="292"/>
      <c r="AQ62" s="413"/>
      <c r="AR62" s="413"/>
    </row>
    <row r="63" spans="1: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5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7"/>
      <c r="AC63" s="292"/>
      <c r="AD63" s="292"/>
      <c r="AE63" s="292"/>
      <c r="AF63" s="292"/>
      <c r="AG63" s="292"/>
      <c r="AH63" s="292"/>
      <c r="AI63" s="292"/>
      <c r="AJ63" s="292"/>
      <c r="AK63" s="297"/>
      <c r="AL63" s="297"/>
      <c r="AM63" s="292"/>
      <c r="AN63" s="292"/>
      <c r="AO63" s="292"/>
      <c r="AP63" s="292"/>
      <c r="AQ63" s="413"/>
      <c r="AR63" s="413"/>
    </row>
    <row r="64" spans="1: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5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7"/>
      <c r="AC64" s="292"/>
      <c r="AD64" s="292"/>
      <c r="AE64" s="292"/>
      <c r="AF64" s="292"/>
      <c r="AG64" s="292"/>
      <c r="AH64" s="292"/>
      <c r="AI64" s="292"/>
      <c r="AJ64" s="292"/>
      <c r="AK64" s="297"/>
      <c r="AL64" s="297"/>
      <c r="AM64" s="292"/>
      <c r="AN64" s="292"/>
      <c r="AO64" s="292"/>
      <c r="AP64" s="292"/>
      <c r="AQ64" s="413"/>
      <c r="AR64" s="413"/>
    </row>
    <row r="65" spans="1: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5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7"/>
      <c r="AC65" s="292"/>
      <c r="AD65" s="292"/>
      <c r="AE65" s="292"/>
      <c r="AF65" s="292"/>
      <c r="AG65" s="292"/>
      <c r="AH65" s="292"/>
      <c r="AI65" s="292"/>
      <c r="AJ65" s="292"/>
      <c r="AK65" s="297"/>
      <c r="AL65" s="297"/>
      <c r="AM65" s="292"/>
      <c r="AN65" s="292"/>
      <c r="AO65" s="292"/>
      <c r="AP65" s="292"/>
      <c r="AQ65" s="413"/>
      <c r="AR65" s="413"/>
    </row>
    <row r="66" spans="1: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5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7"/>
      <c r="AC66" s="292"/>
      <c r="AD66" s="292"/>
      <c r="AE66" s="292"/>
      <c r="AF66" s="292"/>
      <c r="AG66" s="292"/>
      <c r="AH66" s="292"/>
      <c r="AI66" s="292"/>
      <c r="AJ66" s="292"/>
      <c r="AK66" s="297"/>
      <c r="AL66" s="297"/>
      <c r="AM66" s="292"/>
      <c r="AN66" s="292"/>
      <c r="AO66" s="292"/>
      <c r="AP66" s="292"/>
      <c r="AQ66" s="413"/>
      <c r="AR66" s="413"/>
    </row>
    <row r="67" spans="1: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5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7"/>
      <c r="AC67" s="292"/>
      <c r="AD67" s="292"/>
      <c r="AE67" s="292"/>
      <c r="AF67" s="292"/>
      <c r="AG67" s="292"/>
      <c r="AH67" s="292"/>
      <c r="AI67" s="292"/>
      <c r="AJ67" s="292"/>
      <c r="AK67" s="297"/>
      <c r="AL67" s="297"/>
      <c r="AM67" s="292"/>
      <c r="AN67" s="292"/>
      <c r="AO67" s="292"/>
      <c r="AP67" s="292"/>
      <c r="AQ67" s="413"/>
      <c r="AR67" s="413"/>
    </row>
    <row r="68" spans="1: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5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7"/>
      <c r="AC68" s="292"/>
      <c r="AD68" s="292"/>
      <c r="AE68" s="292"/>
      <c r="AF68" s="292"/>
      <c r="AG68" s="292"/>
      <c r="AH68" s="292"/>
      <c r="AI68" s="292"/>
      <c r="AJ68" s="292"/>
      <c r="AK68" s="297"/>
      <c r="AL68" s="297"/>
      <c r="AM68" s="292"/>
      <c r="AN68" s="292"/>
      <c r="AO68" s="292"/>
      <c r="AP68" s="292"/>
      <c r="AQ68" s="413"/>
      <c r="AR68" s="413"/>
    </row>
    <row r="69" spans="1: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5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7"/>
      <c r="AC69" s="292"/>
      <c r="AD69" s="292"/>
      <c r="AE69" s="292"/>
      <c r="AF69" s="292"/>
      <c r="AG69" s="292"/>
      <c r="AH69" s="292"/>
      <c r="AI69" s="292"/>
      <c r="AJ69" s="292"/>
      <c r="AK69" s="297"/>
      <c r="AL69" s="297"/>
      <c r="AM69" s="292"/>
      <c r="AN69" s="292"/>
      <c r="AO69" s="292"/>
      <c r="AP69" s="292"/>
      <c r="AQ69" s="413"/>
      <c r="AR69" s="413"/>
    </row>
    <row r="70" spans="1: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5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7"/>
      <c r="AC70" s="292"/>
      <c r="AD70" s="292"/>
      <c r="AE70" s="292"/>
      <c r="AF70" s="292"/>
      <c r="AG70" s="292"/>
      <c r="AH70" s="292"/>
      <c r="AI70" s="292"/>
      <c r="AJ70" s="292"/>
      <c r="AK70" s="297"/>
      <c r="AL70" s="297"/>
      <c r="AM70" s="292"/>
      <c r="AN70" s="292"/>
      <c r="AO70" s="292"/>
      <c r="AP70" s="292"/>
      <c r="AQ70" s="413"/>
      <c r="AR70" s="413"/>
    </row>
    <row r="71" spans="1: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413"/>
      <c r="AR71" s="413"/>
    </row>
    <row r="72" spans="1: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413"/>
      <c r="AR72" s="413"/>
    </row>
    <row r="73" spans="1: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413"/>
      <c r="AR73" s="413"/>
    </row>
    <row r="74" spans="1: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413"/>
      <c r="AR74" s="413"/>
    </row>
    <row r="75" spans="1: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413"/>
      <c r="AR75" s="413"/>
    </row>
    <row r="76" spans="1: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413"/>
      <c r="AR76" s="413"/>
    </row>
    <row r="77" spans="1: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413"/>
      <c r="AR77" s="413"/>
    </row>
    <row r="78" spans="1: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413"/>
      <c r="AR78" s="413"/>
    </row>
    <row r="79" spans="1: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413"/>
      <c r="AR79" s="413"/>
    </row>
    <row r="80" spans="1: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413"/>
      <c r="AR80" s="413"/>
    </row>
    <row r="81" spans="1: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413"/>
      <c r="AR81" s="413"/>
    </row>
    <row r="82" spans="1: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413"/>
      <c r="AR82" s="413"/>
    </row>
    <row r="83" spans="1: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413"/>
      <c r="AR83" s="413"/>
    </row>
    <row r="84" spans="1: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413"/>
      <c r="AR84" s="413"/>
    </row>
    <row r="85" spans="1: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413"/>
      <c r="AR85" s="413"/>
    </row>
    <row r="86" spans="1: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413"/>
      <c r="AR86" s="413"/>
    </row>
    <row r="87" spans="1: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413"/>
      <c r="AR87" s="413"/>
    </row>
    <row r="88" spans="1: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413"/>
      <c r="AR88" s="413"/>
    </row>
    <row r="89" spans="1: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413"/>
      <c r="AR89" s="413"/>
    </row>
    <row r="90" spans="1: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413"/>
      <c r="AR90" s="413"/>
    </row>
    <row r="91" spans="1: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413"/>
      <c r="AR91" s="413"/>
    </row>
    <row r="92" spans="1: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413"/>
      <c r="AR92" s="413"/>
    </row>
    <row r="93" spans="1: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413"/>
      <c r="AR93" s="413"/>
    </row>
    <row r="94" spans="1: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413"/>
      <c r="AR94" s="413"/>
    </row>
    <row r="95" spans="1: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413"/>
      <c r="AR95" s="413"/>
    </row>
    <row r="96" spans="1: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413"/>
      <c r="AR96" s="413"/>
    </row>
    <row r="97" spans="1: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413"/>
      <c r="AR97" s="413"/>
    </row>
    <row r="98" spans="1: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413"/>
      <c r="AR98" s="413"/>
    </row>
    <row r="99" spans="1: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413"/>
      <c r="AR99" s="413"/>
    </row>
    <row r="100" spans="1: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413"/>
      <c r="AR100" s="413"/>
    </row>
    <row r="101" spans="1: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413"/>
      <c r="AR101" s="413"/>
    </row>
    <row r="102" spans="1: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413"/>
      <c r="AR102" s="413"/>
    </row>
    <row r="103" spans="1: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413"/>
      <c r="AR103" s="413"/>
    </row>
    <row r="104" spans="1: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413"/>
      <c r="AR104" s="413"/>
    </row>
    <row r="105" spans="1: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413"/>
      <c r="AR105" s="413"/>
    </row>
    <row r="106" spans="1: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413"/>
      <c r="AR106" s="413"/>
    </row>
    <row r="107" spans="1: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413"/>
      <c r="AR107" s="413"/>
    </row>
    <row r="108" spans="1: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413"/>
      <c r="AR108" s="413"/>
    </row>
    <row r="109" spans="1: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413"/>
      <c r="AR109" s="413"/>
    </row>
    <row r="110" spans="1: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413"/>
      <c r="AR110" s="413"/>
    </row>
    <row r="111" spans="1: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413"/>
      <c r="AR111" s="413"/>
    </row>
    <row r="112" spans="1: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413"/>
      <c r="AR112" s="413"/>
    </row>
    <row r="113" spans="1: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413"/>
      <c r="AR113" s="413"/>
    </row>
    <row r="114" spans="1: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413"/>
      <c r="AR114" s="413"/>
    </row>
    <row r="115" spans="1: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413"/>
      <c r="AR115" s="413"/>
    </row>
    <row r="116" spans="1: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413"/>
      <c r="AR116" s="413"/>
    </row>
    <row r="117" spans="1: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413"/>
      <c r="AR117" s="413"/>
    </row>
    <row r="118" spans="1: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413"/>
      <c r="AR118" s="413"/>
    </row>
    <row r="119" spans="1: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413"/>
      <c r="AR119" s="413"/>
    </row>
    <row r="120" spans="1: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413"/>
      <c r="AR120" s="413"/>
    </row>
    <row r="121" spans="1: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413"/>
      <c r="AR121" s="413"/>
    </row>
    <row r="122" spans="1: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413"/>
      <c r="AR122" s="413"/>
    </row>
    <row r="123" spans="1: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413"/>
      <c r="AR123" s="413"/>
    </row>
    <row r="124" spans="1: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413"/>
      <c r="AR124" s="413"/>
    </row>
    <row r="125" spans="1: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413"/>
      <c r="AR125" s="413"/>
    </row>
    <row r="126" spans="1: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413"/>
      <c r="AR126" s="413"/>
    </row>
    <row r="127" spans="1: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413"/>
      <c r="AR127" s="413"/>
    </row>
    <row r="128" spans="1: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413"/>
      <c r="AR128" s="413"/>
    </row>
    <row r="129" spans="1: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413"/>
      <c r="AR129" s="413"/>
    </row>
    <row r="130" spans="1: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413"/>
      <c r="AR130" s="413"/>
    </row>
    <row r="131" spans="1: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413"/>
      <c r="AR131" s="413"/>
    </row>
    <row r="132" spans="1: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413"/>
      <c r="AR132" s="413"/>
    </row>
    <row r="133" spans="1: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413"/>
      <c r="AR133" s="413"/>
    </row>
    <row r="134" spans="1: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413"/>
      <c r="AR134" s="413"/>
    </row>
    <row r="135" spans="1: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413"/>
      <c r="AR135" s="413"/>
    </row>
    <row r="136" spans="1: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413"/>
      <c r="AR136" s="413"/>
    </row>
    <row r="137" spans="1: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413"/>
      <c r="AR137" s="413"/>
    </row>
    <row r="138" spans="1: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413"/>
      <c r="AR138" s="413"/>
    </row>
    <row r="139" spans="1: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413"/>
      <c r="AR139" s="413"/>
    </row>
    <row r="140" spans="1: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413"/>
      <c r="AR140" s="413"/>
    </row>
    <row r="141" spans="1: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413"/>
      <c r="AR141" s="413"/>
    </row>
    <row r="142" spans="1: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413"/>
      <c r="AR142" s="413"/>
    </row>
    <row r="143" spans="1: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413"/>
      <c r="AR143" s="413"/>
    </row>
    <row r="144" spans="1: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413"/>
      <c r="AR144" s="413"/>
    </row>
    <row r="145" spans="1: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413"/>
      <c r="AR145" s="413"/>
    </row>
    <row r="146" spans="1: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413"/>
      <c r="AR146" s="413"/>
    </row>
    <row r="147" spans="1: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413"/>
      <c r="AR147" s="413"/>
    </row>
    <row r="148" spans="1: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413"/>
      <c r="AR148" s="413"/>
    </row>
    <row r="149" spans="1: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413"/>
      <c r="AR149" s="413"/>
    </row>
    <row r="150" spans="1: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413"/>
      <c r="AR150" s="413"/>
    </row>
    <row r="151" spans="1: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413"/>
      <c r="AR151" s="413"/>
    </row>
    <row r="152" spans="1: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413"/>
      <c r="AR152" s="413"/>
    </row>
    <row r="153" spans="1: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413"/>
      <c r="AR153" s="413"/>
    </row>
    <row r="154" spans="1: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413"/>
      <c r="AR154" s="413"/>
    </row>
    <row r="155" spans="1: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413"/>
      <c r="AR155" s="413"/>
    </row>
    <row r="156" spans="1: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413"/>
      <c r="AR156" s="413"/>
    </row>
    <row r="157" spans="1: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413"/>
      <c r="AR157" s="413"/>
    </row>
    <row r="158" spans="1: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413"/>
      <c r="AR158" s="413"/>
    </row>
    <row r="159" spans="1: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413"/>
      <c r="AR159" s="413"/>
    </row>
    <row r="160" spans="1: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413"/>
      <c r="AR160" s="413"/>
    </row>
    <row r="161" spans="1: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413"/>
      <c r="AR161" s="413"/>
    </row>
    <row r="162" spans="1: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413"/>
      <c r="AR162" s="413"/>
    </row>
    <row r="163" spans="1: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413"/>
      <c r="AR163" s="413"/>
    </row>
    <row r="164" spans="1: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413"/>
      <c r="AR164" s="413"/>
    </row>
    <row r="165" spans="1: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413"/>
      <c r="AR165" s="413"/>
    </row>
    <row r="166" spans="1: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413"/>
      <c r="AR166" s="413"/>
    </row>
    <row r="167" spans="1: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413"/>
      <c r="AR167" s="413"/>
    </row>
    <row r="168" spans="1: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413"/>
      <c r="AR168" s="413"/>
    </row>
    <row r="169" spans="1: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413"/>
      <c r="AR169" s="413"/>
    </row>
    <row r="170" spans="1: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413"/>
      <c r="AR170" s="413"/>
    </row>
    <row r="171" spans="1: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413"/>
      <c r="AR171" s="413"/>
    </row>
    <row r="172" spans="1: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413"/>
      <c r="AR172" s="413"/>
    </row>
    <row r="173" spans="1: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413"/>
      <c r="AR173" s="413"/>
    </row>
    <row r="174" spans="1: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413"/>
      <c r="AR174" s="413"/>
    </row>
    <row r="175" spans="1: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413"/>
      <c r="AR175" s="413"/>
    </row>
    <row r="176" spans="1: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413"/>
      <c r="AR176" s="413"/>
    </row>
    <row r="177" spans="1: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413"/>
      <c r="AR177" s="413"/>
    </row>
    <row r="178" spans="1: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413"/>
      <c r="AR178" s="413"/>
    </row>
    <row r="179" spans="1: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413"/>
      <c r="AR179" s="413"/>
    </row>
    <row r="180" spans="1: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413"/>
      <c r="AR180" s="413"/>
    </row>
    <row r="181" spans="1: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413"/>
      <c r="AR181" s="413"/>
    </row>
    <row r="182" spans="1: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413"/>
      <c r="AR182" s="413"/>
    </row>
    <row r="183" spans="1: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413"/>
      <c r="AR183" s="413"/>
    </row>
    <row r="184" spans="1: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413"/>
      <c r="AR184" s="413"/>
    </row>
    <row r="185" spans="1: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413"/>
      <c r="AR185" s="413"/>
    </row>
    <row r="186" spans="1: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413"/>
      <c r="AR186" s="413"/>
    </row>
    <row r="187" spans="1: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413"/>
      <c r="AR187" s="413"/>
    </row>
    <row r="188" spans="1: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413"/>
      <c r="AR188" s="413"/>
    </row>
    <row r="189" spans="1: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413"/>
      <c r="AR189" s="413"/>
    </row>
    <row r="190" spans="1: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413"/>
      <c r="AR190" s="413"/>
    </row>
    <row r="191" spans="1: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413"/>
      <c r="AR191" s="413"/>
    </row>
    <row r="192" spans="1: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413"/>
      <c r="AR192" s="413"/>
    </row>
    <row r="193" spans="1: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413"/>
      <c r="AR193" s="413"/>
    </row>
    <row r="194" spans="1: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413"/>
      <c r="AR194" s="413"/>
    </row>
    <row r="195" spans="1: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413"/>
      <c r="AR195" s="413"/>
    </row>
    <row r="196" spans="1: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413"/>
      <c r="AR196" s="413"/>
    </row>
    <row r="197" spans="1: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413"/>
      <c r="AR197" s="413"/>
    </row>
    <row r="198" spans="1: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413"/>
      <c r="AR198" s="413"/>
    </row>
    <row r="199" spans="1: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413"/>
      <c r="AR199" s="413"/>
    </row>
    <row r="200" spans="1: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413"/>
      <c r="AR200" s="413"/>
    </row>
    <row r="201" spans="1: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413"/>
      <c r="AR201" s="413"/>
    </row>
    <row r="202" spans="1: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413"/>
      <c r="AR202" s="413"/>
    </row>
    <row r="203" spans="1: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413"/>
      <c r="AR203" s="413"/>
    </row>
    <row r="204" spans="1: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413"/>
      <c r="AR204" s="413"/>
    </row>
    <row r="205" spans="1: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413"/>
      <c r="AR205" s="413"/>
    </row>
    <row r="206" spans="1: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413"/>
      <c r="AR206" s="413"/>
    </row>
    <row r="207" spans="1: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413"/>
      <c r="AR207" s="413"/>
    </row>
  </sheetData>
  <sortState ref="A8:AQ26">
    <sortCondition ref="A8:A26"/>
    <sortCondition ref="B8:B26"/>
    <sortCondition ref="C8:C26"/>
  </sortState>
  <mergeCells count="46">
    <mergeCell ref="Y4:Y5"/>
    <mergeCell ref="M3:M5"/>
    <mergeCell ref="P3:P4"/>
    <mergeCell ref="Q3:Q4"/>
    <mergeCell ref="S4:S5"/>
    <mergeCell ref="W4:W5"/>
    <mergeCell ref="V4:V5"/>
    <mergeCell ref="T4:T5"/>
    <mergeCell ref="U4:U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2:A6"/>
    <mergeCell ref="B2:B6"/>
    <mergeCell ref="C2:C6"/>
    <mergeCell ref="D2:E2"/>
    <mergeCell ref="E3:E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&amp;Lごみ処理の概要（令和2年度実績）</oddHeader>
  </headerFooter>
  <colBreaks count="2" manualBreakCount="2">
    <brk id="15" min="1" max="25" man="1"/>
    <brk id="28" min="1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16" t="s">
        <v>11</v>
      </c>
      <c r="B2" s="316" t="s">
        <v>12</v>
      </c>
      <c r="C2" s="318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17"/>
      <c r="B3" s="317"/>
      <c r="C3" s="319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43" t="s">
        <v>3</v>
      </c>
      <c r="DJ3" s="342" t="s">
        <v>34</v>
      </c>
      <c r="DK3" s="342" t="s">
        <v>35</v>
      </c>
      <c r="DL3" s="342" t="s">
        <v>36</v>
      </c>
      <c r="DM3" s="342" t="s">
        <v>37</v>
      </c>
    </row>
    <row r="4" spans="1:117" s="175" customFormat="1" ht="22.5" customHeight="1">
      <c r="A4" s="317"/>
      <c r="B4" s="317"/>
      <c r="C4" s="319"/>
      <c r="D4" s="249"/>
      <c r="E4" s="242"/>
      <c r="F4" s="344" t="s">
        <v>38</v>
      </c>
      <c r="G4" s="345"/>
      <c r="H4" s="345"/>
      <c r="I4" s="346"/>
      <c r="J4" s="344" t="s">
        <v>39</v>
      </c>
      <c r="K4" s="345"/>
      <c r="L4" s="345"/>
      <c r="M4" s="346"/>
      <c r="N4" s="344" t="s">
        <v>40</v>
      </c>
      <c r="O4" s="345"/>
      <c r="P4" s="345"/>
      <c r="Q4" s="346"/>
      <c r="R4" s="344" t="s">
        <v>41</v>
      </c>
      <c r="S4" s="345"/>
      <c r="T4" s="345"/>
      <c r="U4" s="346"/>
      <c r="V4" s="344" t="s">
        <v>42</v>
      </c>
      <c r="W4" s="345"/>
      <c r="X4" s="345"/>
      <c r="Y4" s="346"/>
      <c r="Z4" s="344" t="s">
        <v>43</v>
      </c>
      <c r="AA4" s="345"/>
      <c r="AB4" s="345"/>
      <c r="AC4" s="346"/>
      <c r="AD4" s="242"/>
      <c r="AE4" s="344" t="s">
        <v>38</v>
      </c>
      <c r="AF4" s="345"/>
      <c r="AG4" s="345"/>
      <c r="AH4" s="346"/>
      <c r="AI4" s="344" t="s">
        <v>39</v>
      </c>
      <c r="AJ4" s="345"/>
      <c r="AK4" s="345"/>
      <c r="AL4" s="346"/>
      <c r="AM4" s="344" t="s">
        <v>40</v>
      </c>
      <c r="AN4" s="345"/>
      <c r="AO4" s="345"/>
      <c r="AP4" s="346"/>
      <c r="AQ4" s="344" t="s">
        <v>41</v>
      </c>
      <c r="AR4" s="345"/>
      <c r="AS4" s="345"/>
      <c r="AT4" s="346"/>
      <c r="AU4" s="344" t="s">
        <v>42</v>
      </c>
      <c r="AV4" s="345"/>
      <c r="AW4" s="345"/>
      <c r="AX4" s="346"/>
      <c r="AY4" s="344" t="s">
        <v>43</v>
      </c>
      <c r="AZ4" s="345"/>
      <c r="BA4" s="345"/>
      <c r="BB4" s="346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43"/>
      <c r="DJ4" s="343"/>
      <c r="DK4" s="343"/>
      <c r="DL4" s="343"/>
      <c r="DM4" s="343"/>
    </row>
    <row r="5" spans="1:117" s="175" customFormat="1" ht="22.5" customHeight="1">
      <c r="A5" s="317"/>
      <c r="B5" s="317"/>
      <c r="C5" s="319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17"/>
      <c r="B6" s="317"/>
      <c r="C6" s="319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滋賀県</v>
      </c>
      <c r="B7" s="303" t="str">
        <f>ごみ処理概要!B7</f>
        <v>25000</v>
      </c>
      <c r="C7" s="304" t="s">
        <v>3</v>
      </c>
      <c r="D7" s="308">
        <f>SUM(E7,AD7,BC7)</f>
        <v>412905</v>
      </c>
      <c r="E7" s="308">
        <f>SUM(F7,J7,N7,R7,V7,Z7)</f>
        <v>282472</v>
      </c>
      <c r="F7" s="308">
        <f>SUM(G7:I7)</f>
        <v>719</v>
      </c>
      <c r="G7" s="308">
        <f>SUM(G$8:G$207)</f>
        <v>0</v>
      </c>
      <c r="H7" s="308">
        <f>SUM(H$8:H$207)</f>
        <v>718</v>
      </c>
      <c r="I7" s="308">
        <f>SUM(I$8:I$207)</f>
        <v>1</v>
      </c>
      <c r="J7" s="308">
        <f>SUM(K7:M7)</f>
        <v>223369</v>
      </c>
      <c r="K7" s="308">
        <f>SUM(K$8:K$207)</f>
        <v>12314</v>
      </c>
      <c r="L7" s="308">
        <f>SUM(L$8:L$207)</f>
        <v>211040</v>
      </c>
      <c r="M7" s="308">
        <f>SUM(M$8:M$207)</f>
        <v>15</v>
      </c>
      <c r="N7" s="308">
        <f>SUM(O7:Q7)</f>
        <v>13689</v>
      </c>
      <c r="O7" s="308">
        <f>SUM(O$8:O$207)</f>
        <v>105</v>
      </c>
      <c r="P7" s="308">
        <f>SUM(P$8:P$207)</f>
        <v>13584</v>
      </c>
      <c r="Q7" s="308">
        <f>SUM(Q$8:Q$207)</f>
        <v>0</v>
      </c>
      <c r="R7" s="308">
        <f>SUM(S7:U7)</f>
        <v>39729</v>
      </c>
      <c r="S7" s="308">
        <f>SUM(S$8:S$207)</f>
        <v>1418</v>
      </c>
      <c r="T7" s="308">
        <f>SUM(T$8:T$207)</f>
        <v>38311</v>
      </c>
      <c r="U7" s="308">
        <f>SUM(U$8:U$207)</f>
        <v>0</v>
      </c>
      <c r="V7" s="308">
        <f>SUM(W7:Y7)</f>
        <v>286</v>
      </c>
      <c r="W7" s="308">
        <f>SUM(W$8:W$207)</f>
        <v>8</v>
      </c>
      <c r="X7" s="308">
        <f>SUM(X$8:X$207)</f>
        <v>278</v>
      </c>
      <c r="Y7" s="308">
        <f>SUM(Y$8:Y$207)</f>
        <v>0</v>
      </c>
      <c r="Z7" s="308">
        <f>SUM(AA7:AC7)</f>
        <v>4680</v>
      </c>
      <c r="AA7" s="308">
        <f>SUM(AA$8:AA$207)</f>
        <v>175</v>
      </c>
      <c r="AB7" s="308">
        <f>SUM(AB$8:AB$207)</f>
        <v>4477</v>
      </c>
      <c r="AC7" s="308">
        <f>SUM(AC$8:AC$207)</f>
        <v>28</v>
      </c>
      <c r="AD7" s="308">
        <f>SUM(AE7,AI7,AM7,AQ7,AU7,AY7)</f>
        <v>91978</v>
      </c>
      <c r="AE7" s="308">
        <f>SUM(AF7:AH7)</f>
        <v>0</v>
      </c>
      <c r="AF7" s="308">
        <f>SUM(AF$8:AF$207)</f>
        <v>0</v>
      </c>
      <c r="AG7" s="308">
        <f>SUM(AG$8:AG$207)</f>
        <v>0</v>
      </c>
      <c r="AH7" s="308">
        <f>SUM(AH$8:AH$207)</f>
        <v>0</v>
      </c>
      <c r="AI7" s="308">
        <f>SUM(AJ7:AL7)</f>
        <v>89433</v>
      </c>
      <c r="AJ7" s="308">
        <f>SUM(AJ$8:AJ$207)</f>
        <v>13</v>
      </c>
      <c r="AK7" s="308">
        <f>SUM(AK$8:AK$207)</f>
        <v>5011</v>
      </c>
      <c r="AL7" s="308">
        <f>SUM(AL$8:AL$207)</f>
        <v>84409</v>
      </c>
      <c r="AM7" s="308">
        <f>SUM(AN7:AP7)</f>
        <v>1784</v>
      </c>
      <c r="AN7" s="308">
        <f>SUM(AN$8:AN$207)</f>
        <v>11</v>
      </c>
      <c r="AO7" s="308">
        <f>SUM(AO$8:AO$207)</f>
        <v>27</v>
      </c>
      <c r="AP7" s="308">
        <f>SUM(AP$8:AP$207)</f>
        <v>1746</v>
      </c>
      <c r="AQ7" s="308">
        <f>SUM(AR7:AT7)</f>
        <v>458</v>
      </c>
      <c r="AR7" s="308">
        <f>SUM(AR$8:AR$207)</f>
        <v>0</v>
      </c>
      <c r="AS7" s="308">
        <f>SUM(AS$8:AS$207)</f>
        <v>73</v>
      </c>
      <c r="AT7" s="308">
        <f>SUM(AT$8:AT$207)</f>
        <v>385</v>
      </c>
      <c r="AU7" s="308">
        <f>SUM(AV7:AX7)</f>
        <v>188</v>
      </c>
      <c r="AV7" s="308">
        <f>SUM(AV$8:AV$207)</f>
        <v>8</v>
      </c>
      <c r="AW7" s="308">
        <f>SUM(AW$8:AW$207)</f>
        <v>175</v>
      </c>
      <c r="AX7" s="308">
        <f>SUM(AX$8:AX$207)</f>
        <v>5</v>
      </c>
      <c r="AY7" s="308">
        <f>SUM(AZ7:BB7)</f>
        <v>115</v>
      </c>
      <c r="AZ7" s="308">
        <f>SUM(AZ$8:AZ$207)</f>
        <v>69</v>
      </c>
      <c r="BA7" s="308">
        <f>SUM(BA$8:BA$207)</f>
        <v>0</v>
      </c>
      <c r="BB7" s="308">
        <f>SUM(BB$8:BB$207)</f>
        <v>46</v>
      </c>
      <c r="BC7" s="308">
        <f>SUM(BD7,BK7)</f>
        <v>38455</v>
      </c>
      <c r="BD7" s="308">
        <f>SUM(BE7:BJ7)</f>
        <v>24621</v>
      </c>
      <c r="BE7" s="308">
        <f t="shared" ref="BE7:BJ7" si="0">SUM(BE$8:BE$207)</f>
        <v>119</v>
      </c>
      <c r="BF7" s="308">
        <f t="shared" si="0"/>
        <v>9565</v>
      </c>
      <c r="BG7" s="308">
        <f t="shared" si="0"/>
        <v>3953</v>
      </c>
      <c r="BH7" s="308">
        <f t="shared" si="0"/>
        <v>1554</v>
      </c>
      <c r="BI7" s="308">
        <f t="shared" si="0"/>
        <v>528</v>
      </c>
      <c r="BJ7" s="308">
        <f t="shared" si="0"/>
        <v>8902</v>
      </c>
      <c r="BK7" s="308">
        <f>SUM(BL7:BQ7)</f>
        <v>13834</v>
      </c>
      <c r="BL7" s="308">
        <f t="shared" ref="BL7:BQ7" si="1">SUM(BL$8:BL$207)</f>
        <v>0</v>
      </c>
      <c r="BM7" s="308">
        <f t="shared" si="1"/>
        <v>9666</v>
      </c>
      <c r="BN7" s="308">
        <f t="shared" si="1"/>
        <v>526</v>
      </c>
      <c r="BO7" s="308">
        <f t="shared" si="1"/>
        <v>3078</v>
      </c>
      <c r="BP7" s="308">
        <f t="shared" si="1"/>
        <v>28</v>
      </c>
      <c r="BQ7" s="308">
        <f t="shared" si="1"/>
        <v>536</v>
      </c>
      <c r="BR7" s="308">
        <f t="shared" ref="BR7:BX7" si="2">SUM(BY7,CF7)</f>
        <v>307093</v>
      </c>
      <c r="BS7" s="308">
        <f t="shared" si="2"/>
        <v>838</v>
      </c>
      <c r="BT7" s="308">
        <f t="shared" si="2"/>
        <v>232934</v>
      </c>
      <c r="BU7" s="308">
        <f t="shared" si="2"/>
        <v>17642</v>
      </c>
      <c r="BV7" s="308">
        <f t="shared" si="2"/>
        <v>41283</v>
      </c>
      <c r="BW7" s="308">
        <f t="shared" si="2"/>
        <v>814</v>
      </c>
      <c r="BX7" s="308">
        <f t="shared" si="2"/>
        <v>13582</v>
      </c>
      <c r="BY7" s="308">
        <f>SUM(BZ7:CE7)</f>
        <v>282472</v>
      </c>
      <c r="BZ7" s="308">
        <f>F7</f>
        <v>719</v>
      </c>
      <c r="CA7" s="308">
        <f>J7</f>
        <v>223369</v>
      </c>
      <c r="CB7" s="308">
        <f>N7</f>
        <v>13689</v>
      </c>
      <c r="CC7" s="308">
        <f>R7</f>
        <v>39729</v>
      </c>
      <c r="CD7" s="308">
        <f>V7</f>
        <v>286</v>
      </c>
      <c r="CE7" s="308">
        <f>Z7</f>
        <v>4680</v>
      </c>
      <c r="CF7" s="308">
        <f>SUM(CG7:CL7)</f>
        <v>24621</v>
      </c>
      <c r="CG7" s="308">
        <f t="shared" ref="CG7:CL7" si="3">BE7</f>
        <v>119</v>
      </c>
      <c r="CH7" s="308">
        <f t="shared" si="3"/>
        <v>9565</v>
      </c>
      <c r="CI7" s="308">
        <f t="shared" si="3"/>
        <v>3953</v>
      </c>
      <c r="CJ7" s="308">
        <f t="shared" si="3"/>
        <v>1554</v>
      </c>
      <c r="CK7" s="308">
        <f t="shared" si="3"/>
        <v>528</v>
      </c>
      <c r="CL7" s="308">
        <f t="shared" si="3"/>
        <v>8902</v>
      </c>
      <c r="CM7" s="308">
        <f t="shared" ref="CM7:CS7" si="4">SUM(CT7,DA7)</f>
        <v>105812</v>
      </c>
      <c r="CN7" s="308">
        <f t="shared" si="4"/>
        <v>0</v>
      </c>
      <c r="CO7" s="308">
        <f t="shared" si="4"/>
        <v>99099</v>
      </c>
      <c r="CP7" s="308">
        <f t="shared" si="4"/>
        <v>2310</v>
      </c>
      <c r="CQ7" s="308">
        <f t="shared" si="4"/>
        <v>3536</v>
      </c>
      <c r="CR7" s="308">
        <f t="shared" si="4"/>
        <v>216</v>
      </c>
      <c r="CS7" s="308">
        <f t="shared" si="4"/>
        <v>651</v>
      </c>
      <c r="CT7" s="308">
        <f>SUM(CU7:CZ7)</f>
        <v>91978</v>
      </c>
      <c r="CU7" s="308">
        <f>AE7</f>
        <v>0</v>
      </c>
      <c r="CV7" s="308">
        <f>AI7</f>
        <v>89433</v>
      </c>
      <c r="CW7" s="308">
        <f>AM7</f>
        <v>1784</v>
      </c>
      <c r="CX7" s="308">
        <f>AQ7</f>
        <v>458</v>
      </c>
      <c r="CY7" s="308">
        <f>AU7</f>
        <v>188</v>
      </c>
      <c r="CZ7" s="308">
        <f>AY7</f>
        <v>115</v>
      </c>
      <c r="DA7" s="308">
        <f>SUM(DB7:DG7)</f>
        <v>13834</v>
      </c>
      <c r="DB7" s="308">
        <f t="shared" ref="DB7:DG7" si="5">BL7</f>
        <v>0</v>
      </c>
      <c r="DC7" s="308">
        <f t="shared" si="5"/>
        <v>9666</v>
      </c>
      <c r="DD7" s="308">
        <f t="shared" si="5"/>
        <v>526</v>
      </c>
      <c r="DE7" s="308">
        <f t="shared" si="5"/>
        <v>3078</v>
      </c>
      <c r="DF7" s="308">
        <f t="shared" si="5"/>
        <v>28</v>
      </c>
      <c r="DG7" s="308">
        <f t="shared" si="5"/>
        <v>536</v>
      </c>
      <c r="DH7" s="308">
        <f>SUM(DH$8:DH$207)</f>
        <v>0</v>
      </c>
      <c r="DI7" s="308">
        <f>SUM(DJ7:DM7)</f>
        <v>62</v>
      </c>
      <c r="DJ7" s="308">
        <f>SUM(DJ$8:DJ$207)</f>
        <v>8</v>
      </c>
      <c r="DK7" s="308">
        <f>SUM(DK$8:DK$207)</f>
        <v>39</v>
      </c>
      <c r="DL7" s="308">
        <f>SUM(DL$8:DL$207)</f>
        <v>0</v>
      </c>
      <c r="DM7" s="308">
        <f>SUM(DM$8:DM$207)</f>
        <v>15</v>
      </c>
    </row>
    <row r="8" spans="1:117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SUM(E8,AD8,BC8)</f>
        <v>97537</v>
      </c>
      <c r="E8" s="292">
        <f>SUM(F8,J8,N8,R8,V8,Z8)</f>
        <v>72278</v>
      </c>
      <c r="F8" s="292">
        <f>SUM(G8:I8)</f>
        <v>0</v>
      </c>
      <c r="G8" s="292">
        <v>0</v>
      </c>
      <c r="H8" s="292">
        <v>0</v>
      </c>
      <c r="I8" s="292">
        <v>0</v>
      </c>
      <c r="J8" s="292">
        <f>SUM(K8:M8)</f>
        <v>60383</v>
      </c>
      <c r="K8" s="292">
        <v>0</v>
      </c>
      <c r="L8" s="292">
        <v>60383</v>
      </c>
      <c r="M8" s="292">
        <v>0</v>
      </c>
      <c r="N8" s="292">
        <f>SUM(O8:Q8)</f>
        <v>3072</v>
      </c>
      <c r="O8" s="292">
        <v>0</v>
      </c>
      <c r="P8" s="292">
        <v>3072</v>
      </c>
      <c r="Q8" s="292">
        <v>0</v>
      </c>
      <c r="R8" s="292">
        <f>SUM(S8:U8)</f>
        <v>7809</v>
      </c>
      <c r="S8" s="292">
        <v>38</v>
      </c>
      <c r="T8" s="292">
        <v>7771</v>
      </c>
      <c r="U8" s="292">
        <v>0</v>
      </c>
      <c r="V8" s="292">
        <f>SUM(W8:Y8)</f>
        <v>0</v>
      </c>
      <c r="W8" s="292">
        <v>0</v>
      </c>
      <c r="X8" s="292">
        <v>0</v>
      </c>
      <c r="Y8" s="292">
        <v>0</v>
      </c>
      <c r="Z8" s="292">
        <f>SUM(AA8:AC8)</f>
        <v>1014</v>
      </c>
      <c r="AA8" s="292">
        <v>0</v>
      </c>
      <c r="AB8" s="292">
        <v>1014</v>
      </c>
      <c r="AC8" s="292">
        <v>0</v>
      </c>
      <c r="AD8" s="292">
        <f>SUM(AE8,AI8,AM8,AQ8,AU8,AY8)</f>
        <v>22266</v>
      </c>
      <c r="AE8" s="292">
        <f>SUM(AF8:AH8)</f>
        <v>0</v>
      </c>
      <c r="AF8" s="292">
        <v>0</v>
      </c>
      <c r="AG8" s="292">
        <v>0</v>
      </c>
      <c r="AH8" s="292">
        <v>0</v>
      </c>
      <c r="AI8" s="292">
        <f>SUM(AJ8:AL8)</f>
        <v>22186</v>
      </c>
      <c r="AJ8" s="292">
        <v>0</v>
      </c>
      <c r="AK8" s="292">
        <v>0</v>
      </c>
      <c r="AL8" s="292">
        <v>22186</v>
      </c>
      <c r="AM8" s="292">
        <f>SUM(AN8:AP8)</f>
        <v>11</v>
      </c>
      <c r="AN8" s="292">
        <v>11</v>
      </c>
      <c r="AO8" s="292">
        <v>0</v>
      </c>
      <c r="AP8" s="292">
        <v>0</v>
      </c>
      <c r="AQ8" s="292">
        <f>SUM(AR8:AT8)</f>
        <v>0</v>
      </c>
      <c r="AR8" s="292">
        <v>0</v>
      </c>
      <c r="AS8" s="292">
        <v>0</v>
      </c>
      <c r="AT8" s="292">
        <v>0</v>
      </c>
      <c r="AU8" s="292">
        <f>SUM(AV8:AX8)</f>
        <v>0</v>
      </c>
      <c r="AV8" s="292">
        <v>0</v>
      </c>
      <c r="AW8" s="292">
        <v>0</v>
      </c>
      <c r="AX8" s="292">
        <v>0</v>
      </c>
      <c r="AY8" s="292">
        <f>SUM(AZ8:BB8)</f>
        <v>69</v>
      </c>
      <c r="AZ8" s="292">
        <v>69</v>
      </c>
      <c r="BA8" s="292">
        <v>0</v>
      </c>
      <c r="BB8" s="292">
        <v>0</v>
      </c>
      <c r="BC8" s="292">
        <f>SUM(BD8,BK8)</f>
        <v>2993</v>
      </c>
      <c r="BD8" s="292">
        <f>SUM(BE8:BJ8)</f>
        <v>1243</v>
      </c>
      <c r="BE8" s="292">
        <v>0</v>
      </c>
      <c r="BF8" s="292">
        <v>79</v>
      </c>
      <c r="BG8" s="292">
        <v>203</v>
      </c>
      <c r="BH8" s="292">
        <v>0</v>
      </c>
      <c r="BI8" s="292">
        <v>0</v>
      </c>
      <c r="BJ8" s="292">
        <v>961</v>
      </c>
      <c r="BK8" s="292">
        <f>SUM(BL8:BQ8)</f>
        <v>1750</v>
      </c>
      <c r="BL8" s="292">
        <v>0</v>
      </c>
      <c r="BM8" s="292">
        <v>0</v>
      </c>
      <c r="BN8" s="292">
        <v>0</v>
      </c>
      <c r="BO8" s="292">
        <v>1706</v>
      </c>
      <c r="BP8" s="292">
        <v>0</v>
      </c>
      <c r="BQ8" s="292">
        <v>44</v>
      </c>
      <c r="BR8" s="292">
        <f>SUM(BY8,CF8)</f>
        <v>73521</v>
      </c>
      <c r="BS8" s="292">
        <f>SUM(BZ8,CG8)</f>
        <v>0</v>
      </c>
      <c r="BT8" s="292">
        <f>SUM(CA8,CH8)</f>
        <v>60462</v>
      </c>
      <c r="BU8" s="292">
        <f>SUM(CB8,CI8)</f>
        <v>3275</v>
      </c>
      <c r="BV8" s="292">
        <f>SUM(CC8,CJ8)</f>
        <v>7809</v>
      </c>
      <c r="BW8" s="292">
        <f>SUM(CD8,CK8)</f>
        <v>0</v>
      </c>
      <c r="BX8" s="292">
        <f>SUM(CE8,CL8)</f>
        <v>1975</v>
      </c>
      <c r="BY8" s="292">
        <f>SUM(BZ8:CE8)</f>
        <v>72278</v>
      </c>
      <c r="BZ8" s="292">
        <f>F8</f>
        <v>0</v>
      </c>
      <c r="CA8" s="292">
        <f>J8</f>
        <v>60383</v>
      </c>
      <c r="CB8" s="292">
        <f>N8</f>
        <v>3072</v>
      </c>
      <c r="CC8" s="292">
        <f>R8</f>
        <v>7809</v>
      </c>
      <c r="CD8" s="292">
        <f>V8</f>
        <v>0</v>
      </c>
      <c r="CE8" s="292">
        <f>Z8</f>
        <v>1014</v>
      </c>
      <c r="CF8" s="292">
        <f>SUM(CG8:CL8)</f>
        <v>1243</v>
      </c>
      <c r="CG8" s="292">
        <f>BE8</f>
        <v>0</v>
      </c>
      <c r="CH8" s="292">
        <f>BF8</f>
        <v>79</v>
      </c>
      <c r="CI8" s="292">
        <f>BG8</f>
        <v>203</v>
      </c>
      <c r="CJ8" s="292">
        <f>BH8</f>
        <v>0</v>
      </c>
      <c r="CK8" s="292">
        <f>BI8</f>
        <v>0</v>
      </c>
      <c r="CL8" s="292">
        <f>BJ8</f>
        <v>961</v>
      </c>
      <c r="CM8" s="292">
        <f>SUM(CT8,DA8)</f>
        <v>24016</v>
      </c>
      <c r="CN8" s="292">
        <f>SUM(CU8,DB8)</f>
        <v>0</v>
      </c>
      <c r="CO8" s="292">
        <f>SUM(CV8,DC8)</f>
        <v>22186</v>
      </c>
      <c r="CP8" s="292">
        <f>SUM(CW8,DD8)</f>
        <v>11</v>
      </c>
      <c r="CQ8" s="292">
        <f>SUM(CX8,DE8)</f>
        <v>1706</v>
      </c>
      <c r="CR8" s="292">
        <f>SUM(CY8,DF8)</f>
        <v>0</v>
      </c>
      <c r="CS8" s="292">
        <f>SUM(CZ8,DG8)</f>
        <v>113</v>
      </c>
      <c r="CT8" s="292">
        <f>SUM(CU8:CZ8)</f>
        <v>22266</v>
      </c>
      <c r="CU8" s="292">
        <f>AE8</f>
        <v>0</v>
      </c>
      <c r="CV8" s="292">
        <f>AI8</f>
        <v>22186</v>
      </c>
      <c r="CW8" s="292">
        <f>AM8</f>
        <v>11</v>
      </c>
      <c r="CX8" s="292">
        <f>AQ8</f>
        <v>0</v>
      </c>
      <c r="CY8" s="292">
        <f>AU8</f>
        <v>0</v>
      </c>
      <c r="CZ8" s="292">
        <f>AY8</f>
        <v>69</v>
      </c>
      <c r="DA8" s="292">
        <f>SUM(DB8:DG8)</f>
        <v>1750</v>
      </c>
      <c r="DB8" s="292">
        <f>BL8</f>
        <v>0</v>
      </c>
      <c r="DC8" s="292">
        <f>BM8</f>
        <v>0</v>
      </c>
      <c r="DD8" s="292">
        <f>BN8</f>
        <v>0</v>
      </c>
      <c r="DE8" s="292">
        <f>BO8</f>
        <v>1706</v>
      </c>
      <c r="DF8" s="292">
        <f>BP8</f>
        <v>0</v>
      </c>
      <c r="DG8" s="292">
        <f>BQ8</f>
        <v>44</v>
      </c>
      <c r="DH8" s="292">
        <v>0</v>
      </c>
      <c r="DI8" s="292">
        <f>SUM(DJ8:DM8)</f>
        <v>0</v>
      </c>
      <c r="DJ8" s="292">
        <v>0</v>
      </c>
      <c r="DK8" s="292">
        <v>0</v>
      </c>
      <c r="DL8" s="292">
        <v>0</v>
      </c>
      <c r="DM8" s="292">
        <v>0</v>
      </c>
    </row>
    <row r="9" spans="1:117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SUM(E9,AD9,BC9)</f>
        <v>31718</v>
      </c>
      <c r="E9" s="292">
        <f>SUM(F9,J9,N9,R9,V9,Z9)</f>
        <v>21596</v>
      </c>
      <c r="F9" s="292">
        <f>SUM(G9:I9)</f>
        <v>0</v>
      </c>
      <c r="G9" s="292">
        <v>0</v>
      </c>
      <c r="H9" s="292">
        <v>0</v>
      </c>
      <c r="I9" s="292">
        <v>0</v>
      </c>
      <c r="J9" s="292">
        <f>SUM(K9:M9)</f>
        <v>19244</v>
      </c>
      <c r="K9" s="292">
        <v>11249</v>
      </c>
      <c r="L9" s="292">
        <v>7981</v>
      </c>
      <c r="M9" s="292">
        <v>14</v>
      </c>
      <c r="N9" s="292">
        <f>SUM(O9:Q9)</f>
        <v>0</v>
      </c>
      <c r="O9" s="292">
        <v>0</v>
      </c>
      <c r="P9" s="292">
        <v>0</v>
      </c>
      <c r="Q9" s="292">
        <v>0</v>
      </c>
      <c r="R9" s="292">
        <f>SUM(S9:U9)</f>
        <v>2252</v>
      </c>
      <c r="S9" s="292">
        <v>572</v>
      </c>
      <c r="T9" s="292">
        <v>1680</v>
      </c>
      <c r="U9" s="292">
        <v>0</v>
      </c>
      <c r="V9" s="292">
        <f>SUM(W9:Y9)</f>
        <v>0</v>
      </c>
      <c r="W9" s="292">
        <v>0</v>
      </c>
      <c r="X9" s="292">
        <v>0</v>
      </c>
      <c r="Y9" s="292">
        <v>0</v>
      </c>
      <c r="Z9" s="292">
        <f>SUM(AA9:AC9)</f>
        <v>100</v>
      </c>
      <c r="AA9" s="292">
        <v>73</v>
      </c>
      <c r="AB9" s="292">
        <v>3</v>
      </c>
      <c r="AC9" s="292">
        <v>24</v>
      </c>
      <c r="AD9" s="292">
        <f>SUM(AE9,AI9,AM9,AQ9,AU9,AY9)</f>
        <v>6062</v>
      </c>
      <c r="AE9" s="292">
        <f>SUM(AF9:AH9)</f>
        <v>0</v>
      </c>
      <c r="AF9" s="292">
        <v>0</v>
      </c>
      <c r="AG9" s="292">
        <v>0</v>
      </c>
      <c r="AH9" s="292">
        <v>0</v>
      </c>
      <c r="AI9" s="292">
        <f>SUM(AJ9:AL9)</f>
        <v>5852</v>
      </c>
      <c r="AJ9" s="292">
        <v>13</v>
      </c>
      <c r="AK9" s="292">
        <v>126</v>
      </c>
      <c r="AL9" s="292">
        <v>5713</v>
      </c>
      <c r="AM9" s="292">
        <f>SUM(AN9:AP9)</f>
        <v>0</v>
      </c>
      <c r="AN9" s="292">
        <v>0</v>
      </c>
      <c r="AO9" s="292">
        <v>0</v>
      </c>
      <c r="AP9" s="292">
        <v>0</v>
      </c>
      <c r="AQ9" s="292">
        <f>SUM(AR9:AT9)</f>
        <v>27</v>
      </c>
      <c r="AR9" s="292">
        <v>0</v>
      </c>
      <c r="AS9" s="292">
        <v>0</v>
      </c>
      <c r="AT9" s="292">
        <v>27</v>
      </c>
      <c r="AU9" s="292">
        <f>SUM(AV9:AX9)</f>
        <v>183</v>
      </c>
      <c r="AV9" s="292">
        <v>8</v>
      </c>
      <c r="AW9" s="292">
        <v>175</v>
      </c>
      <c r="AX9" s="292">
        <v>0</v>
      </c>
      <c r="AY9" s="292">
        <f>SUM(AZ9:BB9)</f>
        <v>0</v>
      </c>
      <c r="AZ9" s="292">
        <v>0</v>
      </c>
      <c r="BA9" s="292">
        <v>0</v>
      </c>
      <c r="BB9" s="292">
        <v>0</v>
      </c>
      <c r="BC9" s="292">
        <f>SUM(BD9,BK9)</f>
        <v>4060</v>
      </c>
      <c r="BD9" s="292">
        <f>SUM(BE9:BJ9)</f>
        <v>2794</v>
      </c>
      <c r="BE9" s="292">
        <v>0</v>
      </c>
      <c r="BF9" s="292">
        <v>762</v>
      </c>
      <c r="BG9" s="292">
        <v>0</v>
      </c>
      <c r="BH9" s="292">
        <v>447</v>
      </c>
      <c r="BI9" s="292">
        <v>0</v>
      </c>
      <c r="BJ9" s="292">
        <v>1585</v>
      </c>
      <c r="BK9" s="292">
        <f>SUM(BL9:BQ9)</f>
        <v>1266</v>
      </c>
      <c r="BL9" s="292">
        <v>0</v>
      </c>
      <c r="BM9" s="292">
        <v>965</v>
      </c>
      <c r="BN9" s="292">
        <v>0</v>
      </c>
      <c r="BO9" s="292">
        <v>33</v>
      </c>
      <c r="BP9" s="292">
        <v>21</v>
      </c>
      <c r="BQ9" s="292">
        <v>247</v>
      </c>
      <c r="BR9" s="292">
        <f>SUM(BY9,CF9)</f>
        <v>24390</v>
      </c>
      <c r="BS9" s="292">
        <f>SUM(BZ9,CG9)</f>
        <v>0</v>
      </c>
      <c r="BT9" s="292">
        <f>SUM(CA9,CH9)</f>
        <v>20006</v>
      </c>
      <c r="BU9" s="292">
        <f>SUM(CB9,CI9)</f>
        <v>0</v>
      </c>
      <c r="BV9" s="292">
        <f>SUM(CC9,CJ9)</f>
        <v>2699</v>
      </c>
      <c r="BW9" s="292">
        <f>SUM(CD9,CK9)</f>
        <v>0</v>
      </c>
      <c r="BX9" s="292">
        <f>SUM(CE9,CL9)</f>
        <v>1685</v>
      </c>
      <c r="BY9" s="292">
        <f>SUM(BZ9:CE9)</f>
        <v>21596</v>
      </c>
      <c r="BZ9" s="292">
        <f>F9</f>
        <v>0</v>
      </c>
      <c r="CA9" s="292">
        <f>J9</f>
        <v>19244</v>
      </c>
      <c r="CB9" s="292">
        <f>N9</f>
        <v>0</v>
      </c>
      <c r="CC9" s="292">
        <f>R9</f>
        <v>2252</v>
      </c>
      <c r="CD9" s="292">
        <f>V9</f>
        <v>0</v>
      </c>
      <c r="CE9" s="292">
        <f>Z9</f>
        <v>100</v>
      </c>
      <c r="CF9" s="292">
        <f>SUM(CG9:CL9)</f>
        <v>2794</v>
      </c>
      <c r="CG9" s="292">
        <f>BE9</f>
        <v>0</v>
      </c>
      <c r="CH9" s="292">
        <f>BF9</f>
        <v>762</v>
      </c>
      <c r="CI9" s="292">
        <f>BG9</f>
        <v>0</v>
      </c>
      <c r="CJ9" s="292">
        <f>BH9</f>
        <v>447</v>
      </c>
      <c r="CK9" s="292">
        <f>BI9</f>
        <v>0</v>
      </c>
      <c r="CL9" s="292">
        <f>BJ9</f>
        <v>1585</v>
      </c>
      <c r="CM9" s="292">
        <f>SUM(CT9,DA9)</f>
        <v>7328</v>
      </c>
      <c r="CN9" s="292">
        <f>SUM(CU9,DB9)</f>
        <v>0</v>
      </c>
      <c r="CO9" s="292">
        <f>SUM(CV9,DC9)</f>
        <v>6817</v>
      </c>
      <c r="CP9" s="292">
        <f>SUM(CW9,DD9)</f>
        <v>0</v>
      </c>
      <c r="CQ9" s="292">
        <f>SUM(CX9,DE9)</f>
        <v>60</v>
      </c>
      <c r="CR9" s="292">
        <f>SUM(CY9,DF9)</f>
        <v>204</v>
      </c>
      <c r="CS9" s="292">
        <f>SUM(CZ9,DG9)</f>
        <v>247</v>
      </c>
      <c r="CT9" s="292">
        <f>SUM(CU9:CZ9)</f>
        <v>6062</v>
      </c>
      <c r="CU9" s="292">
        <f>AE9</f>
        <v>0</v>
      </c>
      <c r="CV9" s="292">
        <f>AI9</f>
        <v>5852</v>
      </c>
      <c r="CW9" s="292">
        <f>AM9</f>
        <v>0</v>
      </c>
      <c r="CX9" s="292">
        <f>AQ9</f>
        <v>27</v>
      </c>
      <c r="CY9" s="292">
        <f>AU9</f>
        <v>183</v>
      </c>
      <c r="CZ9" s="292">
        <f>AY9</f>
        <v>0</v>
      </c>
      <c r="DA9" s="292">
        <f>SUM(DB9:DG9)</f>
        <v>1266</v>
      </c>
      <c r="DB9" s="292">
        <f>BL9</f>
        <v>0</v>
      </c>
      <c r="DC9" s="292">
        <f>BM9</f>
        <v>965</v>
      </c>
      <c r="DD9" s="292">
        <f>BN9</f>
        <v>0</v>
      </c>
      <c r="DE9" s="292">
        <f>BO9</f>
        <v>33</v>
      </c>
      <c r="DF9" s="292">
        <f>BP9</f>
        <v>21</v>
      </c>
      <c r="DG9" s="292">
        <f>BQ9</f>
        <v>247</v>
      </c>
      <c r="DH9" s="292">
        <v>0</v>
      </c>
      <c r="DI9" s="292">
        <f>SUM(DJ9:DM9)</f>
        <v>0</v>
      </c>
      <c r="DJ9" s="292">
        <v>0</v>
      </c>
      <c r="DK9" s="292">
        <v>0</v>
      </c>
      <c r="DL9" s="292">
        <v>0</v>
      </c>
      <c r="DM9" s="292">
        <v>0</v>
      </c>
    </row>
    <row r="10" spans="1:117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SUM(E10,AD10,BC10)</f>
        <v>35432</v>
      </c>
      <c r="E10" s="292">
        <f>SUM(F10,J10,N10,R10,V10,Z10)</f>
        <v>22105</v>
      </c>
      <c r="F10" s="292">
        <f>SUM(G10:I10)</f>
        <v>0</v>
      </c>
      <c r="G10" s="292">
        <v>0</v>
      </c>
      <c r="H10" s="292">
        <v>0</v>
      </c>
      <c r="I10" s="292">
        <v>0</v>
      </c>
      <c r="J10" s="292">
        <f>SUM(K10:M10)</f>
        <v>15880</v>
      </c>
      <c r="K10" s="292">
        <v>1023</v>
      </c>
      <c r="L10" s="292">
        <v>14857</v>
      </c>
      <c r="M10" s="292">
        <v>0</v>
      </c>
      <c r="N10" s="292">
        <f>SUM(O10:Q10)</f>
        <v>1574</v>
      </c>
      <c r="O10" s="292">
        <v>105</v>
      </c>
      <c r="P10" s="292">
        <v>1469</v>
      </c>
      <c r="Q10" s="292">
        <v>0</v>
      </c>
      <c r="R10" s="292">
        <f>SUM(S10:U10)</f>
        <v>3950</v>
      </c>
      <c r="S10" s="292">
        <v>384</v>
      </c>
      <c r="T10" s="292">
        <v>3566</v>
      </c>
      <c r="U10" s="292">
        <v>0</v>
      </c>
      <c r="V10" s="292">
        <f>SUM(W10:Y10)</f>
        <v>90</v>
      </c>
      <c r="W10" s="292">
        <v>5</v>
      </c>
      <c r="X10" s="292">
        <v>85</v>
      </c>
      <c r="Y10" s="292">
        <v>0</v>
      </c>
      <c r="Z10" s="292">
        <f>SUM(AA10:AC10)</f>
        <v>611</v>
      </c>
      <c r="AA10" s="292">
        <v>47</v>
      </c>
      <c r="AB10" s="292">
        <v>564</v>
      </c>
      <c r="AC10" s="292">
        <v>0</v>
      </c>
      <c r="AD10" s="292">
        <f>SUM(AE10,AI10,AM10,AQ10,AU10,AY10)</f>
        <v>8003</v>
      </c>
      <c r="AE10" s="292">
        <f>SUM(AF10:AH10)</f>
        <v>0</v>
      </c>
      <c r="AF10" s="292">
        <v>0</v>
      </c>
      <c r="AG10" s="292">
        <v>0</v>
      </c>
      <c r="AH10" s="292">
        <v>0</v>
      </c>
      <c r="AI10" s="292">
        <f>SUM(AJ10:AL10)</f>
        <v>8003</v>
      </c>
      <c r="AJ10" s="292">
        <v>0</v>
      </c>
      <c r="AK10" s="292">
        <v>0</v>
      </c>
      <c r="AL10" s="292">
        <v>8003</v>
      </c>
      <c r="AM10" s="292">
        <f>SUM(AN10:AP10)</f>
        <v>0</v>
      </c>
      <c r="AN10" s="292">
        <v>0</v>
      </c>
      <c r="AO10" s="292">
        <v>0</v>
      </c>
      <c r="AP10" s="292">
        <v>0</v>
      </c>
      <c r="AQ10" s="292">
        <f>SUM(AR10:AT10)</f>
        <v>0</v>
      </c>
      <c r="AR10" s="292">
        <v>0</v>
      </c>
      <c r="AS10" s="292">
        <v>0</v>
      </c>
      <c r="AT10" s="292">
        <v>0</v>
      </c>
      <c r="AU10" s="292">
        <f>SUM(AV10:AX10)</f>
        <v>0</v>
      </c>
      <c r="AV10" s="292">
        <v>0</v>
      </c>
      <c r="AW10" s="292">
        <v>0</v>
      </c>
      <c r="AX10" s="292">
        <v>0</v>
      </c>
      <c r="AY10" s="292">
        <f>SUM(AZ10:BB10)</f>
        <v>0</v>
      </c>
      <c r="AZ10" s="292">
        <v>0</v>
      </c>
      <c r="BA10" s="292">
        <v>0</v>
      </c>
      <c r="BB10" s="292">
        <v>0</v>
      </c>
      <c r="BC10" s="292">
        <f>SUM(BD10,BK10)</f>
        <v>5324</v>
      </c>
      <c r="BD10" s="292">
        <f>SUM(BE10:BJ10)</f>
        <v>4652</v>
      </c>
      <c r="BE10" s="292">
        <v>0</v>
      </c>
      <c r="BF10" s="292">
        <v>2275</v>
      </c>
      <c r="BG10" s="292">
        <v>1036</v>
      </c>
      <c r="BH10" s="292">
        <v>0</v>
      </c>
      <c r="BI10" s="292">
        <v>0</v>
      </c>
      <c r="BJ10" s="292">
        <v>1341</v>
      </c>
      <c r="BK10" s="292">
        <f>SUM(BL10:BQ10)</f>
        <v>672</v>
      </c>
      <c r="BL10" s="292">
        <v>0</v>
      </c>
      <c r="BM10" s="292">
        <v>672</v>
      </c>
      <c r="BN10" s="292">
        <v>0</v>
      </c>
      <c r="BO10" s="292">
        <v>0</v>
      </c>
      <c r="BP10" s="292">
        <v>0</v>
      </c>
      <c r="BQ10" s="292">
        <v>0</v>
      </c>
      <c r="BR10" s="292">
        <f>SUM(BY10,CF10)</f>
        <v>26757</v>
      </c>
      <c r="BS10" s="292">
        <f>SUM(BZ10,CG10)</f>
        <v>0</v>
      </c>
      <c r="BT10" s="292">
        <f>SUM(CA10,CH10)</f>
        <v>18155</v>
      </c>
      <c r="BU10" s="292">
        <f>SUM(CB10,CI10)</f>
        <v>2610</v>
      </c>
      <c r="BV10" s="292">
        <f>SUM(CC10,CJ10)</f>
        <v>3950</v>
      </c>
      <c r="BW10" s="292">
        <f>SUM(CD10,CK10)</f>
        <v>90</v>
      </c>
      <c r="BX10" s="292">
        <f>SUM(CE10,CL10)</f>
        <v>1952</v>
      </c>
      <c r="BY10" s="292">
        <f>SUM(BZ10:CE10)</f>
        <v>22105</v>
      </c>
      <c r="BZ10" s="292">
        <f>F10</f>
        <v>0</v>
      </c>
      <c r="CA10" s="292">
        <f>J10</f>
        <v>15880</v>
      </c>
      <c r="CB10" s="292">
        <f>N10</f>
        <v>1574</v>
      </c>
      <c r="CC10" s="292">
        <f>R10</f>
        <v>3950</v>
      </c>
      <c r="CD10" s="292">
        <f>V10</f>
        <v>90</v>
      </c>
      <c r="CE10" s="292">
        <f>Z10</f>
        <v>611</v>
      </c>
      <c r="CF10" s="292">
        <f>SUM(CG10:CL10)</f>
        <v>4652</v>
      </c>
      <c r="CG10" s="292">
        <f>BE10</f>
        <v>0</v>
      </c>
      <c r="CH10" s="292">
        <f>BF10</f>
        <v>2275</v>
      </c>
      <c r="CI10" s="292">
        <f>BG10</f>
        <v>1036</v>
      </c>
      <c r="CJ10" s="292">
        <f>BH10</f>
        <v>0</v>
      </c>
      <c r="CK10" s="292">
        <f>BI10</f>
        <v>0</v>
      </c>
      <c r="CL10" s="292">
        <f>BJ10</f>
        <v>1341</v>
      </c>
      <c r="CM10" s="292">
        <f>SUM(CT10,DA10)</f>
        <v>8675</v>
      </c>
      <c r="CN10" s="292">
        <f>SUM(CU10,DB10)</f>
        <v>0</v>
      </c>
      <c r="CO10" s="292">
        <f>SUM(CV10,DC10)</f>
        <v>8675</v>
      </c>
      <c r="CP10" s="292">
        <f>SUM(CW10,DD10)</f>
        <v>0</v>
      </c>
      <c r="CQ10" s="292">
        <f>SUM(CX10,DE10)</f>
        <v>0</v>
      </c>
      <c r="CR10" s="292">
        <f>SUM(CY10,DF10)</f>
        <v>0</v>
      </c>
      <c r="CS10" s="292">
        <f>SUM(CZ10,DG10)</f>
        <v>0</v>
      </c>
      <c r="CT10" s="292">
        <f>SUM(CU10:CZ10)</f>
        <v>8003</v>
      </c>
      <c r="CU10" s="292">
        <f>AE10</f>
        <v>0</v>
      </c>
      <c r="CV10" s="292">
        <f>AI10</f>
        <v>8003</v>
      </c>
      <c r="CW10" s="292">
        <f>AM10</f>
        <v>0</v>
      </c>
      <c r="CX10" s="292">
        <f>AQ10</f>
        <v>0</v>
      </c>
      <c r="CY10" s="292">
        <f>AU10</f>
        <v>0</v>
      </c>
      <c r="CZ10" s="292">
        <f>AY10</f>
        <v>0</v>
      </c>
      <c r="DA10" s="292">
        <f>SUM(DB10:DG10)</f>
        <v>672</v>
      </c>
      <c r="DB10" s="292">
        <f>BL10</f>
        <v>0</v>
      </c>
      <c r="DC10" s="292">
        <f>BM10</f>
        <v>672</v>
      </c>
      <c r="DD10" s="292">
        <f>BN10</f>
        <v>0</v>
      </c>
      <c r="DE10" s="292">
        <f>BO10</f>
        <v>0</v>
      </c>
      <c r="DF10" s="292">
        <f>BP10</f>
        <v>0</v>
      </c>
      <c r="DG10" s="292">
        <f>BQ10</f>
        <v>0</v>
      </c>
      <c r="DH10" s="292">
        <v>0</v>
      </c>
      <c r="DI10" s="292">
        <f>SUM(DJ10:DM10)</f>
        <v>5</v>
      </c>
      <c r="DJ10" s="292">
        <v>5</v>
      </c>
      <c r="DK10" s="292">
        <v>0</v>
      </c>
      <c r="DL10" s="292">
        <v>0</v>
      </c>
      <c r="DM10" s="292">
        <v>0</v>
      </c>
    </row>
    <row r="11" spans="1:117" s="224" customFormat="1" ht="13.5" customHeight="1">
      <c r="A11" s="290" t="s">
        <v>745</v>
      </c>
      <c r="B11" s="291" t="s">
        <v>768</v>
      </c>
      <c r="C11" s="290" t="s">
        <v>769</v>
      </c>
      <c r="D11" s="292">
        <f>SUM(E11,AD11,BC11)</f>
        <v>25582</v>
      </c>
      <c r="E11" s="292">
        <f>SUM(F11,J11,N11,R11,V11,Z11)</f>
        <v>16952</v>
      </c>
      <c r="F11" s="292">
        <f>SUM(G11:I11)</f>
        <v>0</v>
      </c>
      <c r="G11" s="292">
        <v>0</v>
      </c>
      <c r="H11" s="292">
        <v>0</v>
      </c>
      <c r="I11" s="292">
        <v>0</v>
      </c>
      <c r="J11" s="292">
        <f>SUM(K11:M11)</f>
        <v>14899</v>
      </c>
      <c r="K11" s="292">
        <v>0</v>
      </c>
      <c r="L11" s="292">
        <v>14899</v>
      </c>
      <c r="M11" s="292">
        <v>0</v>
      </c>
      <c r="N11" s="292">
        <f>SUM(O11:Q11)</f>
        <v>629</v>
      </c>
      <c r="O11" s="292">
        <v>0</v>
      </c>
      <c r="P11" s="292">
        <v>629</v>
      </c>
      <c r="Q11" s="292">
        <v>0</v>
      </c>
      <c r="R11" s="292">
        <f>SUM(S11:U11)</f>
        <v>1397</v>
      </c>
      <c r="S11" s="292">
        <v>0</v>
      </c>
      <c r="T11" s="292">
        <v>1397</v>
      </c>
      <c r="U11" s="292">
        <v>0</v>
      </c>
      <c r="V11" s="292">
        <f>SUM(W11:Y11)</f>
        <v>0</v>
      </c>
      <c r="W11" s="292">
        <v>0</v>
      </c>
      <c r="X11" s="292">
        <v>0</v>
      </c>
      <c r="Y11" s="292">
        <v>0</v>
      </c>
      <c r="Z11" s="292">
        <f>SUM(AA11:AC11)</f>
        <v>27</v>
      </c>
      <c r="AA11" s="292">
        <v>0</v>
      </c>
      <c r="AB11" s="292">
        <v>27</v>
      </c>
      <c r="AC11" s="292">
        <v>0</v>
      </c>
      <c r="AD11" s="292">
        <f>SUM(AE11,AI11,AM11,AQ11,AU11,AY11)</f>
        <v>5200</v>
      </c>
      <c r="AE11" s="292">
        <f>SUM(AF11:AH11)</f>
        <v>0</v>
      </c>
      <c r="AF11" s="292">
        <v>0</v>
      </c>
      <c r="AG11" s="292">
        <v>0</v>
      </c>
      <c r="AH11" s="292">
        <v>0</v>
      </c>
      <c r="AI11" s="292">
        <f>SUM(AJ11:AL11)</f>
        <v>5124</v>
      </c>
      <c r="AJ11" s="292">
        <v>0</v>
      </c>
      <c r="AK11" s="292">
        <v>0</v>
      </c>
      <c r="AL11" s="292">
        <v>5124</v>
      </c>
      <c r="AM11" s="292">
        <f>SUM(AN11:AP11)</f>
        <v>27</v>
      </c>
      <c r="AN11" s="292">
        <v>0</v>
      </c>
      <c r="AO11" s="292">
        <v>0</v>
      </c>
      <c r="AP11" s="292">
        <v>27</v>
      </c>
      <c r="AQ11" s="292">
        <f>SUM(AR11:AT11)</f>
        <v>3</v>
      </c>
      <c r="AR11" s="292">
        <v>0</v>
      </c>
      <c r="AS11" s="292">
        <v>0</v>
      </c>
      <c r="AT11" s="292">
        <v>3</v>
      </c>
      <c r="AU11" s="292">
        <f>SUM(AV11:AX11)</f>
        <v>0</v>
      </c>
      <c r="AV11" s="292">
        <v>0</v>
      </c>
      <c r="AW11" s="292">
        <v>0</v>
      </c>
      <c r="AX11" s="292">
        <v>0</v>
      </c>
      <c r="AY11" s="292">
        <f>SUM(AZ11:BB11)</f>
        <v>46</v>
      </c>
      <c r="AZ11" s="292">
        <v>0</v>
      </c>
      <c r="BA11" s="292">
        <v>0</v>
      </c>
      <c r="BB11" s="292">
        <v>46</v>
      </c>
      <c r="BC11" s="292">
        <f>SUM(BD11,BK11)</f>
        <v>3430</v>
      </c>
      <c r="BD11" s="292">
        <f>SUM(BE11:BJ11)</f>
        <v>2115</v>
      </c>
      <c r="BE11" s="292">
        <v>0</v>
      </c>
      <c r="BF11" s="292">
        <v>416</v>
      </c>
      <c r="BG11" s="292">
        <v>28</v>
      </c>
      <c r="BH11" s="292">
        <v>674</v>
      </c>
      <c r="BI11" s="292">
        <v>0</v>
      </c>
      <c r="BJ11" s="292">
        <v>997</v>
      </c>
      <c r="BK11" s="292">
        <f>SUM(BL11:BQ11)</f>
        <v>1315</v>
      </c>
      <c r="BL11" s="292">
        <v>0</v>
      </c>
      <c r="BM11" s="292">
        <v>1195</v>
      </c>
      <c r="BN11" s="292">
        <v>6</v>
      </c>
      <c r="BO11" s="292">
        <v>9</v>
      </c>
      <c r="BP11" s="292">
        <v>0</v>
      </c>
      <c r="BQ11" s="292">
        <v>105</v>
      </c>
      <c r="BR11" s="292">
        <f>SUM(BY11,CF11)</f>
        <v>19067</v>
      </c>
      <c r="BS11" s="292">
        <f>SUM(BZ11,CG11)</f>
        <v>0</v>
      </c>
      <c r="BT11" s="292">
        <f>SUM(CA11,CH11)</f>
        <v>15315</v>
      </c>
      <c r="BU11" s="292">
        <f>SUM(CB11,CI11)</f>
        <v>657</v>
      </c>
      <c r="BV11" s="292">
        <f>SUM(CC11,CJ11)</f>
        <v>2071</v>
      </c>
      <c r="BW11" s="292">
        <f>SUM(CD11,CK11)</f>
        <v>0</v>
      </c>
      <c r="BX11" s="292">
        <f>SUM(CE11,CL11)</f>
        <v>1024</v>
      </c>
      <c r="BY11" s="292">
        <f>SUM(BZ11:CE11)</f>
        <v>16952</v>
      </c>
      <c r="BZ11" s="292">
        <f>F11</f>
        <v>0</v>
      </c>
      <c r="CA11" s="292">
        <f>J11</f>
        <v>14899</v>
      </c>
      <c r="CB11" s="292">
        <f>N11</f>
        <v>629</v>
      </c>
      <c r="CC11" s="292">
        <f>R11</f>
        <v>1397</v>
      </c>
      <c r="CD11" s="292">
        <f>V11</f>
        <v>0</v>
      </c>
      <c r="CE11" s="292">
        <f>Z11</f>
        <v>27</v>
      </c>
      <c r="CF11" s="292">
        <f>SUM(CG11:CL11)</f>
        <v>2115</v>
      </c>
      <c r="CG11" s="292">
        <f>BE11</f>
        <v>0</v>
      </c>
      <c r="CH11" s="292">
        <f>BF11</f>
        <v>416</v>
      </c>
      <c r="CI11" s="292">
        <f>BG11</f>
        <v>28</v>
      </c>
      <c r="CJ11" s="292">
        <f>BH11</f>
        <v>674</v>
      </c>
      <c r="CK11" s="292">
        <f>BI11</f>
        <v>0</v>
      </c>
      <c r="CL11" s="292">
        <f>BJ11</f>
        <v>997</v>
      </c>
      <c r="CM11" s="292">
        <f>SUM(CT11,DA11)</f>
        <v>6515</v>
      </c>
      <c r="CN11" s="292">
        <f>SUM(CU11,DB11)</f>
        <v>0</v>
      </c>
      <c r="CO11" s="292">
        <f>SUM(CV11,DC11)</f>
        <v>6319</v>
      </c>
      <c r="CP11" s="292">
        <f>SUM(CW11,DD11)</f>
        <v>33</v>
      </c>
      <c r="CQ11" s="292">
        <f>SUM(CX11,DE11)</f>
        <v>12</v>
      </c>
      <c r="CR11" s="292">
        <f>SUM(CY11,DF11)</f>
        <v>0</v>
      </c>
      <c r="CS11" s="292">
        <f>SUM(CZ11,DG11)</f>
        <v>151</v>
      </c>
      <c r="CT11" s="292">
        <f>SUM(CU11:CZ11)</f>
        <v>5200</v>
      </c>
      <c r="CU11" s="292">
        <f>AE11</f>
        <v>0</v>
      </c>
      <c r="CV11" s="292">
        <f>AI11</f>
        <v>5124</v>
      </c>
      <c r="CW11" s="292">
        <f>AM11</f>
        <v>27</v>
      </c>
      <c r="CX11" s="292">
        <f>AQ11</f>
        <v>3</v>
      </c>
      <c r="CY11" s="292">
        <f>AU11</f>
        <v>0</v>
      </c>
      <c r="CZ11" s="292">
        <f>AY11</f>
        <v>46</v>
      </c>
      <c r="DA11" s="292">
        <f>SUM(DB11:DG11)</f>
        <v>1315</v>
      </c>
      <c r="DB11" s="292">
        <f>BL11</f>
        <v>0</v>
      </c>
      <c r="DC11" s="292">
        <f>BM11</f>
        <v>1195</v>
      </c>
      <c r="DD11" s="292">
        <f>BN11</f>
        <v>6</v>
      </c>
      <c r="DE11" s="292">
        <f>BO11</f>
        <v>9</v>
      </c>
      <c r="DF11" s="292">
        <f>BP11</f>
        <v>0</v>
      </c>
      <c r="DG11" s="292">
        <f>BQ11</f>
        <v>105</v>
      </c>
      <c r="DH11" s="292">
        <v>0</v>
      </c>
      <c r="DI11" s="292">
        <f>SUM(DJ11:DM11)</f>
        <v>3</v>
      </c>
      <c r="DJ11" s="292">
        <v>0</v>
      </c>
      <c r="DK11" s="292">
        <v>2</v>
      </c>
      <c r="DL11" s="292">
        <v>0</v>
      </c>
      <c r="DM11" s="292">
        <v>1</v>
      </c>
    </row>
    <row r="12" spans="1:117" s="224" customFormat="1" ht="13.5" customHeight="1">
      <c r="A12" s="290" t="s">
        <v>745</v>
      </c>
      <c r="B12" s="291" t="s">
        <v>770</v>
      </c>
      <c r="C12" s="290" t="s">
        <v>771</v>
      </c>
      <c r="D12" s="292">
        <f>SUM(E12,AD12,BC12)</f>
        <v>38745</v>
      </c>
      <c r="E12" s="292">
        <f>SUM(F12,J12,N12,R12,V12,Z12)</f>
        <v>25054</v>
      </c>
      <c r="F12" s="292">
        <f>SUM(G12:I12)</f>
        <v>719</v>
      </c>
      <c r="G12" s="292">
        <v>0</v>
      </c>
      <c r="H12" s="292">
        <v>718</v>
      </c>
      <c r="I12" s="292">
        <v>1</v>
      </c>
      <c r="J12" s="292">
        <f>SUM(K12:M12)</f>
        <v>20199</v>
      </c>
      <c r="K12" s="292">
        <v>0</v>
      </c>
      <c r="L12" s="292">
        <v>20198</v>
      </c>
      <c r="M12" s="292">
        <v>1</v>
      </c>
      <c r="N12" s="292">
        <f>SUM(O12:Q12)</f>
        <v>306</v>
      </c>
      <c r="O12" s="292">
        <v>0</v>
      </c>
      <c r="P12" s="292">
        <v>306</v>
      </c>
      <c r="Q12" s="292">
        <v>0</v>
      </c>
      <c r="R12" s="292">
        <f>SUM(S12:U12)</f>
        <v>3580</v>
      </c>
      <c r="S12" s="292">
        <v>0</v>
      </c>
      <c r="T12" s="292">
        <v>3580</v>
      </c>
      <c r="U12" s="292">
        <v>0</v>
      </c>
      <c r="V12" s="292">
        <f>SUM(W12:Y12)</f>
        <v>0</v>
      </c>
      <c r="W12" s="292">
        <v>0</v>
      </c>
      <c r="X12" s="292">
        <v>0</v>
      </c>
      <c r="Y12" s="292">
        <v>0</v>
      </c>
      <c r="Z12" s="292">
        <f>SUM(AA12:AC12)</f>
        <v>250</v>
      </c>
      <c r="AA12" s="292">
        <v>0</v>
      </c>
      <c r="AB12" s="292">
        <v>246</v>
      </c>
      <c r="AC12" s="292">
        <v>4</v>
      </c>
      <c r="AD12" s="292">
        <f>SUM(AE12,AI12,AM12,AQ12,AU12,AY12)</f>
        <v>11418</v>
      </c>
      <c r="AE12" s="292">
        <f>SUM(AF12:AH12)</f>
        <v>0</v>
      </c>
      <c r="AF12" s="292">
        <v>0</v>
      </c>
      <c r="AG12" s="292">
        <v>0</v>
      </c>
      <c r="AH12" s="292">
        <v>0</v>
      </c>
      <c r="AI12" s="292">
        <f>SUM(AJ12:AL12)</f>
        <v>11418</v>
      </c>
      <c r="AJ12" s="292">
        <v>0</v>
      </c>
      <c r="AK12" s="292">
        <v>0</v>
      </c>
      <c r="AL12" s="292">
        <v>11418</v>
      </c>
      <c r="AM12" s="292">
        <f>SUM(AN12:AP12)</f>
        <v>0</v>
      </c>
      <c r="AN12" s="292">
        <v>0</v>
      </c>
      <c r="AO12" s="292">
        <v>0</v>
      </c>
      <c r="AP12" s="292">
        <v>0</v>
      </c>
      <c r="AQ12" s="292">
        <f>SUM(AR12:AT12)</f>
        <v>0</v>
      </c>
      <c r="AR12" s="292">
        <v>0</v>
      </c>
      <c r="AS12" s="292">
        <v>0</v>
      </c>
      <c r="AT12" s="292">
        <v>0</v>
      </c>
      <c r="AU12" s="292">
        <f>SUM(AV12:AX12)</f>
        <v>0</v>
      </c>
      <c r="AV12" s="292">
        <v>0</v>
      </c>
      <c r="AW12" s="292">
        <v>0</v>
      </c>
      <c r="AX12" s="292">
        <v>0</v>
      </c>
      <c r="AY12" s="292">
        <f>SUM(AZ12:BB12)</f>
        <v>0</v>
      </c>
      <c r="AZ12" s="292">
        <v>0</v>
      </c>
      <c r="BA12" s="292">
        <v>0</v>
      </c>
      <c r="BB12" s="292">
        <v>0</v>
      </c>
      <c r="BC12" s="292">
        <f>SUM(BD12,BK12)</f>
        <v>2273</v>
      </c>
      <c r="BD12" s="292">
        <f>SUM(BE12:BJ12)</f>
        <v>1529</v>
      </c>
      <c r="BE12" s="292">
        <v>119</v>
      </c>
      <c r="BF12" s="292">
        <v>354</v>
      </c>
      <c r="BG12" s="292">
        <v>37</v>
      </c>
      <c r="BH12" s="292">
        <v>33</v>
      </c>
      <c r="BI12" s="292">
        <v>0</v>
      </c>
      <c r="BJ12" s="292">
        <v>986</v>
      </c>
      <c r="BK12" s="292">
        <f>SUM(BL12:BQ12)</f>
        <v>744</v>
      </c>
      <c r="BL12" s="292">
        <v>0</v>
      </c>
      <c r="BM12" s="292">
        <v>736</v>
      </c>
      <c r="BN12" s="292">
        <v>0</v>
      </c>
      <c r="BO12" s="292">
        <v>0</v>
      </c>
      <c r="BP12" s="292">
        <v>0</v>
      </c>
      <c r="BQ12" s="292">
        <v>8</v>
      </c>
      <c r="BR12" s="292">
        <f>SUM(BY12,CF12)</f>
        <v>26583</v>
      </c>
      <c r="BS12" s="292">
        <f>SUM(BZ12,CG12)</f>
        <v>838</v>
      </c>
      <c r="BT12" s="292">
        <f>SUM(CA12,CH12)</f>
        <v>20553</v>
      </c>
      <c r="BU12" s="292">
        <f>SUM(CB12,CI12)</f>
        <v>343</v>
      </c>
      <c r="BV12" s="292">
        <f>SUM(CC12,CJ12)</f>
        <v>3613</v>
      </c>
      <c r="BW12" s="292">
        <f>SUM(CD12,CK12)</f>
        <v>0</v>
      </c>
      <c r="BX12" s="292">
        <f>SUM(CE12,CL12)</f>
        <v>1236</v>
      </c>
      <c r="BY12" s="292">
        <f>SUM(BZ12:CE12)</f>
        <v>25054</v>
      </c>
      <c r="BZ12" s="292">
        <f>F12</f>
        <v>719</v>
      </c>
      <c r="CA12" s="292">
        <f>J12</f>
        <v>20199</v>
      </c>
      <c r="CB12" s="292">
        <f>N12</f>
        <v>306</v>
      </c>
      <c r="CC12" s="292">
        <f>R12</f>
        <v>3580</v>
      </c>
      <c r="CD12" s="292">
        <f>V12</f>
        <v>0</v>
      </c>
      <c r="CE12" s="292">
        <f>Z12</f>
        <v>250</v>
      </c>
      <c r="CF12" s="292">
        <f>SUM(CG12:CL12)</f>
        <v>1529</v>
      </c>
      <c r="CG12" s="292">
        <f>BE12</f>
        <v>119</v>
      </c>
      <c r="CH12" s="292">
        <f>BF12</f>
        <v>354</v>
      </c>
      <c r="CI12" s="292">
        <f>BG12</f>
        <v>37</v>
      </c>
      <c r="CJ12" s="292">
        <f>BH12</f>
        <v>33</v>
      </c>
      <c r="CK12" s="292">
        <f>BI12</f>
        <v>0</v>
      </c>
      <c r="CL12" s="292">
        <f>BJ12</f>
        <v>986</v>
      </c>
      <c r="CM12" s="292">
        <f>SUM(CT12,DA12)</f>
        <v>12162</v>
      </c>
      <c r="CN12" s="292">
        <f>SUM(CU12,DB12)</f>
        <v>0</v>
      </c>
      <c r="CO12" s="292">
        <f>SUM(CV12,DC12)</f>
        <v>12154</v>
      </c>
      <c r="CP12" s="292">
        <f>SUM(CW12,DD12)</f>
        <v>0</v>
      </c>
      <c r="CQ12" s="292">
        <f>SUM(CX12,DE12)</f>
        <v>0</v>
      </c>
      <c r="CR12" s="292">
        <f>SUM(CY12,DF12)</f>
        <v>0</v>
      </c>
      <c r="CS12" s="292">
        <f>SUM(CZ12,DG12)</f>
        <v>8</v>
      </c>
      <c r="CT12" s="292">
        <f>SUM(CU12:CZ12)</f>
        <v>11418</v>
      </c>
      <c r="CU12" s="292">
        <f>AE12</f>
        <v>0</v>
      </c>
      <c r="CV12" s="292">
        <f>AI12</f>
        <v>11418</v>
      </c>
      <c r="CW12" s="292">
        <f>AM12</f>
        <v>0</v>
      </c>
      <c r="CX12" s="292">
        <f>AQ12</f>
        <v>0</v>
      </c>
      <c r="CY12" s="292">
        <f>AU12</f>
        <v>0</v>
      </c>
      <c r="CZ12" s="292">
        <f>AY12</f>
        <v>0</v>
      </c>
      <c r="DA12" s="292">
        <f>SUM(DB12:DG12)</f>
        <v>744</v>
      </c>
      <c r="DB12" s="292">
        <f>BL12</f>
        <v>0</v>
      </c>
      <c r="DC12" s="292">
        <f>BM12</f>
        <v>736</v>
      </c>
      <c r="DD12" s="292">
        <f>BN12</f>
        <v>0</v>
      </c>
      <c r="DE12" s="292">
        <f>BO12</f>
        <v>0</v>
      </c>
      <c r="DF12" s="292">
        <f>BP12</f>
        <v>0</v>
      </c>
      <c r="DG12" s="292">
        <f>BQ12</f>
        <v>8</v>
      </c>
      <c r="DH12" s="292">
        <v>0</v>
      </c>
      <c r="DI12" s="292">
        <f>SUM(DJ12:DM12)</f>
        <v>1</v>
      </c>
      <c r="DJ12" s="292">
        <v>0</v>
      </c>
      <c r="DK12" s="292">
        <v>1</v>
      </c>
      <c r="DL12" s="292">
        <v>0</v>
      </c>
      <c r="DM12" s="292">
        <v>0</v>
      </c>
    </row>
    <row r="13" spans="1:117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SUM(E13,AD13,BC13)</f>
        <v>23453</v>
      </c>
      <c r="E13" s="292">
        <f>SUM(F13,J13,N13,R13,V13,Z13)</f>
        <v>16569</v>
      </c>
      <c r="F13" s="292">
        <f>SUM(G13:I13)</f>
        <v>0</v>
      </c>
      <c r="G13" s="292">
        <v>0</v>
      </c>
      <c r="H13" s="292">
        <v>0</v>
      </c>
      <c r="I13" s="292">
        <v>0</v>
      </c>
      <c r="J13" s="292">
        <f>SUM(K13:M13)</f>
        <v>9103</v>
      </c>
      <c r="K13" s="292">
        <v>0</v>
      </c>
      <c r="L13" s="292">
        <v>9103</v>
      </c>
      <c r="M13" s="292">
        <v>0</v>
      </c>
      <c r="N13" s="292">
        <f>SUM(O13:Q13)</f>
        <v>2632</v>
      </c>
      <c r="O13" s="292">
        <v>0</v>
      </c>
      <c r="P13" s="292">
        <v>2632</v>
      </c>
      <c r="Q13" s="292">
        <v>0</v>
      </c>
      <c r="R13" s="292">
        <f>SUM(S13:U13)</f>
        <v>4532</v>
      </c>
      <c r="S13" s="292">
        <v>0</v>
      </c>
      <c r="T13" s="292">
        <v>4532</v>
      </c>
      <c r="U13" s="292">
        <v>0</v>
      </c>
      <c r="V13" s="292">
        <f>SUM(W13:Y13)</f>
        <v>0</v>
      </c>
      <c r="W13" s="292">
        <v>0</v>
      </c>
      <c r="X13" s="292">
        <v>0</v>
      </c>
      <c r="Y13" s="292">
        <v>0</v>
      </c>
      <c r="Z13" s="292">
        <f>SUM(AA13:AC13)</f>
        <v>302</v>
      </c>
      <c r="AA13" s="292">
        <v>0</v>
      </c>
      <c r="AB13" s="292">
        <v>302</v>
      </c>
      <c r="AC13" s="292">
        <v>0</v>
      </c>
      <c r="AD13" s="292">
        <f>SUM(AE13,AI13,AM13,AQ13,AU13,AY13)</f>
        <v>5330</v>
      </c>
      <c r="AE13" s="292">
        <f>SUM(AF13:AH13)</f>
        <v>0</v>
      </c>
      <c r="AF13" s="292">
        <v>0</v>
      </c>
      <c r="AG13" s="292">
        <v>0</v>
      </c>
      <c r="AH13" s="292">
        <v>0</v>
      </c>
      <c r="AI13" s="292">
        <f>SUM(AJ13:AL13)</f>
        <v>3866</v>
      </c>
      <c r="AJ13" s="292">
        <v>0</v>
      </c>
      <c r="AK13" s="292">
        <v>0</v>
      </c>
      <c r="AL13" s="292">
        <v>3866</v>
      </c>
      <c r="AM13" s="292">
        <f>SUM(AN13:AP13)</f>
        <v>1353</v>
      </c>
      <c r="AN13" s="292">
        <v>0</v>
      </c>
      <c r="AO13" s="292">
        <v>0</v>
      </c>
      <c r="AP13" s="292">
        <v>1353</v>
      </c>
      <c r="AQ13" s="292">
        <f>SUM(AR13:AT13)</f>
        <v>111</v>
      </c>
      <c r="AR13" s="292">
        <v>0</v>
      </c>
      <c r="AS13" s="292">
        <v>0</v>
      </c>
      <c r="AT13" s="292">
        <v>111</v>
      </c>
      <c r="AU13" s="292">
        <f>SUM(AV13:AX13)</f>
        <v>0</v>
      </c>
      <c r="AV13" s="292">
        <v>0</v>
      </c>
      <c r="AW13" s="292">
        <v>0</v>
      </c>
      <c r="AX13" s="292">
        <v>0</v>
      </c>
      <c r="AY13" s="292">
        <f>SUM(AZ13:BB13)</f>
        <v>0</v>
      </c>
      <c r="AZ13" s="292">
        <v>0</v>
      </c>
      <c r="BA13" s="292">
        <v>0</v>
      </c>
      <c r="BB13" s="292">
        <v>0</v>
      </c>
      <c r="BC13" s="292">
        <f>SUM(BD13,BK13)</f>
        <v>1554</v>
      </c>
      <c r="BD13" s="292">
        <f>SUM(BE13:BJ13)</f>
        <v>931</v>
      </c>
      <c r="BE13" s="292">
        <v>0</v>
      </c>
      <c r="BF13" s="292">
        <v>14</v>
      </c>
      <c r="BG13" s="292">
        <v>843</v>
      </c>
      <c r="BH13" s="292">
        <v>74</v>
      </c>
      <c r="BI13" s="292">
        <v>0</v>
      </c>
      <c r="BJ13" s="292">
        <v>0</v>
      </c>
      <c r="BK13" s="292">
        <f>SUM(BL13:BQ13)</f>
        <v>623</v>
      </c>
      <c r="BL13" s="292">
        <v>0</v>
      </c>
      <c r="BM13" s="292">
        <v>76</v>
      </c>
      <c r="BN13" s="292">
        <v>381</v>
      </c>
      <c r="BO13" s="292">
        <v>166</v>
      </c>
      <c r="BP13" s="292">
        <v>0</v>
      </c>
      <c r="BQ13" s="292">
        <v>0</v>
      </c>
      <c r="BR13" s="292">
        <f>SUM(BY13,CF13)</f>
        <v>17500</v>
      </c>
      <c r="BS13" s="292">
        <f>SUM(BZ13,CG13)</f>
        <v>0</v>
      </c>
      <c r="BT13" s="292">
        <f>SUM(CA13,CH13)</f>
        <v>9117</v>
      </c>
      <c r="BU13" s="292">
        <f>SUM(CB13,CI13)</f>
        <v>3475</v>
      </c>
      <c r="BV13" s="292">
        <f>SUM(CC13,CJ13)</f>
        <v>4606</v>
      </c>
      <c r="BW13" s="292">
        <f>SUM(CD13,CK13)</f>
        <v>0</v>
      </c>
      <c r="BX13" s="292">
        <f>SUM(CE13,CL13)</f>
        <v>302</v>
      </c>
      <c r="BY13" s="292">
        <f>SUM(BZ13:CE13)</f>
        <v>16569</v>
      </c>
      <c r="BZ13" s="292">
        <f>F13</f>
        <v>0</v>
      </c>
      <c r="CA13" s="292">
        <f>J13</f>
        <v>9103</v>
      </c>
      <c r="CB13" s="292">
        <f>N13</f>
        <v>2632</v>
      </c>
      <c r="CC13" s="292">
        <f>R13</f>
        <v>4532</v>
      </c>
      <c r="CD13" s="292">
        <f>V13</f>
        <v>0</v>
      </c>
      <c r="CE13" s="292">
        <f>Z13</f>
        <v>302</v>
      </c>
      <c r="CF13" s="292">
        <f>SUM(CG13:CL13)</f>
        <v>931</v>
      </c>
      <c r="CG13" s="292">
        <f>BE13</f>
        <v>0</v>
      </c>
      <c r="CH13" s="292">
        <f>BF13</f>
        <v>14</v>
      </c>
      <c r="CI13" s="292">
        <f>BG13</f>
        <v>843</v>
      </c>
      <c r="CJ13" s="292">
        <f>BH13</f>
        <v>74</v>
      </c>
      <c r="CK13" s="292">
        <f>BI13</f>
        <v>0</v>
      </c>
      <c r="CL13" s="292">
        <f>BJ13</f>
        <v>0</v>
      </c>
      <c r="CM13" s="292">
        <f>SUM(CT13,DA13)</f>
        <v>5953</v>
      </c>
      <c r="CN13" s="292">
        <f>SUM(CU13,DB13)</f>
        <v>0</v>
      </c>
      <c r="CO13" s="292">
        <f>SUM(CV13,DC13)</f>
        <v>3942</v>
      </c>
      <c r="CP13" s="292">
        <f>SUM(CW13,DD13)</f>
        <v>1734</v>
      </c>
      <c r="CQ13" s="292">
        <f>SUM(CX13,DE13)</f>
        <v>277</v>
      </c>
      <c r="CR13" s="292">
        <f>SUM(CY13,DF13)</f>
        <v>0</v>
      </c>
      <c r="CS13" s="292">
        <f>SUM(CZ13,DG13)</f>
        <v>0</v>
      </c>
      <c r="CT13" s="292">
        <f>SUM(CU13:CZ13)</f>
        <v>5330</v>
      </c>
      <c r="CU13" s="292">
        <f>AE13</f>
        <v>0</v>
      </c>
      <c r="CV13" s="292">
        <f>AI13</f>
        <v>3866</v>
      </c>
      <c r="CW13" s="292">
        <f>AM13</f>
        <v>1353</v>
      </c>
      <c r="CX13" s="292">
        <f>AQ13</f>
        <v>111</v>
      </c>
      <c r="CY13" s="292">
        <f>AU13</f>
        <v>0</v>
      </c>
      <c r="CZ13" s="292">
        <f>AY13</f>
        <v>0</v>
      </c>
      <c r="DA13" s="292">
        <f>SUM(DB13:DG13)</f>
        <v>623</v>
      </c>
      <c r="DB13" s="292">
        <f>BL13</f>
        <v>0</v>
      </c>
      <c r="DC13" s="292">
        <f>BM13</f>
        <v>76</v>
      </c>
      <c r="DD13" s="292">
        <f>BN13</f>
        <v>381</v>
      </c>
      <c r="DE13" s="292">
        <f>BO13</f>
        <v>166</v>
      </c>
      <c r="DF13" s="292">
        <f>BP13</f>
        <v>0</v>
      </c>
      <c r="DG13" s="292">
        <f>BQ13</f>
        <v>0</v>
      </c>
      <c r="DH13" s="292">
        <v>0</v>
      </c>
      <c r="DI13" s="292">
        <f>SUM(DJ13:DM13)</f>
        <v>3</v>
      </c>
      <c r="DJ13" s="292">
        <v>0</v>
      </c>
      <c r="DK13" s="292">
        <v>0</v>
      </c>
      <c r="DL13" s="292">
        <v>0</v>
      </c>
      <c r="DM13" s="292">
        <v>3</v>
      </c>
    </row>
    <row r="14" spans="1:117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SUM(E14,AD14,BC14)</f>
        <v>20935</v>
      </c>
      <c r="E14" s="292">
        <f>SUM(F14,J14,N14,R14,V14,Z14)</f>
        <v>12868</v>
      </c>
      <c r="F14" s="292">
        <f>SUM(G14:I14)</f>
        <v>0</v>
      </c>
      <c r="G14" s="292">
        <v>0</v>
      </c>
      <c r="H14" s="292">
        <v>0</v>
      </c>
      <c r="I14" s="292">
        <v>0</v>
      </c>
      <c r="J14" s="292">
        <f>SUM(K14:M14)</f>
        <v>8807</v>
      </c>
      <c r="K14" s="292">
        <v>0</v>
      </c>
      <c r="L14" s="292">
        <v>8807</v>
      </c>
      <c r="M14" s="292">
        <v>0</v>
      </c>
      <c r="N14" s="292">
        <f>SUM(O14:Q14)</f>
        <v>915</v>
      </c>
      <c r="O14" s="292">
        <v>0</v>
      </c>
      <c r="P14" s="292">
        <v>915</v>
      </c>
      <c r="Q14" s="292">
        <v>0</v>
      </c>
      <c r="R14" s="292">
        <f>SUM(S14:U14)</f>
        <v>3130</v>
      </c>
      <c r="S14" s="292">
        <v>0</v>
      </c>
      <c r="T14" s="292">
        <v>3130</v>
      </c>
      <c r="U14" s="292">
        <v>0</v>
      </c>
      <c r="V14" s="292">
        <f>SUM(W14:Y14)</f>
        <v>16</v>
      </c>
      <c r="W14" s="292">
        <v>0</v>
      </c>
      <c r="X14" s="292">
        <v>16</v>
      </c>
      <c r="Y14" s="292">
        <v>0</v>
      </c>
      <c r="Z14" s="292">
        <f>SUM(AA14:AC14)</f>
        <v>0</v>
      </c>
      <c r="AA14" s="292">
        <v>0</v>
      </c>
      <c r="AB14" s="292">
        <v>0</v>
      </c>
      <c r="AC14" s="292">
        <v>0</v>
      </c>
      <c r="AD14" s="292">
        <f>SUM(AE14,AI14,AM14,AQ14,AU14,AY14)</f>
        <v>5632</v>
      </c>
      <c r="AE14" s="292">
        <f>SUM(AF14:AH14)</f>
        <v>0</v>
      </c>
      <c r="AF14" s="292">
        <v>0</v>
      </c>
      <c r="AG14" s="292">
        <v>0</v>
      </c>
      <c r="AH14" s="292">
        <v>0</v>
      </c>
      <c r="AI14" s="292">
        <f>SUM(AJ14:AL14)</f>
        <v>5157</v>
      </c>
      <c r="AJ14" s="292">
        <v>0</v>
      </c>
      <c r="AK14" s="292">
        <v>129</v>
      </c>
      <c r="AL14" s="292">
        <v>5028</v>
      </c>
      <c r="AM14" s="292">
        <f>SUM(AN14:AP14)</f>
        <v>156</v>
      </c>
      <c r="AN14" s="292">
        <v>0</v>
      </c>
      <c r="AO14" s="292">
        <v>24</v>
      </c>
      <c r="AP14" s="292">
        <v>132</v>
      </c>
      <c r="AQ14" s="292">
        <f>SUM(AR14:AT14)</f>
        <v>317</v>
      </c>
      <c r="AR14" s="292">
        <v>0</v>
      </c>
      <c r="AS14" s="292">
        <v>73</v>
      </c>
      <c r="AT14" s="292">
        <v>244</v>
      </c>
      <c r="AU14" s="292">
        <f>SUM(AV14:AX14)</f>
        <v>2</v>
      </c>
      <c r="AV14" s="292">
        <v>0</v>
      </c>
      <c r="AW14" s="292">
        <v>0</v>
      </c>
      <c r="AX14" s="292">
        <v>2</v>
      </c>
      <c r="AY14" s="292">
        <f>SUM(AZ14:BB14)</f>
        <v>0</v>
      </c>
      <c r="AZ14" s="292">
        <v>0</v>
      </c>
      <c r="BA14" s="292">
        <v>0</v>
      </c>
      <c r="BB14" s="292">
        <v>0</v>
      </c>
      <c r="BC14" s="292">
        <f>SUM(BD14,BK14)</f>
        <v>2435</v>
      </c>
      <c r="BD14" s="292">
        <f>SUM(BE14:BJ14)</f>
        <v>714</v>
      </c>
      <c r="BE14" s="292">
        <v>0</v>
      </c>
      <c r="BF14" s="292">
        <v>171</v>
      </c>
      <c r="BG14" s="292">
        <v>384</v>
      </c>
      <c r="BH14" s="292">
        <v>76</v>
      </c>
      <c r="BI14" s="292">
        <v>83</v>
      </c>
      <c r="BJ14" s="292">
        <v>0</v>
      </c>
      <c r="BK14" s="292">
        <f>SUM(BL14:BQ14)</f>
        <v>1721</v>
      </c>
      <c r="BL14" s="292">
        <v>0</v>
      </c>
      <c r="BM14" s="292">
        <v>549</v>
      </c>
      <c r="BN14" s="292">
        <v>10</v>
      </c>
      <c r="BO14" s="292">
        <v>1162</v>
      </c>
      <c r="BP14" s="292">
        <v>0</v>
      </c>
      <c r="BQ14" s="292">
        <v>0</v>
      </c>
      <c r="BR14" s="292">
        <f>SUM(BY14,CF14)</f>
        <v>13582</v>
      </c>
      <c r="BS14" s="292">
        <f>SUM(BZ14,CG14)</f>
        <v>0</v>
      </c>
      <c r="BT14" s="292">
        <f>SUM(CA14,CH14)</f>
        <v>8978</v>
      </c>
      <c r="BU14" s="292">
        <f>SUM(CB14,CI14)</f>
        <v>1299</v>
      </c>
      <c r="BV14" s="292">
        <f>SUM(CC14,CJ14)</f>
        <v>3206</v>
      </c>
      <c r="BW14" s="292">
        <f>SUM(CD14,CK14)</f>
        <v>99</v>
      </c>
      <c r="BX14" s="292">
        <f>SUM(CE14,CL14)</f>
        <v>0</v>
      </c>
      <c r="BY14" s="292">
        <f>SUM(BZ14:CE14)</f>
        <v>12868</v>
      </c>
      <c r="BZ14" s="292">
        <f>F14</f>
        <v>0</v>
      </c>
      <c r="CA14" s="292">
        <f>J14</f>
        <v>8807</v>
      </c>
      <c r="CB14" s="292">
        <f>N14</f>
        <v>915</v>
      </c>
      <c r="CC14" s="292">
        <f>R14</f>
        <v>3130</v>
      </c>
      <c r="CD14" s="292">
        <f>V14</f>
        <v>16</v>
      </c>
      <c r="CE14" s="292">
        <f>Z14</f>
        <v>0</v>
      </c>
      <c r="CF14" s="292">
        <f>SUM(CG14:CL14)</f>
        <v>714</v>
      </c>
      <c r="CG14" s="292">
        <f>BE14</f>
        <v>0</v>
      </c>
      <c r="CH14" s="292">
        <f>BF14</f>
        <v>171</v>
      </c>
      <c r="CI14" s="292">
        <f>BG14</f>
        <v>384</v>
      </c>
      <c r="CJ14" s="292">
        <f>BH14</f>
        <v>76</v>
      </c>
      <c r="CK14" s="292">
        <f>BI14</f>
        <v>83</v>
      </c>
      <c r="CL14" s="292">
        <f>BJ14</f>
        <v>0</v>
      </c>
      <c r="CM14" s="292">
        <f>SUM(CT14,DA14)</f>
        <v>7353</v>
      </c>
      <c r="CN14" s="292">
        <f>SUM(CU14,DB14)</f>
        <v>0</v>
      </c>
      <c r="CO14" s="292">
        <f>SUM(CV14,DC14)</f>
        <v>5706</v>
      </c>
      <c r="CP14" s="292">
        <f>SUM(CW14,DD14)</f>
        <v>166</v>
      </c>
      <c r="CQ14" s="292">
        <f>SUM(CX14,DE14)</f>
        <v>1479</v>
      </c>
      <c r="CR14" s="292">
        <f>SUM(CY14,DF14)</f>
        <v>2</v>
      </c>
      <c r="CS14" s="292">
        <f>SUM(CZ14,DG14)</f>
        <v>0</v>
      </c>
      <c r="CT14" s="292">
        <f>SUM(CU14:CZ14)</f>
        <v>5632</v>
      </c>
      <c r="CU14" s="292">
        <f>AE14</f>
        <v>0</v>
      </c>
      <c r="CV14" s="292">
        <f>AI14</f>
        <v>5157</v>
      </c>
      <c r="CW14" s="292">
        <f>AM14</f>
        <v>156</v>
      </c>
      <c r="CX14" s="292">
        <f>AQ14</f>
        <v>317</v>
      </c>
      <c r="CY14" s="292">
        <f>AU14</f>
        <v>2</v>
      </c>
      <c r="CZ14" s="292">
        <f>AY14</f>
        <v>0</v>
      </c>
      <c r="DA14" s="292">
        <f>SUM(DB14:DG14)</f>
        <v>1721</v>
      </c>
      <c r="DB14" s="292">
        <f>BL14</f>
        <v>0</v>
      </c>
      <c r="DC14" s="292">
        <f>BM14</f>
        <v>549</v>
      </c>
      <c r="DD14" s="292">
        <f>BN14</f>
        <v>10</v>
      </c>
      <c r="DE14" s="292">
        <f>BO14</f>
        <v>1162</v>
      </c>
      <c r="DF14" s="292">
        <f>BP14</f>
        <v>0</v>
      </c>
      <c r="DG14" s="292">
        <f>BQ14</f>
        <v>0</v>
      </c>
      <c r="DH14" s="292">
        <v>0</v>
      </c>
      <c r="DI14" s="292">
        <f>SUM(DJ14:DM14)</f>
        <v>0</v>
      </c>
      <c r="DJ14" s="292">
        <v>0</v>
      </c>
      <c r="DK14" s="292">
        <v>0</v>
      </c>
      <c r="DL14" s="292">
        <v>0</v>
      </c>
      <c r="DM14" s="292">
        <v>0</v>
      </c>
    </row>
    <row r="15" spans="1:117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SUM(E15,AD15,BC15)</f>
        <v>29352</v>
      </c>
      <c r="E15" s="292">
        <f>SUM(F15,J15,N15,R15,V15,Z15)</f>
        <v>18162</v>
      </c>
      <c r="F15" s="292">
        <f>SUM(G15:I15)</f>
        <v>0</v>
      </c>
      <c r="G15" s="292">
        <v>0</v>
      </c>
      <c r="H15" s="292">
        <v>0</v>
      </c>
      <c r="I15" s="292">
        <v>0</v>
      </c>
      <c r="J15" s="292">
        <f>SUM(K15:M15)</f>
        <v>12537</v>
      </c>
      <c r="K15" s="292">
        <v>0</v>
      </c>
      <c r="L15" s="292">
        <v>12537</v>
      </c>
      <c r="M15" s="292">
        <v>0</v>
      </c>
      <c r="N15" s="292">
        <f>SUM(O15:Q15)</f>
        <v>832</v>
      </c>
      <c r="O15" s="292">
        <v>0</v>
      </c>
      <c r="P15" s="292">
        <v>832</v>
      </c>
      <c r="Q15" s="292">
        <v>0</v>
      </c>
      <c r="R15" s="292">
        <f>SUM(S15:U15)</f>
        <v>4088</v>
      </c>
      <c r="S15" s="292">
        <v>0</v>
      </c>
      <c r="T15" s="292">
        <v>4088</v>
      </c>
      <c r="U15" s="292">
        <v>0</v>
      </c>
      <c r="V15" s="292">
        <f>SUM(W15:Y15)</f>
        <v>19</v>
      </c>
      <c r="W15" s="292">
        <v>0</v>
      </c>
      <c r="X15" s="292">
        <v>19</v>
      </c>
      <c r="Y15" s="292">
        <v>0</v>
      </c>
      <c r="Z15" s="292">
        <f>SUM(AA15:AC15)</f>
        <v>686</v>
      </c>
      <c r="AA15" s="292">
        <v>0</v>
      </c>
      <c r="AB15" s="292">
        <v>686</v>
      </c>
      <c r="AC15" s="292">
        <v>0</v>
      </c>
      <c r="AD15" s="292">
        <f>SUM(AE15,AI15,AM15,AQ15,AU15,AY15)</f>
        <v>6516</v>
      </c>
      <c r="AE15" s="292">
        <f>SUM(AF15:AH15)</f>
        <v>0</v>
      </c>
      <c r="AF15" s="292">
        <v>0</v>
      </c>
      <c r="AG15" s="292">
        <v>0</v>
      </c>
      <c r="AH15" s="292">
        <v>0</v>
      </c>
      <c r="AI15" s="292">
        <f>SUM(AJ15:AL15)</f>
        <v>6516</v>
      </c>
      <c r="AJ15" s="292">
        <v>0</v>
      </c>
      <c r="AK15" s="292">
        <v>0</v>
      </c>
      <c r="AL15" s="292">
        <v>6516</v>
      </c>
      <c r="AM15" s="292">
        <f>SUM(AN15:AP15)</f>
        <v>0</v>
      </c>
      <c r="AN15" s="292">
        <v>0</v>
      </c>
      <c r="AO15" s="292">
        <v>0</v>
      </c>
      <c r="AP15" s="292">
        <v>0</v>
      </c>
      <c r="AQ15" s="292">
        <f>SUM(AR15:AT15)</f>
        <v>0</v>
      </c>
      <c r="AR15" s="292">
        <v>0</v>
      </c>
      <c r="AS15" s="292">
        <v>0</v>
      </c>
      <c r="AT15" s="292">
        <v>0</v>
      </c>
      <c r="AU15" s="292">
        <f>SUM(AV15:AX15)</f>
        <v>0</v>
      </c>
      <c r="AV15" s="292">
        <v>0</v>
      </c>
      <c r="AW15" s="292">
        <v>0</v>
      </c>
      <c r="AX15" s="292">
        <v>0</v>
      </c>
      <c r="AY15" s="292">
        <f>SUM(AZ15:BB15)</f>
        <v>0</v>
      </c>
      <c r="AZ15" s="292">
        <v>0</v>
      </c>
      <c r="BA15" s="292">
        <v>0</v>
      </c>
      <c r="BB15" s="292">
        <v>0</v>
      </c>
      <c r="BC15" s="292">
        <f>SUM(BD15,BK15)</f>
        <v>4674</v>
      </c>
      <c r="BD15" s="292">
        <f>SUM(BE15:BJ15)</f>
        <v>2732</v>
      </c>
      <c r="BE15" s="292">
        <v>0</v>
      </c>
      <c r="BF15" s="292">
        <v>2732</v>
      </c>
      <c r="BG15" s="292">
        <v>0</v>
      </c>
      <c r="BH15" s="292">
        <v>0</v>
      </c>
      <c r="BI15" s="292">
        <v>0</v>
      </c>
      <c r="BJ15" s="292">
        <v>0</v>
      </c>
      <c r="BK15" s="292">
        <f>SUM(BL15:BQ15)</f>
        <v>1942</v>
      </c>
      <c r="BL15" s="292">
        <v>0</v>
      </c>
      <c r="BM15" s="292">
        <v>1942</v>
      </c>
      <c r="BN15" s="292">
        <v>0</v>
      </c>
      <c r="BO15" s="292">
        <v>0</v>
      </c>
      <c r="BP15" s="292">
        <v>0</v>
      </c>
      <c r="BQ15" s="292">
        <v>0</v>
      </c>
      <c r="BR15" s="292">
        <f>SUM(BY15,CF15)</f>
        <v>20894</v>
      </c>
      <c r="BS15" s="292">
        <f>SUM(BZ15,CG15)</f>
        <v>0</v>
      </c>
      <c r="BT15" s="292">
        <f>SUM(CA15,CH15)</f>
        <v>15269</v>
      </c>
      <c r="BU15" s="292">
        <f>SUM(CB15,CI15)</f>
        <v>832</v>
      </c>
      <c r="BV15" s="292">
        <f>SUM(CC15,CJ15)</f>
        <v>4088</v>
      </c>
      <c r="BW15" s="292">
        <f>SUM(CD15,CK15)</f>
        <v>19</v>
      </c>
      <c r="BX15" s="292">
        <f>SUM(CE15,CL15)</f>
        <v>686</v>
      </c>
      <c r="BY15" s="292">
        <f>SUM(BZ15:CE15)</f>
        <v>18162</v>
      </c>
      <c r="BZ15" s="292">
        <f>F15</f>
        <v>0</v>
      </c>
      <c r="CA15" s="292">
        <f>J15</f>
        <v>12537</v>
      </c>
      <c r="CB15" s="292">
        <f>N15</f>
        <v>832</v>
      </c>
      <c r="CC15" s="292">
        <f>R15</f>
        <v>4088</v>
      </c>
      <c r="CD15" s="292">
        <f>V15</f>
        <v>19</v>
      </c>
      <c r="CE15" s="292">
        <f>Z15</f>
        <v>686</v>
      </c>
      <c r="CF15" s="292">
        <f>SUM(CG15:CL15)</f>
        <v>2732</v>
      </c>
      <c r="CG15" s="292">
        <f>BE15</f>
        <v>0</v>
      </c>
      <c r="CH15" s="292">
        <f>BF15</f>
        <v>2732</v>
      </c>
      <c r="CI15" s="292">
        <f>BG15</f>
        <v>0</v>
      </c>
      <c r="CJ15" s="292">
        <f>BH15</f>
        <v>0</v>
      </c>
      <c r="CK15" s="292">
        <f>BI15</f>
        <v>0</v>
      </c>
      <c r="CL15" s="292">
        <f>BJ15</f>
        <v>0</v>
      </c>
      <c r="CM15" s="292">
        <f>SUM(CT15,DA15)</f>
        <v>8458</v>
      </c>
      <c r="CN15" s="292">
        <f>SUM(CU15,DB15)</f>
        <v>0</v>
      </c>
      <c r="CO15" s="292">
        <f>SUM(CV15,DC15)</f>
        <v>8458</v>
      </c>
      <c r="CP15" s="292">
        <f>SUM(CW15,DD15)</f>
        <v>0</v>
      </c>
      <c r="CQ15" s="292">
        <f>SUM(CX15,DE15)</f>
        <v>0</v>
      </c>
      <c r="CR15" s="292">
        <f>SUM(CY15,DF15)</f>
        <v>0</v>
      </c>
      <c r="CS15" s="292">
        <f>SUM(CZ15,DG15)</f>
        <v>0</v>
      </c>
      <c r="CT15" s="292">
        <f>SUM(CU15:CZ15)</f>
        <v>6516</v>
      </c>
      <c r="CU15" s="292">
        <f>AE15</f>
        <v>0</v>
      </c>
      <c r="CV15" s="292">
        <f>AI15</f>
        <v>6516</v>
      </c>
      <c r="CW15" s="292">
        <f>AM15</f>
        <v>0</v>
      </c>
      <c r="CX15" s="292">
        <f>AQ15</f>
        <v>0</v>
      </c>
      <c r="CY15" s="292">
        <f>AU15</f>
        <v>0</v>
      </c>
      <c r="CZ15" s="292">
        <f>AY15</f>
        <v>0</v>
      </c>
      <c r="DA15" s="292">
        <f>SUM(DB15:DG15)</f>
        <v>1942</v>
      </c>
      <c r="DB15" s="292">
        <f>BL15</f>
        <v>0</v>
      </c>
      <c r="DC15" s="292">
        <f>BM15</f>
        <v>1942</v>
      </c>
      <c r="DD15" s="292">
        <f>BN15</f>
        <v>0</v>
      </c>
      <c r="DE15" s="292">
        <f>BO15</f>
        <v>0</v>
      </c>
      <c r="DF15" s="292">
        <f>BP15</f>
        <v>0</v>
      </c>
      <c r="DG15" s="292">
        <f>BQ15</f>
        <v>0</v>
      </c>
      <c r="DH15" s="292">
        <v>0</v>
      </c>
      <c r="DI15" s="292">
        <f>SUM(DJ15:DM15)</f>
        <v>1</v>
      </c>
      <c r="DJ15" s="292">
        <v>0</v>
      </c>
      <c r="DK15" s="292">
        <v>1</v>
      </c>
      <c r="DL15" s="292">
        <v>0</v>
      </c>
      <c r="DM15" s="292">
        <v>0</v>
      </c>
    </row>
    <row r="16" spans="1:117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SUM(E16,AD16,BC16)</f>
        <v>14267</v>
      </c>
      <c r="E16" s="292">
        <f>SUM(F16,J16,N16,R16,V16,Z16)</f>
        <v>9571</v>
      </c>
      <c r="F16" s="292">
        <f>SUM(G16:I16)</f>
        <v>0</v>
      </c>
      <c r="G16" s="292">
        <v>0</v>
      </c>
      <c r="H16" s="292">
        <v>0</v>
      </c>
      <c r="I16" s="292">
        <v>0</v>
      </c>
      <c r="J16" s="292">
        <f>SUM(K16:M16)</f>
        <v>7576</v>
      </c>
      <c r="K16" s="292">
        <v>0</v>
      </c>
      <c r="L16" s="292">
        <v>7576</v>
      </c>
      <c r="M16" s="292">
        <v>0</v>
      </c>
      <c r="N16" s="292">
        <f>SUM(O16:Q16)</f>
        <v>468</v>
      </c>
      <c r="O16" s="292">
        <v>0</v>
      </c>
      <c r="P16" s="292">
        <v>468</v>
      </c>
      <c r="Q16" s="292">
        <v>0</v>
      </c>
      <c r="R16" s="292">
        <f>SUM(S16:U16)</f>
        <v>1276</v>
      </c>
      <c r="S16" s="292">
        <v>0</v>
      </c>
      <c r="T16" s="292">
        <v>1276</v>
      </c>
      <c r="U16" s="292">
        <v>0</v>
      </c>
      <c r="V16" s="292">
        <f>SUM(W16:Y16)</f>
        <v>17</v>
      </c>
      <c r="W16" s="292">
        <v>3</v>
      </c>
      <c r="X16" s="292">
        <v>14</v>
      </c>
      <c r="Y16" s="292">
        <v>0</v>
      </c>
      <c r="Z16" s="292">
        <f>SUM(AA16:AC16)</f>
        <v>234</v>
      </c>
      <c r="AA16" s="292">
        <v>0</v>
      </c>
      <c r="AB16" s="292">
        <v>234</v>
      </c>
      <c r="AC16" s="292">
        <v>0</v>
      </c>
      <c r="AD16" s="292">
        <f>SUM(AE16,AI16,AM16,AQ16,AU16,AY16)</f>
        <v>1709</v>
      </c>
      <c r="AE16" s="292">
        <f>SUM(AF16:AH16)</f>
        <v>0</v>
      </c>
      <c r="AF16" s="292">
        <v>0</v>
      </c>
      <c r="AG16" s="292">
        <v>0</v>
      </c>
      <c r="AH16" s="292">
        <v>0</v>
      </c>
      <c r="AI16" s="292">
        <f>SUM(AJ16:AL16)</f>
        <v>1709</v>
      </c>
      <c r="AJ16" s="292">
        <v>0</v>
      </c>
      <c r="AK16" s="292">
        <v>0</v>
      </c>
      <c r="AL16" s="292">
        <v>1709</v>
      </c>
      <c r="AM16" s="292">
        <f>SUM(AN16:AP16)</f>
        <v>0</v>
      </c>
      <c r="AN16" s="292">
        <v>0</v>
      </c>
      <c r="AO16" s="292">
        <v>0</v>
      </c>
      <c r="AP16" s="292">
        <v>0</v>
      </c>
      <c r="AQ16" s="292">
        <f>SUM(AR16:AT16)</f>
        <v>0</v>
      </c>
      <c r="AR16" s="292">
        <v>0</v>
      </c>
      <c r="AS16" s="292">
        <v>0</v>
      </c>
      <c r="AT16" s="292">
        <v>0</v>
      </c>
      <c r="AU16" s="292">
        <f>SUM(AV16:AX16)</f>
        <v>0</v>
      </c>
      <c r="AV16" s="292">
        <v>0</v>
      </c>
      <c r="AW16" s="292">
        <v>0</v>
      </c>
      <c r="AX16" s="292">
        <v>0</v>
      </c>
      <c r="AY16" s="292">
        <f>SUM(AZ16:BB16)</f>
        <v>0</v>
      </c>
      <c r="AZ16" s="292">
        <v>0</v>
      </c>
      <c r="BA16" s="292">
        <v>0</v>
      </c>
      <c r="BB16" s="292">
        <v>0</v>
      </c>
      <c r="BC16" s="292">
        <f>SUM(BD16,BK16)</f>
        <v>2987</v>
      </c>
      <c r="BD16" s="292">
        <f>SUM(BE16:BJ16)</f>
        <v>1996</v>
      </c>
      <c r="BE16" s="292">
        <v>0</v>
      </c>
      <c r="BF16" s="292">
        <v>833</v>
      </c>
      <c r="BG16" s="292">
        <v>100</v>
      </c>
      <c r="BH16" s="292">
        <v>0</v>
      </c>
      <c r="BI16" s="292">
        <v>328</v>
      </c>
      <c r="BJ16" s="292">
        <v>735</v>
      </c>
      <c r="BK16" s="292">
        <f>SUM(BL16:BQ16)</f>
        <v>991</v>
      </c>
      <c r="BL16" s="292">
        <v>0</v>
      </c>
      <c r="BM16" s="292">
        <v>951</v>
      </c>
      <c r="BN16" s="292">
        <v>11</v>
      </c>
      <c r="BO16" s="292">
        <v>0</v>
      </c>
      <c r="BP16" s="292">
        <v>0</v>
      </c>
      <c r="BQ16" s="292">
        <v>29</v>
      </c>
      <c r="BR16" s="292">
        <f>SUM(BY16,CF16)</f>
        <v>11567</v>
      </c>
      <c r="BS16" s="292">
        <f>SUM(BZ16,CG16)</f>
        <v>0</v>
      </c>
      <c r="BT16" s="292">
        <f>SUM(CA16,CH16)</f>
        <v>8409</v>
      </c>
      <c r="BU16" s="292">
        <f>SUM(CB16,CI16)</f>
        <v>568</v>
      </c>
      <c r="BV16" s="292">
        <f>SUM(CC16,CJ16)</f>
        <v>1276</v>
      </c>
      <c r="BW16" s="292">
        <f>SUM(CD16,CK16)</f>
        <v>345</v>
      </c>
      <c r="BX16" s="292">
        <f>SUM(CE16,CL16)</f>
        <v>969</v>
      </c>
      <c r="BY16" s="292">
        <f>SUM(BZ16:CE16)</f>
        <v>9571</v>
      </c>
      <c r="BZ16" s="292">
        <f>F16</f>
        <v>0</v>
      </c>
      <c r="CA16" s="292">
        <f>J16</f>
        <v>7576</v>
      </c>
      <c r="CB16" s="292">
        <f>N16</f>
        <v>468</v>
      </c>
      <c r="CC16" s="292">
        <f>R16</f>
        <v>1276</v>
      </c>
      <c r="CD16" s="292">
        <f>V16</f>
        <v>17</v>
      </c>
      <c r="CE16" s="292">
        <f>Z16</f>
        <v>234</v>
      </c>
      <c r="CF16" s="292">
        <f>SUM(CG16:CL16)</f>
        <v>1996</v>
      </c>
      <c r="CG16" s="292">
        <f>BE16</f>
        <v>0</v>
      </c>
      <c r="CH16" s="292">
        <f>BF16</f>
        <v>833</v>
      </c>
      <c r="CI16" s="292">
        <f>BG16</f>
        <v>100</v>
      </c>
      <c r="CJ16" s="292">
        <f>BH16</f>
        <v>0</v>
      </c>
      <c r="CK16" s="292">
        <f>BI16</f>
        <v>328</v>
      </c>
      <c r="CL16" s="292">
        <f>BJ16</f>
        <v>735</v>
      </c>
      <c r="CM16" s="292">
        <f>SUM(CT16,DA16)</f>
        <v>2700</v>
      </c>
      <c r="CN16" s="292">
        <f>SUM(CU16,DB16)</f>
        <v>0</v>
      </c>
      <c r="CO16" s="292">
        <f>SUM(CV16,DC16)</f>
        <v>2660</v>
      </c>
      <c r="CP16" s="292">
        <f>SUM(CW16,DD16)</f>
        <v>11</v>
      </c>
      <c r="CQ16" s="292">
        <f>SUM(CX16,DE16)</f>
        <v>0</v>
      </c>
      <c r="CR16" s="292">
        <f>SUM(CY16,DF16)</f>
        <v>0</v>
      </c>
      <c r="CS16" s="292">
        <f>SUM(CZ16,DG16)</f>
        <v>29</v>
      </c>
      <c r="CT16" s="292">
        <f>SUM(CU16:CZ16)</f>
        <v>1709</v>
      </c>
      <c r="CU16" s="292">
        <f>AE16</f>
        <v>0</v>
      </c>
      <c r="CV16" s="292">
        <f>AI16</f>
        <v>1709</v>
      </c>
      <c r="CW16" s="292">
        <f>AM16</f>
        <v>0</v>
      </c>
      <c r="CX16" s="292">
        <f>AQ16</f>
        <v>0</v>
      </c>
      <c r="CY16" s="292">
        <f>AU16</f>
        <v>0</v>
      </c>
      <c r="CZ16" s="292">
        <f>AY16</f>
        <v>0</v>
      </c>
      <c r="DA16" s="292">
        <f>SUM(DB16:DG16)</f>
        <v>991</v>
      </c>
      <c r="DB16" s="292">
        <f>BL16</f>
        <v>0</v>
      </c>
      <c r="DC16" s="292">
        <f>BM16</f>
        <v>951</v>
      </c>
      <c r="DD16" s="292">
        <f>BN16</f>
        <v>11</v>
      </c>
      <c r="DE16" s="292">
        <f>BO16</f>
        <v>0</v>
      </c>
      <c r="DF16" s="292">
        <f>BP16</f>
        <v>0</v>
      </c>
      <c r="DG16" s="292">
        <f>BQ16</f>
        <v>29</v>
      </c>
      <c r="DH16" s="292">
        <v>0</v>
      </c>
      <c r="DI16" s="292">
        <f>SUM(DJ16:DM16)</f>
        <v>0</v>
      </c>
      <c r="DJ16" s="292">
        <v>0</v>
      </c>
      <c r="DK16" s="292">
        <v>0</v>
      </c>
      <c r="DL16" s="292">
        <v>0</v>
      </c>
      <c r="DM16" s="292">
        <v>0</v>
      </c>
    </row>
    <row r="17" spans="1:117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SUM(E17,AD17,BC17)</f>
        <v>15420</v>
      </c>
      <c r="E17" s="292">
        <f>SUM(F17,J17,N17,R17,V17,Z17)</f>
        <v>9870</v>
      </c>
      <c r="F17" s="292">
        <f>SUM(G17:I17)</f>
        <v>0</v>
      </c>
      <c r="G17" s="292">
        <v>0</v>
      </c>
      <c r="H17" s="292">
        <v>0</v>
      </c>
      <c r="I17" s="292">
        <v>0</v>
      </c>
      <c r="J17" s="292">
        <f>SUM(K17:M17)</f>
        <v>8256</v>
      </c>
      <c r="K17" s="292">
        <v>42</v>
      </c>
      <c r="L17" s="292">
        <v>8214</v>
      </c>
      <c r="M17" s="292">
        <v>0</v>
      </c>
      <c r="N17" s="292">
        <f>SUM(O17:Q17)</f>
        <v>250</v>
      </c>
      <c r="O17" s="292">
        <v>0</v>
      </c>
      <c r="P17" s="292">
        <v>250</v>
      </c>
      <c r="Q17" s="292">
        <v>0</v>
      </c>
      <c r="R17" s="292">
        <f>SUM(S17:U17)</f>
        <v>1335</v>
      </c>
      <c r="S17" s="292">
        <v>69</v>
      </c>
      <c r="T17" s="292">
        <v>1266</v>
      </c>
      <c r="U17" s="292">
        <v>0</v>
      </c>
      <c r="V17" s="292">
        <f>SUM(W17:Y17)</f>
        <v>0</v>
      </c>
      <c r="W17" s="292">
        <v>0</v>
      </c>
      <c r="X17" s="292">
        <v>0</v>
      </c>
      <c r="Y17" s="292">
        <v>0</v>
      </c>
      <c r="Z17" s="292">
        <f>SUM(AA17:AC17)</f>
        <v>29</v>
      </c>
      <c r="AA17" s="292">
        <v>29</v>
      </c>
      <c r="AB17" s="292">
        <v>0</v>
      </c>
      <c r="AC17" s="292">
        <v>0</v>
      </c>
      <c r="AD17" s="292">
        <f>SUM(AE17,AI17,AM17,AQ17,AU17,AY17)</f>
        <v>4426</v>
      </c>
      <c r="AE17" s="292">
        <f>SUM(AF17:AH17)</f>
        <v>0</v>
      </c>
      <c r="AF17" s="292">
        <v>0</v>
      </c>
      <c r="AG17" s="292">
        <v>0</v>
      </c>
      <c r="AH17" s="292">
        <v>0</v>
      </c>
      <c r="AI17" s="292">
        <f>SUM(AJ17:AL17)</f>
        <v>4426</v>
      </c>
      <c r="AJ17" s="292">
        <v>0</v>
      </c>
      <c r="AK17" s="292">
        <v>0</v>
      </c>
      <c r="AL17" s="292">
        <v>4426</v>
      </c>
      <c r="AM17" s="292">
        <f>SUM(AN17:AP17)</f>
        <v>0</v>
      </c>
      <c r="AN17" s="292">
        <v>0</v>
      </c>
      <c r="AO17" s="292">
        <v>0</v>
      </c>
      <c r="AP17" s="292">
        <v>0</v>
      </c>
      <c r="AQ17" s="292">
        <f>SUM(AR17:AT17)</f>
        <v>0</v>
      </c>
      <c r="AR17" s="292">
        <v>0</v>
      </c>
      <c r="AS17" s="292">
        <v>0</v>
      </c>
      <c r="AT17" s="292">
        <v>0</v>
      </c>
      <c r="AU17" s="292">
        <f>SUM(AV17:AX17)</f>
        <v>0</v>
      </c>
      <c r="AV17" s="292">
        <v>0</v>
      </c>
      <c r="AW17" s="292">
        <v>0</v>
      </c>
      <c r="AX17" s="292">
        <v>0</v>
      </c>
      <c r="AY17" s="292">
        <f>SUM(AZ17:BB17)</f>
        <v>0</v>
      </c>
      <c r="AZ17" s="292">
        <v>0</v>
      </c>
      <c r="BA17" s="292">
        <v>0</v>
      </c>
      <c r="BB17" s="292">
        <v>0</v>
      </c>
      <c r="BC17" s="292">
        <f>SUM(BD17,BK17)</f>
        <v>1124</v>
      </c>
      <c r="BD17" s="292">
        <f>SUM(BE17:BJ17)</f>
        <v>1011</v>
      </c>
      <c r="BE17" s="292">
        <v>0</v>
      </c>
      <c r="BF17" s="292">
        <v>579</v>
      </c>
      <c r="BG17" s="292">
        <v>29</v>
      </c>
      <c r="BH17" s="292">
        <v>0</v>
      </c>
      <c r="BI17" s="292">
        <v>0</v>
      </c>
      <c r="BJ17" s="292">
        <v>403</v>
      </c>
      <c r="BK17" s="292">
        <f>SUM(BL17:BQ17)</f>
        <v>113</v>
      </c>
      <c r="BL17" s="292">
        <v>0</v>
      </c>
      <c r="BM17" s="292">
        <v>113</v>
      </c>
      <c r="BN17" s="292">
        <v>0</v>
      </c>
      <c r="BO17" s="292">
        <v>0</v>
      </c>
      <c r="BP17" s="292">
        <v>0</v>
      </c>
      <c r="BQ17" s="292">
        <v>0</v>
      </c>
      <c r="BR17" s="292">
        <f>SUM(BY17,CF17)</f>
        <v>10881</v>
      </c>
      <c r="BS17" s="292">
        <f>SUM(BZ17,CG17)</f>
        <v>0</v>
      </c>
      <c r="BT17" s="292">
        <f>SUM(CA17,CH17)</f>
        <v>8835</v>
      </c>
      <c r="BU17" s="292">
        <f>SUM(CB17,CI17)</f>
        <v>279</v>
      </c>
      <c r="BV17" s="292">
        <f>SUM(CC17,CJ17)</f>
        <v>1335</v>
      </c>
      <c r="BW17" s="292">
        <f>SUM(CD17,CK17)</f>
        <v>0</v>
      </c>
      <c r="BX17" s="292">
        <f>SUM(CE17,CL17)</f>
        <v>432</v>
      </c>
      <c r="BY17" s="292">
        <f>SUM(BZ17:CE17)</f>
        <v>9870</v>
      </c>
      <c r="BZ17" s="292">
        <f>F17</f>
        <v>0</v>
      </c>
      <c r="CA17" s="292">
        <f>J17</f>
        <v>8256</v>
      </c>
      <c r="CB17" s="292">
        <f>N17</f>
        <v>250</v>
      </c>
      <c r="CC17" s="292">
        <f>R17</f>
        <v>1335</v>
      </c>
      <c r="CD17" s="292">
        <f>V17</f>
        <v>0</v>
      </c>
      <c r="CE17" s="292">
        <f>Z17</f>
        <v>29</v>
      </c>
      <c r="CF17" s="292">
        <f>SUM(CG17:CL17)</f>
        <v>1011</v>
      </c>
      <c r="CG17" s="292">
        <f>BE17</f>
        <v>0</v>
      </c>
      <c r="CH17" s="292">
        <f>BF17</f>
        <v>579</v>
      </c>
      <c r="CI17" s="292">
        <f>BG17</f>
        <v>29</v>
      </c>
      <c r="CJ17" s="292">
        <f>BH17</f>
        <v>0</v>
      </c>
      <c r="CK17" s="292">
        <f>BI17</f>
        <v>0</v>
      </c>
      <c r="CL17" s="292">
        <f>BJ17</f>
        <v>403</v>
      </c>
      <c r="CM17" s="292">
        <f>SUM(CT17,DA17)</f>
        <v>4539</v>
      </c>
      <c r="CN17" s="292">
        <f>SUM(CU17,DB17)</f>
        <v>0</v>
      </c>
      <c r="CO17" s="292">
        <f>SUM(CV17,DC17)</f>
        <v>4539</v>
      </c>
      <c r="CP17" s="292">
        <f>SUM(CW17,DD17)</f>
        <v>0</v>
      </c>
      <c r="CQ17" s="292">
        <f>SUM(CX17,DE17)</f>
        <v>0</v>
      </c>
      <c r="CR17" s="292">
        <f>SUM(CY17,DF17)</f>
        <v>0</v>
      </c>
      <c r="CS17" s="292">
        <f>SUM(CZ17,DG17)</f>
        <v>0</v>
      </c>
      <c r="CT17" s="292">
        <f>SUM(CU17:CZ17)</f>
        <v>4426</v>
      </c>
      <c r="CU17" s="292">
        <f>AE17</f>
        <v>0</v>
      </c>
      <c r="CV17" s="292">
        <f>AI17</f>
        <v>4426</v>
      </c>
      <c r="CW17" s="292">
        <f>AM17</f>
        <v>0</v>
      </c>
      <c r="CX17" s="292">
        <f>AQ17</f>
        <v>0</v>
      </c>
      <c r="CY17" s="292">
        <f>AU17</f>
        <v>0</v>
      </c>
      <c r="CZ17" s="292">
        <f>AY17</f>
        <v>0</v>
      </c>
      <c r="DA17" s="292">
        <f>SUM(DB17:DG17)</f>
        <v>113</v>
      </c>
      <c r="DB17" s="292">
        <f>BL17</f>
        <v>0</v>
      </c>
      <c r="DC17" s="292">
        <f>BM17</f>
        <v>113</v>
      </c>
      <c r="DD17" s="292">
        <f>BN17</f>
        <v>0</v>
      </c>
      <c r="DE17" s="292">
        <f>BO17</f>
        <v>0</v>
      </c>
      <c r="DF17" s="292">
        <f>BP17</f>
        <v>0</v>
      </c>
      <c r="DG17" s="292">
        <f>BQ17</f>
        <v>0</v>
      </c>
      <c r="DH17" s="292">
        <v>0</v>
      </c>
      <c r="DI17" s="292">
        <f>SUM(DJ17:DM17)</f>
        <v>35</v>
      </c>
      <c r="DJ17" s="292">
        <v>0</v>
      </c>
      <c r="DK17" s="292">
        <v>35</v>
      </c>
      <c r="DL17" s="292">
        <v>0</v>
      </c>
      <c r="DM17" s="292">
        <v>0</v>
      </c>
    </row>
    <row r="18" spans="1:117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SUM(E18,AD18,BC18)</f>
        <v>15798</v>
      </c>
      <c r="E18" s="292">
        <f>SUM(F18,J18,N18,R18,V18,Z18)</f>
        <v>11410</v>
      </c>
      <c r="F18" s="292">
        <f>SUM(G18:I18)</f>
        <v>0</v>
      </c>
      <c r="G18" s="292">
        <v>0</v>
      </c>
      <c r="H18" s="292">
        <v>0</v>
      </c>
      <c r="I18" s="292">
        <v>0</v>
      </c>
      <c r="J18" s="292">
        <f>SUM(K18:M18)</f>
        <v>9750</v>
      </c>
      <c r="K18" s="292">
        <v>0</v>
      </c>
      <c r="L18" s="292">
        <v>9750</v>
      </c>
      <c r="M18" s="292">
        <v>0</v>
      </c>
      <c r="N18" s="292">
        <f>SUM(O18:Q18)</f>
        <v>535</v>
      </c>
      <c r="O18" s="292">
        <v>0</v>
      </c>
      <c r="P18" s="292">
        <v>535</v>
      </c>
      <c r="Q18" s="292">
        <v>0</v>
      </c>
      <c r="R18" s="292">
        <f>SUM(S18:U18)</f>
        <v>1063</v>
      </c>
      <c r="S18" s="292">
        <v>0</v>
      </c>
      <c r="T18" s="292">
        <v>1063</v>
      </c>
      <c r="U18" s="292">
        <v>0</v>
      </c>
      <c r="V18" s="292">
        <f>SUM(W18:Y18)</f>
        <v>30</v>
      </c>
      <c r="W18" s="292">
        <v>0</v>
      </c>
      <c r="X18" s="292">
        <v>30</v>
      </c>
      <c r="Y18" s="292">
        <v>0</v>
      </c>
      <c r="Z18" s="292">
        <f>SUM(AA18:AC18)</f>
        <v>32</v>
      </c>
      <c r="AA18" s="292">
        <v>0</v>
      </c>
      <c r="AB18" s="292">
        <v>32</v>
      </c>
      <c r="AC18" s="292">
        <v>0</v>
      </c>
      <c r="AD18" s="292">
        <f>SUM(AE18,AI18,AM18,AQ18,AU18,AY18)</f>
        <v>2750</v>
      </c>
      <c r="AE18" s="292">
        <f>SUM(AF18:AH18)</f>
        <v>0</v>
      </c>
      <c r="AF18" s="292">
        <v>0</v>
      </c>
      <c r="AG18" s="292">
        <v>0</v>
      </c>
      <c r="AH18" s="292">
        <v>0</v>
      </c>
      <c r="AI18" s="292">
        <f>SUM(AJ18:AL18)</f>
        <v>2750</v>
      </c>
      <c r="AJ18" s="292">
        <v>0</v>
      </c>
      <c r="AK18" s="292">
        <v>2750</v>
      </c>
      <c r="AL18" s="292">
        <v>0</v>
      </c>
      <c r="AM18" s="292">
        <f>SUM(AN18:AP18)</f>
        <v>0</v>
      </c>
      <c r="AN18" s="292">
        <v>0</v>
      </c>
      <c r="AO18" s="292">
        <v>0</v>
      </c>
      <c r="AP18" s="292">
        <v>0</v>
      </c>
      <c r="AQ18" s="292">
        <f>SUM(AR18:AT18)</f>
        <v>0</v>
      </c>
      <c r="AR18" s="292">
        <v>0</v>
      </c>
      <c r="AS18" s="292">
        <v>0</v>
      </c>
      <c r="AT18" s="292">
        <v>0</v>
      </c>
      <c r="AU18" s="292">
        <f>SUM(AV18:AX18)</f>
        <v>0</v>
      </c>
      <c r="AV18" s="292">
        <v>0</v>
      </c>
      <c r="AW18" s="292">
        <v>0</v>
      </c>
      <c r="AX18" s="292">
        <v>0</v>
      </c>
      <c r="AY18" s="292">
        <f>SUM(AZ18:BB18)</f>
        <v>0</v>
      </c>
      <c r="AZ18" s="292">
        <v>0</v>
      </c>
      <c r="BA18" s="292">
        <v>0</v>
      </c>
      <c r="BB18" s="292">
        <v>0</v>
      </c>
      <c r="BC18" s="292">
        <f>SUM(BD18,BK18)</f>
        <v>1638</v>
      </c>
      <c r="BD18" s="292">
        <f>SUM(BE18:BJ18)</f>
        <v>1638</v>
      </c>
      <c r="BE18" s="292">
        <v>0</v>
      </c>
      <c r="BF18" s="292">
        <v>0</v>
      </c>
      <c r="BG18" s="292">
        <v>169</v>
      </c>
      <c r="BH18" s="292">
        <v>51</v>
      </c>
      <c r="BI18" s="292">
        <v>0</v>
      </c>
      <c r="BJ18" s="292">
        <v>1418</v>
      </c>
      <c r="BK18" s="292">
        <f>SUM(BL18:BQ18)</f>
        <v>0</v>
      </c>
      <c r="BL18" s="292">
        <v>0</v>
      </c>
      <c r="BM18" s="292">
        <v>0</v>
      </c>
      <c r="BN18" s="292">
        <v>0</v>
      </c>
      <c r="BO18" s="292">
        <v>0</v>
      </c>
      <c r="BP18" s="292">
        <v>0</v>
      </c>
      <c r="BQ18" s="292">
        <v>0</v>
      </c>
      <c r="BR18" s="292">
        <f>SUM(BY18,CF18)</f>
        <v>13048</v>
      </c>
      <c r="BS18" s="292">
        <f>SUM(BZ18,CG18)</f>
        <v>0</v>
      </c>
      <c r="BT18" s="292">
        <f>SUM(CA18,CH18)</f>
        <v>9750</v>
      </c>
      <c r="BU18" s="292">
        <f>SUM(CB18,CI18)</f>
        <v>704</v>
      </c>
      <c r="BV18" s="292">
        <f>SUM(CC18,CJ18)</f>
        <v>1114</v>
      </c>
      <c r="BW18" s="292">
        <f>SUM(CD18,CK18)</f>
        <v>30</v>
      </c>
      <c r="BX18" s="292">
        <f>SUM(CE18,CL18)</f>
        <v>1450</v>
      </c>
      <c r="BY18" s="292">
        <f>SUM(BZ18:CE18)</f>
        <v>11410</v>
      </c>
      <c r="BZ18" s="292">
        <f>F18</f>
        <v>0</v>
      </c>
      <c r="CA18" s="292">
        <f>J18</f>
        <v>9750</v>
      </c>
      <c r="CB18" s="292">
        <f>N18</f>
        <v>535</v>
      </c>
      <c r="CC18" s="292">
        <f>R18</f>
        <v>1063</v>
      </c>
      <c r="CD18" s="292">
        <f>V18</f>
        <v>30</v>
      </c>
      <c r="CE18" s="292">
        <f>Z18</f>
        <v>32</v>
      </c>
      <c r="CF18" s="292">
        <f>SUM(CG18:CL18)</f>
        <v>1638</v>
      </c>
      <c r="CG18" s="292">
        <f>BE18</f>
        <v>0</v>
      </c>
      <c r="CH18" s="292">
        <f>BF18</f>
        <v>0</v>
      </c>
      <c r="CI18" s="292">
        <f>BG18</f>
        <v>169</v>
      </c>
      <c r="CJ18" s="292">
        <f>BH18</f>
        <v>51</v>
      </c>
      <c r="CK18" s="292">
        <f>BI18</f>
        <v>0</v>
      </c>
      <c r="CL18" s="292">
        <f>BJ18</f>
        <v>1418</v>
      </c>
      <c r="CM18" s="292">
        <f>SUM(CT18,DA18)</f>
        <v>2750</v>
      </c>
      <c r="CN18" s="292">
        <f>SUM(CU18,DB18)</f>
        <v>0</v>
      </c>
      <c r="CO18" s="292">
        <f>SUM(CV18,DC18)</f>
        <v>2750</v>
      </c>
      <c r="CP18" s="292">
        <f>SUM(CW18,DD18)</f>
        <v>0</v>
      </c>
      <c r="CQ18" s="292">
        <f>SUM(CX18,DE18)</f>
        <v>0</v>
      </c>
      <c r="CR18" s="292">
        <f>SUM(CY18,DF18)</f>
        <v>0</v>
      </c>
      <c r="CS18" s="292">
        <f>SUM(CZ18,DG18)</f>
        <v>0</v>
      </c>
      <c r="CT18" s="292">
        <f>SUM(CU18:CZ18)</f>
        <v>2750</v>
      </c>
      <c r="CU18" s="292">
        <f>AE18</f>
        <v>0</v>
      </c>
      <c r="CV18" s="292">
        <f>AI18</f>
        <v>2750</v>
      </c>
      <c r="CW18" s="292">
        <f>AM18</f>
        <v>0</v>
      </c>
      <c r="CX18" s="292">
        <f>AQ18</f>
        <v>0</v>
      </c>
      <c r="CY18" s="292">
        <f>AU18</f>
        <v>0</v>
      </c>
      <c r="CZ18" s="292">
        <f>AY18</f>
        <v>0</v>
      </c>
      <c r="DA18" s="292">
        <f>SUM(DB18:DG18)</f>
        <v>0</v>
      </c>
      <c r="DB18" s="292">
        <f>BL18</f>
        <v>0</v>
      </c>
      <c r="DC18" s="292">
        <f>BM18</f>
        <v>0</v>
      </c>
      <c r="DD18" s="292">
        <f>BN18</f>
        <v>0</v>
      </c>
      <c r="DE18" s="292">
        <f>BO18</f>
        <v>0</v>
      </c>
      <c r="DF18" s="292">
        <f>BP18</f>
        <v>0</v>
      </c>
      <c r="DG18" s="292">
        <f>BQ18</f>
        <v>0</v>
      </c>
      <c r="DH18" s="292">
        <v>0</v>
      </c>
      <c r="DI18" s="292">
        <f>SUM(DJ18:DM18)</f>
        <v>1</v>
      </c>
      <c r="DJ18" s="292">
        <v>1</v>
      </c>
      <c r="DK18" s="292">
        <v>0</v>
      </c>
      <c r="DL18" s="292">
        <v>0</v>
      </c>
      <c r="DM18" s="292">
        <v>0</v>
      </c>
    </row>
    <row r="19" spans="1:117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SUM(E19,AD19,BC19)</f>
        <v>33104</v>
      </c>
      <c r="E19" s="292">
        <f>SUM(F19,J19,N19,R19,V19,Z19)</f>
        <v>22923</v>
      </c>
      <c r="F19" s="292">
        <f>SUM(G19:I19)</f>
        <v>0</v>
      </c>
      <c r="G19" s="292">
        <v>0</v>
      </c>
      <c r="H19" s="292">
        <v>0</v>
      </c>
      <c r="I19" s="292">
        <v>0</v>
      </c>
      <c r="J19" s="292">
        <f>SUM(K19:M19)</f>
        <v>19275</v>
      </c>
      <c r="K19" s="292">
        <v>0</v>
      </c>
      <c r="L19" s="292">
        <v>19275</v>
      </c>
      <c r="M19" s="292">
        <v>0</v>
      </c>
      <c r="N19" s="292">
        <f>SUM(O19:Q19)</f>
        <v>1117</v>
      </c>
      <c r="O19" s="292">
        <v>0</v>
      </c>
      <c r="P19" s="292">
        <v>1117</v>
      </c>
      <c r="Q19" s="292">
        <v>0</v>
      </c>
      <c r="R19" s="292">
        <f>SUM(S19:U19)</f>
        <v>2488</v>
      </c>
      <c r="S19" s="292">
        <v>0</v>
      </c>
      <c r="T19" s="292">
        <v>2488</v>
      </c>
      <c r="U19" s="292">
        <v>0</v>
      </c>
      <c r="V19" s="292">
        <f>SUM(W19:Y19)</f>
        <v>0</v>
      </c>
      <c r="W19" s="292">
        <v>0</v>
      </c>
      <c r="X19" s="292">
        <v>0</v>
      </c>
      <c r="Y19" s="292">
        <v>0</v>
      </c>
      <c r="Z19" s="292">
        <f>SUM(AA19:AC19)</f>
        <v>43</v>
      </c>
      <c r="AA19" s="292">
        <v>0</v>
      </c>
      <c r="AB19" s="292">
        <v>43</v>
      </c>
      <c r="AC19" s="292">
        <v>0</v>
      </c>
      <c r="AD19" s="292">
        <f>SUM(AE19,AI19,AM19,AQ19,AU19,AY19)</f>
        <v>7032</v>
      </c>
      <c r="AE19" s="292">
        <f>SUM(AF19:AH19)</f>
        <v>0</v>
      </c>
      <c r="AF19" s="292">
        <v>0</v>
      </c>
      <c r="AG19" s="292">
        <v>0</v>
      </c>
      <c r="AH19" s="292">
        <v>0</v>
      </c>
      <c r="AI19" s="292">
        <f>SUM(AJ19:AL19)</f>
        <v>6819</v>
      </c>
      <c r="AJ19" s="292">
        <v>0</v>
      </c>
      <c r="AK19" s="292">
        <v>0</v>
      </c>
      <c r="AL19" s="292">
        <v>6819</v>
      </c>
      <c r="AM19" s="292">
        <f>SUM(AN19:AP19)</f>
        <v>210</v>
      </c>
      <c r="AN19" s="292">
        <v>0</v>
      </c>
      <c r="AO19" s="292">
        <v>0</v>
      </c>
      <c r="AP19" s="292">
        <v>210</v>
      </c>
      <c r="AQ19" s="292">
        <f>SUM(AR19:AT19)</f>
        <v>0</v>
      </c>
      <c r="AR19" s="292">
        <v>0</v>
      </c>
      <c r="AS19" s="292">
        <v>0</v>
      </c>
      <c r="AT19" s="292">
        <v>0</v>
      </c>
      <c r="AU19" s="292">
        <f>SUM(AV19:AX19)</f>
        <v>3</v>
      </c>
      <c r="AV19" s="292">
        <v>0</v>
      </c>
      <c r="AW19" s="292">
        <v>0</v>
      </c>
      <c r="AX19" s="292">
        <v>3</v>
      </c>
      <c r="AY19" s="292">
        <f>SUM(AZ19:BB19)</f>
        <v>0</v>
      </c>
      <c r="AZ19" s="292">
        <v>0</v>
      </c>
      <c r="BA19" s="292">
        <v>0</v>
      </c>
      <c r="BB19" s="292">
        <v>0</v>
      </c>
      <c r="BC19" s="292">
        <f>SUM(BD19,BK19)</f>
        <v>3149</v>
      </c>
      <c r="BD19" s="292">
        <f>SUM(BE19:BJ19)</f>
        <v>1588</v>
      </c>
      <c r="BE19" s="292">
        <v>0</v>
      </c>
      <c r="BF19" s="292">
        <v>586</v>
      </c>
      <c r="BG19" s="292">
        <v>731</v>
      </c>
      <c r="BH19" s="292">
        <v>198</v>
      </c>
      <c r="BI19" s="292">
        <v>73</v>
      </c>
      <c r="BJ19" s="292">
        <v>0</v>
      </c>
      <c r="BK19" s="292">
        <f>SUM(BL19:BQ19)</f>
        <v>1561</v>
      </c>
      <c r="BL19" s="292">
        <v>0</v>
      </c>
      <c r="BM19" s="292">
        <v>1389</v>
      </c>
      <c r="BN19" s="292">
        <v>83</v>
      </c>
      <c r="BO19" s="292">
        <v>2</v>
      </c>
      <c r="BP19" s="292">
        <v>3</v>
      </c>
      <c r="BQ19" s="292">
        <v>84</v>
      </c>
      <c r="BR19" s="292">
        <f>SUM(BY19,CF19)</f>
        <v>24511</v>
      </c>
      <c r="BS19" s="292">
        <f>SUM(BZ19,CG19)</f>
        <v>0</v>
      </c>
      <c r="BT19" s="292">
        <f>SUM(CA19,CH19)</f>
        <v>19861</v>
      </c>
      <c r="BU19" s="292">
        <f>SUM(CB19,CI19)</f>
        <v>1848</v>
      </c>
      <c r="BV19" s="292">
        <f>SUM(CC19,CJ19)</f>
        <v>2686</v>
      </c>
      <c r="BW19" s="292">
        <f>SUM(CD19,CK19)</f>
        <v>73</v>
      </c>
      <c r="BX19" s="292">
        <f>SUM(CE19,CL19)</f>
        <v>43</v>
      </c>
      <c r="BY19" s="292">
        <f>SUM(BZ19:CE19)</f>
        <v>22923</v>
      </c>
      <c r="BZ19" s="292">
        <f>F19</f>
        <v>0</v>
      </c>
      <c r="CA19" s="292">
        <f>J19</f>
        <v>19275</v>
      </c>
      <c r="CB19" s="292">
        <f>N19</f>
        <v>1117</v>
      </c>
      <c r="CC19" s="292">
        <f>R19</f>
        <v>2488</v>
      </c>
      <c r="CD19" s="292">
        <f>V19</f>
        <v>0</v>
      </c>
      <c r="CE19" s="292">
        <f>Z19</f>
        <v>43</v>
      </c>
      <c r="CF19" s="292">
        <f>SUM(CG19:CL19)</f>
        <v>1588</v>
      </c>
      <c r="CG19" s="292">
        <f>BE19</f>
        <v>0</v>
      </c>
      <c r="CH19" s="292">
        <f>BF19</f>
        <v>586</v>
      </c>
      <c r="CI19" s="292">
        <f>BG19</f>
        <v>731</v>
      </c>
      <c r="CJ19" s="292">
        <f>BH19</f>
        <v>198</v>
      </c>
      <c r="CK19" s="292">
        <f>BI19</f>
        <v>73</v>
      </c>
      <c r="CL19" s="292">
        <f>BJ19</f>
        <v>0</v>
      </c>
      <c r="CM19" s="292">
        <f>SUM(CT19,DA19)</f>
        <v>8593</v>
      </c>
      <c r="CN19" s="292">
        <f>SUM(CU19,DB19)</f>
        <v>0</v>
      </c>
      <c r="CO19" s="292">
        <f>SUM(CV19,DC19)</f>
        <v>8208</v>
      </c>
      <c r="CP19" s="292">
        <f>SUM(CW19,DD19)</f>
        <v>293</v>
      </c>
      <c r="CQ19" s="292">
        <f>SUM(CX19,DE19)</f>
        <v>2</v>
      </c>
      <c r="CR19" s="292">
        <f>SUM(CY19,DF19)</f>
        <v>6</v>
      </c>
      <c r="CS19" s="292">
        <f>SUM(CZ19,DG19)</f>
        <v>84</v>
      </c>
      <c r="CT19" s="292">
        <f>SUM(CU19:CZ19)</f>
        <v>7032</v>
      </c>
      <c r="CU19" s="292">
        <f>AE19</f>
        <v>0</v>
      </c>
      <c r="CV19" s="292">
        <f>AI19</f>
        <v>6819</v>
      </c>
      <c r="CW19" s="292">
        <f>AM19</f>
        <v>210</v>
      </c>
      <c r="CX19" s="292">
        <f>AQ19</f>
        <v>0</v>
      </c>
      <c r="CY19" s="292">
        <f>AU19</f>
        <v>3</v>
      </c>
      <c r="CZ19" s="292">
        <f>AY19</f>
        <v>0</v>
      </c>
      <c r="DA19" s="292">
        <f>SUM(DB19:DG19)</f>
        <v>1561</v>
      </c>
      <c r="DB19" s="292">
        <f>BL19</f>
        <v>0</v>
      </c>
      <c r="DC19" s="292">
        <f>BM19</f>
        <v>1389</v>
      </c>
      <c r="DD19" s="292">
        <f>BN19</f>
        <v>83</v>
      </c>
      <c r="DE19" s="292">
        <f>BO19</f>
        <v>2</v>
      </c>
      <c r="DF19" s="292">
        <f>BP19</f>
        <v>3</v>
      </c>
      <c r="DG19" s="292">
        <f>BQ19</f>
        <v>84</v>
      </c>
      <c r="DH19" s="292">
        <v>0</v>
      </c>
      <c r="DI19" s="292">
        <f>SUM(DJ19:DM19)</f>
        <v>9</v>
      </c>
      <c r="DJ19" s="292">
        <v>0</v>
      </c>
      <c r="DK19" s="292">
        <v>0</v>
      </c>
      <c r="DL19" s="292">
        <v>0</v>
      </c>
      <c r="DM19" s="292">
        <v>9</v>
      </c>
    </row>
    <row r="20" spans="1:117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SUM(E20,AD20,BC20)</f>
        <v>10678</v>
      </c>
      <c r="E20" s="292">
        <f>SUM(F20,J20,N20,R20,V20,Z20)</f>
        <v>7525</v>
      </c>
      <c r="F20" s="292">
        <f>SUM(G20:I20)</f>
        <v>0</v>
      </c>
      <c r="G20" s="292">
        <v>0</v>
      </c>
      <c r="H20" s="292">
        <v>0</v>
      </c>
      <c r="I20" s="292">
        <v>0</v>
      </c>
      <c r="J20" s="292">
        <f>SUM(K20:M20)</f>
        <v>5162</v>
      </c>
      <c r="K20" s="292">
        <v>0</v>
      </c>
      <c r="L20" s="292">
        <v>5162</v>
      </c>
      <c r="M20" s="292">
        <v>0</v>
      </c>
      <c r="N20" s="292">
        <f>SUM(O20:Q20)</f>
        <v>606</v>
      </c>
      <c r="O20" s="292">
        <v>0</v>
      </c>
      <c r="P20" s="292">
        <v>606</v>
      </c>
      <c r="Q20" s="292">
        <v>0</v>
      </c>
      <c r="R20" s="292">
        <f>SUM(S20:U20)</f>
        <v>1491</v>
      </c>
      <c r="S20" s="292">
        <v>0</v>
      </c>
      <c r="T20" s="292">
        <v>1491</v>
      </c>
      <c r="U20" s="292">
        <v>0</v>
      </c>
      <c r="V20" s="292">
        <f>SUM(W20:Y20)</f>
        <v>26</v>
      </c>
      <c r="W20" s="292">
        <v>0</v>
      </c>
      <c r="X20" s="292">
        <v>26</v>
      </c>
      <c r="Y20" s="292">
        <v>0</v>
      </c>
      <c r="Z20" s="292">
        <f>SUM(AA20:AC20)</f>
        <v>240</v>
      </c>
      <c r="AA20" s="292">
        <v>26</v>
      </c>
      <c r="AB20" s="292">
        <v>214</v>
      </c>
      <c r="AC20" s="292">
        <v>0</v>
      </c>
      <c r="AD20" s="292">
        <f>SUM(AE20,AI20,AM20,AQ20,AU20,AY20)</f>
        <v>1955</v>
      </c>
      <c r="AE20" s="292">
        <f>SUM(AF20:AH20)</f>
        <v>0</v>
      </c>
      <c r="AF20" s="292">
        <v>0</v>
      </c>
      <c r="AG20" s="292">
        <v>0</v>
      </c>
      <c r="AH20" s="292">
        <v>0</v>
      </c>
      <c r="AI20" s="292">
        <f>SUM(AJ20:AL20)</f>
        <v>1955</v>
      </c>
      <c r="AJ20" s="292">
        <v>0</v>
      </c>
      <c r="AK20" s="292">
        <v>0</v>
      </c>
      <c r="AL20" s="292">
        <v>1955</v>
      </c>
      <c r="AM20" s="292">
        <f>SUM(AN20:AP20)</f>
        <v>0</v>
      </c>
      <c r="AN20" s="292">
        <v>0</v>
      </c>
      <c r="AO20" s="292">
        <v>0</v>
      </c>
      <c r="AP20" s="292">
        <v>0</v>
      </c>
      <c r="AQ20" s="292">
        <f>SUM(AR20:AT20)</f>
        <v>0</v>
      </c>
      <c r="AR20" s="292">
        <v>0</v>
      </c>
      <c r="AS20" s="292">
        <v>0</v>
      </c>
      <c r="AT20" s="292">
        <v>0</v>
      </c>
      <c r="AU20" s="292">
        <f>SUM(AV20:AX20)</f>
        <v>0</v>
      </c>
      <c r="AV20" s="292">
        <v>0</v>
      </c>
      <c r="AW20" s="292">
        <v>0</v>
      </c>
      <c r="AX20" s="292">
        <v>0</v>
      </c>
      <c r="AY20" s="292">
        <f>SUM(AZ20:BB20)</f>
        <v>0</v>
      </c>
      <c r="AZ20" s="292">
        <v>0</v>
      </c>
      <c r="BA20" s="292">
        <v>0</v>
      </c>
      <c r="BB20" s="292">
        <v>0</v>
      </c>
      <c r="BC20" s="292">
        <f>SUM(BD20,BK20)</f>
        <v>1198</v>
      </c>
      <c r="BD20" s="292">
        <f>SUM(BE20:BJ20)</f>
        <v>1083</v>
      </c>
      <c r="BE20" s="292">
        <v>0</v>
      </c>
      <c r="BF20" s="292">
        <v>456</v>
      </c>
      <c r="BG20" s="292">
        <v>229</v>
      </c>
      <c r="BH20" s="292">
        <v>0</v>
      </c>
      <c r="BI20" s="292">
        <v>0</v>
      </c>
      <c r="BJ20" s="292">
        <v>398</v>
      </c>
      <c r="BK20" s="292">
        <f>SUM(BL20:BQ20)</f>
        <v>115</v>
      </c>
      <c r="BL20" s="292">
        <v>0</v>
      </c>
      <c r="BM20" s="292">
        <v>115</v>
      </c>
      <c r="BN20" s="292">
        <v>0</v>
      </c>
      <c r="BO20" s="292">
        <v>0</v>
      </c>
      <c r="BP20" s="292">
        <v>0</v>
      </c>
      <c r="BQ20" s="292">
        <v>0</v>
      </c>
      <c r="BR20" s="292">
        <f>SUM(BY20,CF20)</f>
        <v>8608</v>
      </c>
      <c r="BS20" s="292">
        <f>SUM(BZ20,CG20)</f>
        <v>0</v>
      </c>
      <c r="BT20" s="292">
        <f>SUM(CA20,CH20)</f>
        <v>5618</v>
      </c>
      <c r="BU20" s="292">
        <f>SUM(CB20,CI20)</f>
        <v>835</v>
      </c>
      <c r="BV20" s="292">
        <f>SUM(CC20,CJ20)</f>
        <v>1491</v>
      </c>
      <c r="BW20" s="292">
        <f>SUM(CD20,CK20)</f>
        <v>26</v>
      </c>
      <c r="BX20" s="292">
        <f>SUM(CE20,CL20)</f>
        <v>638</v>
      </c>
      <c r="BY20" s="292">
        <f>SUM(BZ20:CE20)</f>
        <v>7525</v>
      </c>
      <c r="BZ20" s="292">
        <f>F20</f>
        <v>0</v>
      </c>
      <c r="CA20" s="292">
        <f>J20</f>
        <v>5162</v>
      </c>
      <c r="CB20" s="292">
        <f>N20</f>
        <v>606</v>
      </c>
      <c r="CC20" s="292">
        <f>R20</f>
        <v>1491</v>
      </c>
      <c r="CD20" s="292">
        <f>V20</f>
        <v>26</v>
      </c>
      <c r="CE20" s="292">
        <f>Z20</f>
        <v>240</v>
      </c>
      <c r="CF20" s="292">
        <f>SUM(CG20:CL20)</f>
        <v>1083</v>
      </c>
      <c r="CG20" s="292">
        <f>BE20</f>
        <v>0</v>
      </c>
      <c r="CH20" s="292">
        <f>BF20</f>
        <v>456</v>
      </c>
      <c r="CI20" s="292">
        <f>BG20</f>
        <v>229</v>
      </c>
      <c r="CJ20" s="292">
        <f>BH20</f>
        <v>0</v>
      </c>
      <c r="CK20" s="292">
        <f>BI20</f>
        <v>0</v>
      </c>
      <c r="CL20" s="292">
        <f>BJ20</f>
        <v>398</v>
      </c>
      <c r="CM20" s="292">
        <f>SUM(CT20,DA20)</f>
        <v>2070</v>
      </c>
      <c r="CN20" s="292">
        <f>SUM(CU20,DB20)</f>
        <v>0</v>
      </c>
      <c r="CO20" s="292">
        <f>SUM(CV20,DC20)</f>
        <v>2070</v>
      </c>
      <c r="CP20" s="292">
        <f>SUM(CW20,DD20)</f>
        <v>0</v>
      </c>
      <c r="CQ20" s="292">
        <f>SUM(CX20,DE20)</f>
        <v>0</v>
      </c>
      <c r="CR20" s="292">
        <f>SUM(CY20,DF20)</f>
        <v>0</v>
      </c>
      <c r="CS20" s="292">
        <f>SUM(CZ20,DG20)</f>
        <v>0</v>
      </c>
      <c r="CT20" s="292">
        <f>SUM(CU20:CZ20)</f>
        <v>1955</v>
      </c>
      <c r="CU20" s="292">
        <f>AE20</f>
        <v>0</v>
      </c>
      <c r="CV20" s="292">
        <f>AI20</f>
        <v>1955</v>
      </c>
      <c r="CW20" s="292">
        <f>AM20</f>
        <v>0</v>
      </c>
      <c r="CX20" s="292">
        <f>AQ20</f>
        <v>0</v>
      </c>
      <c r="CY20" s="292">
        <f>AU20</f>
        <v>0</v>
      </c>
      <c r="CZ20" s="292">
        <f>AY20</f>
        <v>0</v>
      </c>
      <c r="DA20" s="292">
        <f>SUM(DB20:DG20)</f>
        <v>115</v>
      </c>
      <c r="DB20" s="292">
        <f>BL20</f>
        <v>0</v>
      </c>
      <c r="DC20" s="292">
        <f>BM20</f>
        <v>115</v>
      </c>
      <c r="DD20" s="292">
        <f>BN20</f>
        <v>0</v>
      </c>
      <c r="DE20" s="292">
        <f>BO20</f>
        <v>0</v>
      </c>
      <c r="DF20" s="292">
        <f>BP20</f>
        <v>0</v>
      </c>
      <c r="DG20" s="292">
        <f>BQ20</f>
        <v>0</v>
      </c>
      <c r="DH20" s="292">
        <v>0</v>
      </c>
      <c r="DI20" s="292">
        <f>SUM(DJ20:DM20)</f>
        <v>0</v>
      </c>
      <c r="DJ20" s="292">
        <v>0</v>
      </c>
      <c r="DK20" s="292">
        <v>0</v>
      </c>
      <c r="DL20" s="292">
        <v>0</v>
      </c>
      <c r="DM20" s="292">
        <v>0</v>
      </c>
    </row>
    <row r="21" spans="1:117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SUM(E21,AD21,BC21)</f>
        <v>6214</v>
      </c>
      <c r="E21" s="292">
        <f>SUM(F21,J21,N21,R21,V21,Z21)</f>
        <v>4533</v>
      </c>
      <c r="F21" s="292">
        <f>SUM(G21:I21)</f>
        <v>0</v>
      </c>
      <c r="G21" s="292">
        <v>0</v>
      </c>
      <c r="H21" s="292">
        <v>0</v>
      </c>
      <c r="I21" s="292">
        <v>0</v>
      </c>
      <c r="J21" s="292">
        <f>SUM(K21:M21)</f>
        <v>3915</v>
      </c>
      <c r="K21" s="292">
        <v>0</v>
      </c>
      <c r="L21" s="292">
        <v>3915</v>
      </c>
      <c r="M21" s="292">
        <v>0</v>
      </c>
      <c r="N21" s="292">
        <f>SUM(O21:Q21)</f>
        <v>180</v>
      </c>
      <c r="O21" s="292">
        <v>0</v>
      </c>
      <c r="P21" s="292">
        <v>180</v>
      </c>
      <c r="Q21" s="292">
        <v>0</v>
      </c>
      <c r="R21" s="292">
        <f>SUM(S21:U21)</f>
        <v>401</v>
      </c>
      <c r="S21" s="292">
        <v>341</v>
      </c>
      <c r="T21" s="292">
        <v>60</v>
      </c>
      <c r="U21" s="292">
        <v>0</v>
      </c>
      <c r="V21" s="292">
        <f>SUM(W21:Y21)</f>
        <v>0</v>
      </c>
      <c r="W21" s="292">
        <v>0</v>
      </c>
      <c r="X21" s="292">
        <v>0</v>
      </c>
      <c r="Y21" s="292">
        <v>0</v>
      </c>
      <c r="Z21" s="292">
        <f>SUM(AA21:AC21)</f>
        <v>37</v>
      </c>
      <c r="AA21" s="292">
        <v>0</v>
      </c>
      <c r="AB21" s="292">
        <v>37</v>
      </c>
      <c r="AC21" s="292">
        <v>0</v>
      </c>
      <c r="AD21" s="292">
        <f>SUM(AE21,AI21,AM21,AQ21,AU21,AY21)</f>
        <v>1089</v>
      </c>
      <c r="AE21" s="292">
        <f>SUM(AF21:AH21)</f>
        <v>0</v>
      </c>
      <c r="AF21" s="292">
        <v>0</v>
      </c>
      <c r="AG21" s="292">
        <v>0</v>
      </c>
      <c r="AH21" s="292">
        <v>0</v>
      </c>
      <c r="AI21" s="292">
        <f>SUM(AJ21:AL21)</f>
        <v>1065</v>
      </c>
      <c r="AJ21" s="292">
        <v>0</v>
      </c>
      <c r="AK21" s="292">
        <v>0</v>
      </c>
      <c r="AL21" s="292">
        <v>1065</v>
      </c>
      <c r="AM21" s="292">
        <f>SUM(AN21:AP21)</f>
        <v>24</v>
      </c>
      <c r="AN21" s="292">
        <v>0</v>
      </c>
      <c r="AO21" s="292">
        <v>0</v>
      </c>
      <c r="AP21" s="292">
        <v>24</v>
      </c>
      <c r="AQ21" s="292">
        <f>SUM(AR21:AT21)</f>
        <v>0</v>
      </c>
      <c r="AR21" s="292">
        <v>0</v>
      </c>
      <c r="AS21" s="292">
        <v>0</v>
      </c>
      <c r="AT21" s="292">
        <v>0</v>
      </c>
      <c r="AU21" s="292">
        <f>SUM(AV21:AX21)</f>
        <v>0</v>
      </c>
      <c r="AV21" s="292">
        <v>0</v>
      </c>
      <c r="AW21" s="292">
        <v>0</v>
      </c>
      <c r="AX21" s="292">
        <v>0</v>
      </c>
      <c r="AY21" s="292">
        <f>SUM(AZ21:BB21)</f>
        <v>0</v>
      </c>
      <c r="AZ21" s="292">
        <v>0</v>
      </c>
      <c r="BA21" s="292">
        <v>0</v>
      </c>
      <c r="BB21" s="292">
        <v>0</v>
      </c>
      <c r="BC21" s="292">
        <f>SUM(BD21,BK21)</f>
        <v>592</v>
      </c>
      <c r="BD21" s="292">
        <f>SUM(BE21:BJ21)</f>
        <v>220</v>
      </c>
      <c r="BE21" s="292">
        <v>0</v>
      </c>
      <c r="BF21" s="292">
        <v>176</v>
      </c>
      <c r="BG21" s="292">
        <v>34</v>
      </c>
      <c r="BH21" s="292">
        <v>0</v>
      </c>
      <c r="BI21" s="292">
        <v>10</v>
      </c>
      <c r="BJ21" s="292">
        <v>0</v>
      </c>
      <c r="BK21" s="292">
        <f>SUM(BL21:BQ21)</f>
        <v>372</v>
      </c>
      <c r="BL21" s="292">
        <v>0</v>
      </c>
      <c r="BM21" s="292">
        <v>346</v>
      </c>
      <c r="BN21" s="292">
        <v>4</v>
      </c>
      <c r="BO21" s="292">
        <v>0</v>
      </c>
      <c r="BP21" s="292">
        <v>3</v>
      </c>
      <c r="BQ21" s="292">
        <v>19</v>
      </c>
      <c r="BR21" s="292">
        <f>SUM(BY21,CF21)</f>
        <v>4753</v>
      </c>
      <c r="BS21" s="292">
        <f>SUM(BZ21,CG21)</f>
        <v>0</v>
      </c>
      <c r="BT21" s="292">
        <f>SUM(CA21,CH21)</f>
        <v>4091</v>
      </c>
      <c r="BU21" s="292">
        <f>SUM(CB21,CI21)</f>
        <v>214</v>
      </c>
      <c r="BV21" s="292">
        <f>SUM(CC21,CJ21)</f>
        <v>401</v>
      </c>
      <c r="BW21" s="292">
        <f>SUM(CD21,CK21)</f>
        <v>10</v>
      </c>
      <c r="BX21" s="292">
        <f>SUM(CE21,CL21)</f>
        <v>37</v>
      </c>
      <c r="BY21" s="292">
        <f>SUM(BZ21:CE21)</f>
        <v>4533</v>
      </c>
      <c r="BZ21" s="292">
        <f>F21</f>
        <v>0</v>
      </c>
      <c r="CA21" s="292">
        <f>J21</f>
        <v>3915</v>
      </c>
      <c r="CB21" s="292">
        <f>N21</f>
        <v>180</v>
      </c>
      <c r="CC21" s="292">
        <f>R21</f>
        <v>401</v>
      </c>
      <c r="CD21" s="292">
        <f>V21</f>
        <v>0</v>
      </c>
      <c r="CE21" s="292">
        <f>Z21</f>
        <v>37</v>
      </c>
      <c r="CF21" s="292">
        <f>SUM(CG21:CL21)</f>
        <v>220</v>
      </c>
      <c r="CG21" s="292">
        <f>BE21</f>
        <v>0</v>
      </c>
      <c r="CH21" s="292">
        <f>BF21</f>
        <v>176</v>
      </c>
      <c r="CI21" s="292">
        <f>BG21</f>
        <v>34</v>
      </c>
      <c r="CJ21" s="292">
        <f>BH21</f>
        <v>0</v>
      </c>
      <c r="CK21" s="292">
        <f>BI21</f>
        <v>10</v>
      </c>
      <c r="CL21" s="292">
        <f>BJ21</f>
        <v>0</v>
      </c>
      <c r="CM21" s="292">
        <f>SUM(CT21,DA21)</f>
        <v>1461</v>
      </c>
      <c r="CN21" s="292">
        <f>SUM(CU21,DB21)</f>
        <v>0</v>
      </c>
      <c r="CO21" s="292">
        <f>SUM(CV21,DC21)</f>
        <v>1411</v>
      </c>
      <c r="CP21" s="292">
        <f>SUM(CW21,DD21)</f>
        <v>28</v>
      </c>
      <c r="CQ21" s="292">
        <f>SUM(CX21,DE21)</f>
        <v>0</v>
      </c>
      <c r="CR21" s="292">
        <f>SUM(CY21,DF21)</f>
        <v>3</v>
      </c>
      <c r="CS21" s="292">
        <f>SUM(CZ21,DG21)</f>
        <v>19</v>
      </c>
      <c r="CT21" s="292">
        <f>SUM(CU21:CZ21)</f>
        <v>1089</v>
      </c>
      <c r="CU21" s="292">
        <f>AE21</f>
        <v>0</v>
      </c>
      <c r="CV21" s="292">
        <f>AI21</f>
        <v>1065</v>
      </c>
      <c r="CW21" s="292">
        <f>AM21</f>
        <v>24</v>
      </c>
      <c r="CX21" s="292">
        <f>AQ21</f>
        <v>0</v>
      </c>
      <c r="CY21" s="292">
        <f>AU21</f>
        <v>0</v>
      </c>
      <c r="CZ21" s="292">
        <f>AY21</f>
        <v>0</v>
      </c>
      <c r="DA21" s="292">
        <f>SUM(DB21:DG21)</f>
        <v>372</v>
      </c>
      <c r="DB21" s="292">
        <f>BL21</f>
        <v>0</v>
      </c>
      <c r="DC21" s="292">
        <f>BM21</f>
        <v>346</v>
      </c>
      <c r="DD21" s="292">
        <f>BN21</f>
        <v>4</v>
      </c>
      <c r="DE21" s="292">
        <f>BO21</f>
        <v>0</v>
      </c>
      <c r="DF21" s="292">
        <f>BP21</f>
        <v>3</v>
      </c>
      <c r="DG21" s="292">
        <f>BQ21</f>
        <v>19</v>
      </c>
      <c r="DH21" s="292">
        <v>0</v>
      </c>
      <c r="DI21" s="292">
        <f>SUM(DJ21:DM21)</f>
        <v>2</v>
      </c>
      <c r="DJ21" s="292">
        <v>1</v>
      </c>
      <c r="DK21" s="292">
        <v>0</v>
      </c>
      <c r="DL21" s="292">
        <v>0</v>
      </c>
      <c r="DM21" s="292">
        <v>1</v>
      </c>
    </row>
    <row r="22" spans="1:117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SUM(E22,AD22,BC22)</f>
        <v>3917</v>
      </c>
      <c r="E22" s="292">
        <f>SUM(F22,J22,N22,R22,V22,Z22)</f>
        <v>2286</v>
      </c>
      <c r="F22" s="292">
        <f>SUM(G22:I22)</f>
        <v>0</v>
      </c>
      <c r="G22" s="292">
        <v>0</v>
      </c>
      <c r="H22" s="292">
        <v>0</v>
      </c>
      <c r="I22" s="292">
        <v>0</v>
      </c>
      <c r="J22" s="292">
        <f>SUM(K22:M22)</f>
        <v>1901</v>
      </c>
      <c r="K22" s="292">
        <v>0</v>
      </c>
      <c r="L22" s="292">
        <v>1901</v>
      </c>
      <c r="M22" s="292">
        <v>0</v>
      </c>
      <c r="N22" s="292">
        <f>SUM(O22:Q22)</f>
        <v>106</v>
      </c>
      <c r="O22" s="292">
        <v>0</v>
      </c>
      <c r="P22" s="292">
        <v>106</v>
      </c>
      <c r="Q22" s="292">
        <v>0</v>
      </c>
      <c r="R22" s="292">
        <f>SUM(S22:U22)</f>
        <v>239</v>
      </c>
      <c r="S22" s="292">
        <v>14</v>
      </c>
      <c r="T22" s="292">
        <v>225</v>
      </c>
      <c r="U22" s="292">
        <v>0</v>
      </c>
      <c r="V22" s="292">
        <f>SUM(W22:Y22)</f>
        <v>0</v>
      </c>
      <c r="W22" s="292">
        <v>0</v>
      </c>
      <c r="X22" s="292">
        <v>0</v>
      </c>
      <c r="Y22" s="292">
        <v>0</v>
      </c>
      <c r="Z22" s="292">
        <f>SUM(AA22:AC22)</f>
        <v>40</v>
      </c>
      <c r="AA22" s="292">
        <v>0</v>
      </c>
      <c r="AB22" s="292">
        <v>40</v>
      </c>
      <c r="AC22" s="292">
        <v>0</v>
      </c>
      <c r="AD22" s="292">
        <f>SUM(AE22,AI22,AM22,AQ22,AU22,AY22)</f>
        <v>1449</v>
      </c>
      <c r="AE22" s="292">
        <f>SUM(AF22:AH22)</f>
        <v>0</v>
      </c>
      <c r="AF22" s="292">
        <v>0</v>
      </c>
      <c r="AG22" s="292">
        <v>0</v>
      </c>
      <c r="AH22" s="292">
        <v>0</v>
      </c>
      <c r="AI22" s="292">
        <f>SUM(AJ22:AL22)</f>
        <v>1446</v>
      </c>
      <c r="AJ22" s="292">
        <v>0</v>
      </c>
      <c r="AK22" s="292">
        <v>1446</v>
      </c>
      <c r="AL22" s="292">
        <v>0</v>
      </c>
      <c r="AM22" s="292">
        <f>SUM(AN22:AP22)</f>
        <v>3</v>
      </c>
      <c r="AN22" s="292">
        <v>0</v>
      </c>
      <c r="AO22" s="292">
        <v>3</v>
      </c>
      <c r="AP22" s="292">
        <v>0</v>
      </c>
      <c r="AQ22" s="292">
        <f>SUM(AR22:AT22)</f>
        <v>0</v>
      </c>
      <c r="AR22" s="292">
        <v>0</v>
      </c>
      <c r="AS22" s="292">
        <v>0</v>
      </c>
      <c r="AT22" s="292">
        <v>0</v>
      </c>
      <c r="AU22" s="292">
        <f>SUM(AV22:AX22)</f>
        <v>0</v>
      </c>
      <c r="AV22" s="292">
        <v>0</v>
      </c>
      <c r="AW22" s="292">
        <v>0</v>
      </c>
      <c r="AX22" s="292">
        <v>0</v>
      </c>
      <c r="AY22" s="292">
        <f>SUM(AZ22:BB22)</f>
        <v>0</v>
      </c>
      <c r="AZ22" s="292">
        <v>0</v>
      </c>
      <c r="BA22" s="292">
        <v>0</v>
      </c>
      <c r="BB22" s="292">
        <v>0</v>
      </c>
      <c r="BC22" s="292">
        <f>SUM(BD22,BK22)</f>
        <v>182</v>
      </c>
      <c r="BD22" s="292">
        <f>SUM(BE22:BJ22)</f>
        <v>111</v>
      </c>
      <c r="BE22" s="292">
        <v>0</v>
      </c>
      <c r="BF22" s="292">
        <v>73</v>
      </c>
      <c r="BG22" s="292">
        <v>31</v>
      </c>
      <c r="BH22" s="292">
        <v>1</v>
      </c>
      <c r="BI22" s="292">
        <v>6</v>
      </c>
      <c r="BJ22" s="292">
        <v>0</v>
      </c>
      <c r="BK22" s="292">
        <f>SUM(BL22:BQ22)</f>
        <v>71</v>
      </c>
      <c r="BL22" s="292">
        <v>0</v>
      </c>
      <c r="BM22" s="292">
        <v>69</v>
      </c>
      <c r="BN22" s="292">
        <v>2</v>
      </c>
      <c r="BO22" s="292">
        <v>0</v>
      </c>
      <c r="BP22" s="292">
        <v>0</v>
      </c>
      <c r="BQ22" s="292">
        <v>0</v>
      </c>
      <c r="BR22" s="292">
        <f>SUM(BY22,CF22)</f>
        <v>2397</v>
      </c>
      <c r="BS22" s="292">
        <f>SUM(BZ22,CG22)</f>
        <v>0</v>
      </c>
      <c r="BT22" s="292">
        <f>SUM(CA22,CH22)</f>
        <v>1974</v>
      </c>
      <c r="BU22" s="292">
        <f>SUM(CB22,CI22)</f>
        <v>137</v>
      </c>
      <c r="BV22" s="292">
        <f>SUM(CC22,CJ22)</f>
        <v>240</v>
      </c>
      <c r="BW22" s="292">
        <f>SUM(CD22,CK22)</f>
        <v>6</v>
      </c>
      <c r="BX22" s="292">
        <f>SUM(CE22,CL22)</f>
        <v>40</v>
      </c>
      <c r="BY22" s="292">
        <f>SUM(BZ22:CE22)</f>
        <v>2286</v>
      </c>
      <c r="BZ22" s="292">
        <f>F22</f>
        <v>0</v>
      </c>
      <c r="CA22" s="292">
        <f>J22</f>
        <v>1901</v>
      </c>
      <c r="CB22" s="292">
        <f>N22</f>
        <v>106</v>
      </c>
      <c r="CC22" s="292">
        <f>R22</f>
        <v>239</v>
      </c>
      <c r="CD22" s="292">
        <f>V22</f>
        <v>0</v>
      </c>
      <c r="CE22" s="292">
        <f>Z22</f>
        <v>40</v>
      </c>
      <c r="CF22" s="292">
        <f>SUM(CG22:CL22)</f>
        <v>111</v>
      </c>
      <c r="CG22" s="292">
        <f>BE22</f>
        <v>0</v>
      </c>
      <c r="CH22" s="292">
        <f>BF22</f>
        <v>73</v>
      </c>
      <c r="CI22" s="292">
        <f>BG22</f>
        <v>31</v>
      </c>
      <c r="CJ22" s="292">
        <f>BH22</f>
        <v>1</v>
      </c>
      <c r="CK22" s="292">
        <f>BI22</f>
        <v>6</v>
      </c>
      <c r="CL22" s="292">
        <f>BJ22</f>
        <v>0</v>
      </c>
      <c r="CM22" s="292">
        <f>SUM(CT22,DA22)</f>
        <v>1520</v>
      </c>
      <c r="CN22" s="292">
        <f>SUM(CU22,DB22)</f>
        <v>0</v>
      </c>
      <c r="CO22" s="292">
        <f>SUM(CV22,DC22)</f>
        <v>1515</v>
      </c>
      <c r="CP22" s="292">
        <f>SUM(CW22,DD22)</f>
        <v>5</v>
      </c>
      <c r="CQ22" s="292">
        <f>SUM(CX22,DE22)</f>
        <v>0</v>
      </c>
      <c r="CR22" s="292">
        <f>SUM(CY22,DF22)</f>
        <v>0</v>
      </c>
      <c r="CS22" s="292">
        <f>SUM(CZ22,DG22)</f>
        <v>0</v>
      </c>
      <c r="CT22" s="292">
        <f>SUM(CU22:CZ22)</f>
        <v>1449</v>
      </c>
      <c r="CU22" s="292">
        <f>AE22</f>
        <v>0</v>
      </c>
      <c r="CV22" s="292">
        <f>AI22</f>
        <v>1446</v>
      </c>
      <c r="CW22" s="292">
        <f>AM22</f>
        <v>3</v>
      </c>
      <c r="CX22" s="292">
        <f>AQ22</f>
        <v>0</v>
      </c>
      <c r="CY22" s="292">
        <f>AU22</f>
        <v>0</v>
      </c>
      <c r="CZ22" s="292">
        <f>AY22</f>
        <v>0</v>
      </c>
      <c r="DA22" s="292">
        <f>SUM(DB22:DG22)</f>
        <v>71</v>
      </c>
      <c r="DB22" s="292">
        <f>BL22</f>
        <v>0</v>
      </c>
      <c r="DC22" s="292">
        <f>BM22</f>
        <v>69</v>
      </c>
      <c r="DD22" s="292">
        <f>BN22</f>
        <v>2</v>
      </c>
      <c r="DE22" s="292">
        <f>BO22</f>
        <v>0</v>
      </c>
      <c r="DF22" s="292">
        <f>BP22</f>
        <v>0</v>
      </c>
      <c r="DG22" s="292">
        <f>BQ22</f>
        <v>0</v>
      </c>
      <c r="DH22" s="292">
        <v>0</v>
      </c>
      <c r="DI22" s="292">
        <f>SUM(DJ22:DM22)</f>
        <v>1</v>
      </c>
      <c r="DJ22" s="292">
        <v>1</v>
      </c>
      <c r="DK22" s="292">
        <v>0</v>
      </c>
      <c r="DL22" s="292">
        <v>0</v>
      </c>
      <c r="DM22" s="292">
        <v>0</v>
      </c>
    </row>
    <row r="23" spans="1:117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SUM(E23,AD23,BC23)</f>
        <v>5026</v>
      </c>
      <c r="E23" s="292">
        <f>SUM(F23,J23,N23,R23,V23,Z23)</f>
        <v>4128</v>
      </c>
      <c r="F23" s="292">
        <f>SUM(G23:I23)</f>
        <v>0</v>
      </c>
      <c r="G23" s="292">
        <v>0</v>
      </c>
      <c r="H23" s="292">
        <v>0</v>
      </c>
      <c r="I23" s="292">
        <v>0</v>
      </c>
      <c r="J23" s="292">
        <f>SUM(K23:M23)</f>
        <v>3168</v>
      </c>
      <c r="K23" s="292">
        <v>0</v>
      </c>
      <c r="L23" s="292">
        <v>3168</v>
      </c>
      <c r="M23" s="292">
        <v>0</v>
      </c>
      <c r="N23" s="292">
        <f>SUM(O23:Q23)</f>
        <v>140</v>
      </c>
      <c r="O23" s="292">
        <v>0</v>
      </c>
      <c r="P23" s="292">
        <v>140</v>
      </c>
      <c r="Q23" s="292">
        <v>0</v>
      </c>
      <c r="R23" s="292">
        <f>SUM(S23:U23)</f>
        <v>265</v>
      </c>
      <c r="S23" s="292">
        <v>0</v>
      </c>
      <c r="T23" s="292">
        <v>265</v>
      </c>
      <c r="U23" s="292">
        <v>0</v>
      </c>
      <c r="V23" s="292">
        <f>SUM(W23:Y23)</f>
        <v>88</v>
      </c>
      <c r="W23" s="292">
        <v>0</v>
      </c>
      <c r="X23" s="292">
        <v>88</v>
      </c>
      <c r="Y23" s="292">
        <v>0</v>
      </c>
      <c r="Z23" s="292">
        <f>SUM(AA23:AC23)</f>
        <v>467</v>
      </c>
      <c r="AA23" s="292">
        <v>0</v>
      </c>
      <c r="AB23" s="292">
        <v>467</v>
      </c>
      <c r="AC23" s="292">
        <v>0</v>
      </c>
      <c r="AD23" s="292">
        <f>SUM(AE23,AI23,AM23,AQ23,AU23,AY23)</f>
        <v>538</v>
      </c>
      <c r="AE23" s="292">
        <f>SUM(AF23:AH23)</f>
        <v>0</v>
      </c>
      <c r="AF23" s="292">
        <v>0</v>
      </c>
      <c r="AG23" s="292">
        <v>0</v>
      </c>
      <c r="AH23" s="292">
        <v>0</v>
      </c>
      <c r="AI23" s="292">
        <f>SUM(AJ23:AL23)</f>
        <v>538</v>
      </c>
      <c r="AJ23" s="292">
        <v>0</v>
      </c>
      <c r="AK23" s="292">
        <v>538</v>
      </c>
      <c r="AL23" s="292">
        <v>0</v>
      </c>
      <c r="AM23" s="292">
        <f>SUM(AN23:AP23)</f>
        <v>0</v>
      </c>
      <c r="AN23" s="292">
        <v>0</v>
      </c>
      <c r="AO23" s="292">
        <v>0</v>
      </c>
      <c r="AP23" s="292">
        <v>0</v>
      </c>
      <c r="AQ23" s="292">
        <f>SUM(AR23:AT23)</f>
        <v>0</v>
      </c>
      <c r="AR23" s="292">
        <v>0</v>
      </c>
      <c r="AS23" s="292">
        <v>0</v>
      </c>
      <c r="AT23" s="292">
        <v>0</v>
      </c>
      <c r="AU23" s="292">
        <f>SUM(AV23:AX23)</f>
        <v>0</v>
      </c>
      <c r="AV23" s="292">
        <v>0</v>
      </c>
      <c r="AW23" s="292">
        <v>0</v>
      </c>
      <c r="AX23" s="292">
        <v>0</v>
      </c>
      <c r="AY23" s="292">
        <f>SUM(AZ23:BB23)</f>
        <v>0</v>
      </c>
      <c r="AZ23" s="292">
        <v>0</v>
      </c>
      <c r="BA23" s="292">
        <v>0</v>
      </c>
      <c r="BB23" s="292">
        <v>0</v>
      </c>
      <c r="BC23" s="292">
        <f>SUM(BD23,BK23)</f>
        <v>360</v>
      </c>
      <c r="BD23" s="292">
        <f>SUM(BE23:BJ23)</f>
        <v>167</v>
      </c>
      <c r="BE23" s="292">
        <v>0</v>
      </c>
      <c r="BF23" s="292">
        <v>29</v>
      </c>
      <c r="BG23" s="292">
        <v>32</v>
      </c>
      <c r="BH23" s="292">
        <v>0</v>
      </c>
      <c r="BI23" s="292">
        <v>28</v>
      </c>
      <c r="BJ23" s="292">
        <v>78</v>
      </c>
      <c r="BK23" s="292">
        <f>SUM(BL23:BQ23)</f>
        <v>193</v>
      </c>
      <c r="BL23" s="292">
        <v>0</v>
      </c>
      <c r="BM23" s="292">
        <v>163</v>
      </c>
      <c r="BN23" s="292">
        <v>29</v>
      </c>
      <c r="BO23" s="292">
        <v>0</v>
      </c>
      <c r="BP23" s="292">
        <v>1</v>
      </c>
      <c r="BQ23" s="292">
        <v>0</v>
      </c>
      <c r="BR23" s="292">
        <f>SUM(BY23,CF23)</f>
        <v>4295</v>
      </c>
      <c r="BS23" s="292">
        <f>SUM(BZ23,CG23)</f>
        <v>0</v>
      </c>
      <c r="BT23" s="292">
        <f>SUM(CA23,CH23)</f>
        <v>3197</v>
      </c>
      <c r="BU23" s="292">
        <f>SUM(CB23,CI23)</f>
        <v>172</v>
      </c>
      <c r="BV23" s="292">
        <f>SUM(CC23,CJ23)</f>
        <v>265</v>
      </c>
      <c r="BW23" s="292">
        <f>SUM(CD23,CK23)</f>
        <v>116</v>
      </c>
      <c r="BX23" s="292">
        <f>SUM(CE23,CL23)</f>
        <v>545</v>
      </c>
      <c r="BY23" s="292">
        <f>SUM(BZ23:CE23)</f>
        <v>4128</v>
      </c>
      <c r="BZ23" s="292">
        <f>F23</f>
        <v>0</v>
      </c>
      <c r="CA23" s="292">
        <f>J23</f>
        <v>3168</v>
      </c>
      <c r="CB23" s="292">
        <f>N23</f>
        <v>140</v>
      </c>
      <c r="CC23" s="292">
        <f>R23</f>
        <v>265</v>
      </c>
      <c r="CD23" s="292">
        <f>V23</f>
        <v>88</v>
      </c>
      <c r="CE23" s="292">
        <f>Z23</f>
        <v>467</v>
      </c>
      <c r="CF23" s="292">
        <f>SUM(CG23:CL23)</f>
        <v>167</v>
      </c>
      <c r="CG23" s="292">
        <f>BE23</f>
        <v>0</v>
      </c>
      <c r="CH23" s="292">
        <f>BF23</f>
        <v>29</v>
      </c>
      <c r="CI23" s="292">
        <f>BG23</f>
        <v>32</v>
      </c>
      <c r="CJ23" s="292">
        <f>BH23</f>
        <v>0</v>
      </c>
      <c r="CK23" s="292">
        <f>BI23</f>
        <v>28</v>
      </c>
      <c r="CL23" s="292">
        <f>BJ23</f>
        <v>78</v>
      </c>
      <c r="CM23" s="292">
        <f>SUM(CT23,DA23)</f>
        <v>731</v>
      </c>
      <c r="CN23" s="292">
        <f>SUM(CU23,DB23)</f>
        <v>0</v>
      </c>
      <c r="CO23" s="292">
        <f>SUM(CV23,DC23)</f>
        <v>701</v>
      </c>
      <c r="CP23" s="292">
        <f>SUM(CW23,DD23)</f>
        <v>29</v>
      </c>
      <c r="CQ23" s="292">
        <f>SUM(CX23,DE23)</f>
        <v>0</v>
      </c>
      <c r="CR23" s="292">
        <f>SUM(CY23,DF23)</f>
        <v>1</v>
      </c>
      <c r="CS23" s="292">
        <f>SUM(CZ23,DG23)</f>
        <v>0</v>
      </c>
      <c r="CT23" s="292">
        <f>SUM(CU23:CZ23)</f>
        <v>538</v>
      </c>
      <c r="CU23" s="292">
        <f>AE23</f>
        <v>0</v>
      </c>
      <c r="CV23" s="292">
        <f>AI23</f>
        <v>538</v>
      </c>
      <c r="CW23" s="292">
        <f>AM23</f>
        <v>0</v>
      </c>
      <c r="CX23" s="292">
        <f>AQ23</f>
        <v>0</v>
      </c>
      <c r="CY23" s="292">
        <f>AU23</f>
        <v>0</v>
      </c>
      <c r="CZ23" s="292">
        <f>AY23</f>
        <v>0</v>
      </c>
      <c r="DA23" s="292">
        <f>SUM(DB23:DG23)</f>
        <v>193</v>
      </c>
      <c r="DB23" s="292">
        <f>BL23</f>
        <v>0</v>
      </c>
      <c r="DC23" s="292">
        <f>BM23</f>
        <v>163</v>
      </c>
      <c r="DD23" s="292">
        <f>BN23</f>
        <v>29</v>
      </c>
      <c r="DE23" s="292">
        <f>BO23</f>
        <v>0</v>
      </c>
      <c r="DF23" s="292">
        <f>BP23</f>
        <v>1</v>
      </c>
      <c r="DG23" s="292">
        <f>BQ23</f>
        <v>0</v>
      </c>
      <c r="DH23" s="292">
        <v>0</v>
      </c>
      <c r="DI23" s="292">
        <f>SUM(DJ23:DM23)</f>
        <v>1</v>
      </c>
      <c r="DJ23" s="292">
        <v>0</v>
      </c>
      <c r="DK23" s="292">
        <v>0</v>
      </c>
      <c r="DL23" s="292">
        <v>0</v>
      </c>
      <c r="DM23" s="292">
        <v>1</v>
      </c>
    </row>
    <row r="24" spans="1:117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SUM(E24,AD24,BC24)</f>
        <v>1938</v>
      </c>
      <c r="E24" s="292">
        <f>SUM(F24,J24,N24,R24,V24,Z24)</f>
        <v>1529</v>
      </c>
      <c r="F24" s="292">
        <f>SUM(G24:I24)</f>
        <v>0</v>
      </c>
      <c r="G24" s="292">
        <v>0</v>
      </c>
      <c r="H24" s="292">
        <v>0</v>
      </c>
      <c r="I24" s="292">
        <v>0</v>
      </c>
      <c r="J24" s="292">
        <f>SUM(K24:M24)</f>
        <v>1131</v>
      </c>
      <c r="K24" s="292">
        <v>0</v>
      </c>
      <c r="L24" s="292">
        <v>1131</v>
      </c>
      <c r="M24" s="292">
        <v>0</v>
      </c>
      <c r="N24" s="292">
        <f>SUM(O24:Q24)</f>
        <v>96</v>
      </c>
      <c r="O24" s="292">
        <v>0</v>
      </c>
      <c r="P24" s="292">
        <v>96</v>
      </c>
      <c r="Q24" s="292">
        <v>0</v>
      </c>
      <c r="R24" s="292">
        <f>SUM(S24:U24)</f>
        <v>163</v>
      </c>
      <c r="S24" s="292">
        <v>0</v>
      </c>
      <c r="T24" s="292">
        <v>163</v>
      </c>
      <c r="U24" s="292">
        <v>0</v>
      </c>
      <c r="V24" s="292">
        <f>SUM(W24:Y24)</f>
        <v>0</v>
      </c>
      <c r="W24" s="292">
        <v>0</v>
      </c>
      <c r="X24" s="292">
        <v>0</v>
      </c>
      <c r="Y24" s="292">
        <v>0</v>
      </c>
      <c r="Z24" s="292">
        <f>SUM(AA24:AC24)</f>
        <v>139</v>
      </c>
      <c r="AA24" s="292">
        <v>0</v>
      </c>
      <c r="AB24" s="292">
        <v>139</v>
      </c>
      <c r="AC24" s="292">
        <v>0</v>
      </c>
      <c r="AD24" s="292">
        <f>SUM(AE24,AI24,AM24,AQ24,AU24,AY24)</f>
        <v>0</v>
      </c>
      <c r="AE24" s="292">
        <f>SUM(AF24:AH24)</f>
        <v>0</v>
      </c>
      <c r="AF24" s="292">
        <v>0</v>
      </c>
      <c r="AG24" s="292">
        <v>0</v>
      </c>
      <c r="AH24" s="292">
        <v>0</v>
      </c>
      <c r="AI24" s="292">
        <f>SUM(AJ24:AL24)</f>
        <v>0</v>
      </c>
      <c r="AJ24" s="292">
        <v>0</v>
      </c>
      <c r="AK24" s="292">
        <v>0</v>
      </c>
      <c r="AL24" s="292">
        <v>0</v>
      </c>
      <c r="AM24" s="292">
        <f>SUM(AN24:AP24)</f>
        <v>0</v>
      </c>
      <c r="AN24" s="292">
        <v>0</v>
      </c>
      <c r="AO24" s="292">
        <v>0</v>
      </c>
      <c r="AP24" s="292">
        <v>0</v>
      </c>
      <c r="AQ24" s="292">
        <f>SUM(AR24:AT24)</f>
        <v>0</v>
      </c>
      <c r="AR24" s="292">
        <v>0</v>
      </c>
      <c r="AS24" s="292">
        <v>0</v>
      </c>
      <c r="AT24" s="292">
        <v>0</v>
      </c>
      <c r="AU24" s="292">
        <f>SUM(AV24:AX24)</f>
        <v>0</v>
      </c>
      <c r="AV24" s="292">
        <v>0</v>
      </c>
      <c r="AW24" s="292">
        <v>0</v>
      </c>
      <c r="AX24" s="292">
        <v>0</v>
      </c>
      <c r="AY24" s="292">
        <f>SUM(AZ24:BB24)</f>
        <v>0</v>
      </c>
      <c r="AZ24" s="292">
        <v>0</v>
      </c>
      <c r="BA24" s="292">
        <v>0</v>
      </c>
      <c r="BB24" s="292">
        <v>0</v>
      </c>
      <c r="BC24" s="292">
        <f>SUM(BD24,BK24)</f>
        <v>409</v>
      </c>
      <c r="BD24" s="292">
        <f>SUM(BE24:BJ24)</f>
        <v>45</v>
      </c>
      <c r="BE24" s="292">
        <v>0</v>
      </c>
      <c r="BF24" s="292">
        <v>12</v>
      </c>
      <c r="BG24" s="292">
        <v>33</v>
      </c>
      <c r="BH24" s="292">
        <v>0</v>
      </c>
      <c r="BI24" s="292">
        <v>0</v>
      </c>
      <c r="BJ24" s="292">
        <v>0</v>
      </c>
      <c r="BK24" s="292">
        <f>SUM(BL24:BQ24)</f>
        <v>364</v>
      </c>
      <c r="BL24" s="292">
        <v>0</v>
      </c>
      <c r="BM24" s="292">
        <v>364</v>
      </c>
      <c r="BN24" s="292">
        <v>0</v>
      </c>
      <c r="BO24" s="292">
        <v>0</v>
      </c>
      <c r="BP24" s="292">
        <v>0</v>
      </c>
      <c r="BQ24" s="292">
        <v>0</v>
      </c>
      <c r="BR24" s="292">
        <f>SUM(BY24,CF24)</f>
        <v>1574</v>
      </c>
      <c r="BS24" s="292">
        <f>SUM(BZ24,CG24)</f>
        <v>0</v>
      </c>
      <c r="BT24" s="292">
        <f>SUM(CA24,CH24)</f>
        <v>1143</v>
      </c>
      <c r="BU24" s="292">
        <f>SUM(CB24,CI24)</f>
        <v>129</v>
      </c>
      <c r="BV24" s="292">
        <f>SUM(CC24,CJ24)</f>
        <v>163</v>
      </c>
      <c r="BW24" s="292">
        <f>SUM(CD24,CK24)</f>
        <v>0</v>
      </c>
      <c r="BX24" s="292">
        <f>SUM(CE24,CL24)</f>
        <v>139</v>
      </c>
      <c r="BY24" s="292">
        <f>SUM(BZ24:CE24)</f>
        <v>1529</v>
      </c>
      <c r="BZ24" s="292">
        <f>F24</f>
        <v>0</v>
      </c>
      <c r="CA24" s="292">
        <f>J24</f>
        <v>1131</v>
      </c>
      <c r="CB24" s="292">
        <f>N24</f>
        <v>96</v>
      </c>
      <c r="CC24" s="292">
        <f>R24</f>
        <v>163</v>
      </c>
      <c r="CD24" s="292">
        <f>V24</f>
        <v>0</v>
      </c>
      <c r="CE24" s="292">
        <f>Z24</f>
        <v>139</v>
      </c>
      <c r="CF24" s="292">
        <f>SUM(CG24:CL24)</f>
        <v>45</v>
      </c>
      <c r="CG24" s="292">
        <f>BE24</f>
        <v>0</v>
      </c>
      <c r="CH24" s="292">
        <f>BF24</f>
        <v>12</v>
      </c>
      <c r="CI24" s="292">
        <f>BG24</f>
        <v>33</v>
      </c>
      <c r="CJ24" s="292">
        <f>BH24</f>
        <v>0</v>
      </c>
      <c r="CK24" s="292">
        <f>BI24</f>
        <v>0</v>
      </c>
      <c r="CL24" s="292">
        <f>BJ24</f>
        <v>0</v>
      </c>
      <c r="CM24" s="292">
        <f>SUM(CT24,DA24)</f>
        <v>364</v>
      </c>
      <c r="CN24" s="292">
        <f>SUM(CU24,DB24)</f>
        <v>0</v>
      </c>
      <c r="CO24" s="292">
        <f>SUM(CV24,DC24)</f>
        <v>364</v>
      </c>
      <c r="CP24" s="292">
        <f>SUM(CW24,DD24)</f>
        <v>0</v>
      </c>
      <c r="CQ24" s="292">
        <f>SUM(CX24,DE24)</f>
        <v>0</v>
      </c>
      <c r="CR24" s="292">
        <f>SUM(CY24,DF24)</f>
        <v>0</v>
      </c>
      <c r="CS24" s="292">
        <f>SUM(CZ24,DG24)</f>
        <v>0</v>
      </c>
      <c r="CT24" s="292">
        <f>SUM(CU24:CZ24)</f>
        <v>0</v>
      </c>
      <c r="CU24" s="292">
        <f>AE24</f>
        <v>0</v>
      </c>
      <c r="CV24" s="292">
        <f>AI24</f>
        <v>0</v>
      </c>
      <c r="CW24" s="292">
        <f>AM24</f>
        <v>0</v>
      </c>
      <c r="CX24" s="292">
        <f>AQ24</f>
        <v>0</v>
      </c>
      <c r="CY24" s="292">
        <f>AU24</f>
        <v>0</v>
      </c>
      <c r="CZ24" s="292">
        <f>AY24</f>
        <v>0</v>
      </c>
      <c r="DA24" s="292">
        <f>SUM(DB24:DG24)</f>
        <v>364</v>
      </c>
      <c r="DB24" s="292">
        <f>BL24</f>
        <v>0</v>
      </c>
      <c r="DC24" s="292">
        <f>BM24</f>
        <v>364</v>
      </c>
      <c r="DD24" s="292">
        <f>BN24</f>
        <v>0</v>
      </c>
      <c r="DE24" s="292">
        <f>BO24</f>
        <v>0</v>
      </c>
      <c r="DF24" s="292">
        <f>BP24</f>
        <v>0</v>
      </c>
      <c r="DG24" s="292">
        <f>BQ24</f>
        <v>0</v>
      </c>
      <c r="DH24" s="292">
        <v>0</v>
      </c>
      <c r="DI24" s="292">
        <f>SUM(DJ24:DM24)</f>
        <v>0</v>
      </c>
      <c r="DJ24" s="292">
        <v>0</v>
      </c>
      <c r="DK24" s="292">
        <v>0</v>
      </c>
      <c r="DL24" s="292">
        <v>0</v>
      </c>
      <c r="DM24" s="292">
        <v>0</v>
      </c>
    </row>
    <row r="25" spans="1:117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SUM(E25,AD25,BC25)</f>
        <v>1763</v>
      </c>
      <c r="E25" s="292">
        <f>SUM(F25,J25,N25,R25,V25,Z25)</f>
        <v>1576</v>
      </c>
      <c r="F25" s="292">
        <f>SUM(G25:I25)</f>
        <v>0</v>
      </c>
      <c r="G25" s="292">
        <v>0</v>
      </c>
      <c r="H25" s="292">
        <v>0</v>
      </c>
      <c r="I25" s="292">
        <v>0</v>
      </c>
      <c r="J25" s="292">
        <f>SUM(K25:M25)</f>
        <v>1083</v>
      </c>
      <c r="K25" s="292">
        <v>0</v>
      </c>
      <c r="L25" s="292">
        <v>1083</v>
      </c>
      <c r="M25" s="292">
        <v>0</v>
      </c>
      <c r="N25" s="292">
        <f>SUM(O25:Q25)</f>
        <v>105</v>
      </c>
      <c r="O25" s="292">
        <v>0</v>
      </c>
      <c r="P25" s="292">
        <v>105</v>
      </c>
      <c r="Q25" s="292">
        <v>0</v>
      </c>
      <c r="R25" s="292">
        <f>SUM(S25:U25)</f>
        <v>110</v>
      </c>
      <c r="S25" s="292">
        <v>0</v>
      </c>
      <c r="T25" s="292">
        <v>110</v>
      </c>
      <c r="U25" s="292">
        <v>0</v>
      </c>
      <c r="V25" s="292">
        <f>SUM(W25:Y25)</f>
        <v>0</v>
      </c>
      <c r="W25" s="292">
        <v>0</v>
      </c>
      <c r="X25" s="292">
        <v>0</v>
      </c>
      <c r="Y25" s="292">
        <v>0</v>
      </c>
      <c r="Z25" s="292">
        <f>SUM(AA25:AC25)</f>
        <v>278</v>
      </c>
      <c r="AA25" s="292">
        <v>0</v>
      </c>
      <c r="AB25" s="292">
        <v>278</v>
      </c>
      <c r="AC25" s="292">
        <v>0</v>
      </c>
      <c r="AD25" s="292">
        <f>SUM(AE25,AI25,AM25,AQ25,AU25,AY25)</f>
        <v>149</v>
      </c>
      <c r="AE25" s="292">
        <f>SUM(AF25:AH25)</f>
        <v>0</v>
      </c>
      <c r="AF25" s="292">
        <v>0</v>
      </c>
      <c r="AG25" s="292">
        <v>0</v>
      </c>
      <c r="AH25" s="292">
        <v>0</v>
      </c>
      <c r="AI25" s="292">
        <f>SUM(AJ25:AL25)</f>
        <v>149</v>
      </c>
      <c r="AJ25" s="292">
        <v>0</v>
      </c>
      <c r="AK25" s="292">
        <v>22</v>
      </c>
      <c r="AL25" s="292">
        <v>127</v>
      </c>
      <c r="AM25" s="292">
        <f>SUM(AN25:AP25)</f>
        <v>0</v>
      </c>
      <c r="AN25" s="292">
        <v>0</v>
      </c>
      <c r="AO25" s="292">
        <v>0</v>
      </c>
      <c r="AP25" s="292">
        <v>0</v>
      </c>
      <c r="AQ25" s="292">
        <f>SUM(AR25:AT25)</f>
        <v>0</v>
      </c>
      <c r="AR25" s="292">
        <v>0</v>
      </c>
      <c r="AS25" s="292">
        <v>0</v>
      </c>
      <c r="AT25" s="292">
        <v>0</v>
      </c>
      <c r="AU25" s="292">
        <f>SUM(AV25:AX25)</f>
        <v>0</v>
      </c>
      <c r="AV25" s="292">
        <v>0</v>
      </c>
      <c r="AW25" s="292">
        <v>0</v>
      </c>
      <c r="AX25" s="292">
        <v>0</v>
      </c>
      <c r="AY25" s="292">
        <f>SUM(AZ25:BB25)</f>
        <v>0</v>
      </c>
      <c r="AZ25" s="292">
        <v>0</v>
      </c>
      <c r="BA25" s="292">
        <v>0</v>
      </c>
      <c r="BB25" s="292">
        <v>0</v>
      </c>
      <c r="BC25" s="292">
        <f>SUM(BD25,BK25)</f>
        <v>38</v>
      </c>
      <c r="BD25" s="292">
        <f>SUM(BE25:BJ25)</f>
        <v>31</v>
      </c>
      <c r="BE25" s="292">
        <v>0</v>
      </c>
      <c r="BF25" s="292">
        <v>10</v>
      </c>
      <c r="BG25" s="292">
        <v>21</v>
      </c>
      <c r="BH25" s="292">
        <v>0</v>
      </c>
      <c r="BI25" s="292">
        <v>0</v>
      </c>
      <c r="BJ25" s="292">
        <v>0</v>
      </c>
      <c r="BK25" s="292">
        <f>SUM(BL25:BQ25)</f>
        <v>7</v>
      </c>
      <c r="BL25" s="292">
        <v>0</v>
      </c>
      <c r="BM25" s="292">
        <v>7</v>
      </c>
      <c r="BN25" s="292">
        <v>0</v>
      </c>
      <c r="BO25" s="292">
        <v>0</v>
      </c>
      <c r="BP25" s="292">
        <v>0</v>
      </c>
      <c r="BQ25" s="292">
        <v>0</v>
      </c>
      <c r="BR25" s="292">
        <f>SUM(BY25,CF25)</f>
        <v>1607</v>
      </c>
      <c r="BS25" s="292">
        <f>SUM(BZ25,CG25)</f>
        <v>0</v>
      </c>
      <c r="BT25" s="292">
        <f>SUM(CA25,CH25)</f>
        <v>1093</v>
      </c>
      <c r="BU25" s="292">
        <f>SUM(CB25,CI25)</f>
        <v>126</v>
      </c>
      <c r="BV25" s="292">
        <f>SUM(CC25,CJ25)</f>
        <v>110</v>
      </c>
      <c r="BW25" s="292">
        <f>SUM(CD25,CK25)</f>
        <v>0</v>
      </c>
      <c r="BX25" s="292">
        <f>SUM(CE25,CL25)</f>
        <v>278</v>
      </c>
      <c r="BY25" s="292">
        <f>SUM(BZ25:CE25)</f>
        <v>1576</v>
      </c>
      <c r="BZ25" s="292">
        <f>F25</f>
        <v>0</v>
      </c>
      <c r="CA25" s="292">
        <f>J25</f>
        <v>1083</v>
      </c>
      <c r="CB25" s="292">
        <f>N25</f>
        <v>105</v>
      </c>
      <c r="CC25" s="292">
        <f>R25</f>
        <v>110</v>
      </c>
      <c r="CD25" s="292">
        <f>V25</f>
        <v>0</v>
      </c>
      <c r="CE25" s="292">
        <f>Z25</f>
        <v>278</v>
      </c>
      <c r="CF25" s="292">
        <f>SUM(CG25:CL25)</f>
        <v>31</v>
      </c>
      <c r="CG25" s="292">
        <f>BE25</f>
        <v>0</v>
      </c>
      <c r="CH25" s="292">
        <f>BF25</f>
        <v>10</v>
      </c>
      <c r="CI25" s="292">
        <f>BG25</f>
        <v>21</v>
      </c>
      <c r="CJ25" s="292">
        <f>BH25</f>
        <v>0</v>
      </c>
      <c r="CK25" s="292">
        <f>BI25</f>
        <v>0</v>
      </c>
      <c r="CL25" s="292">
        <f>BJ25</f>
        <v>0</v>
      </c>
      <c r="CM25" s="292">
        <f>SUM(CT25,DA25)</f>
        <v>156</v>
      </c>
      <c r="CN25" s="292">
        <f>SUM(CU25,DB25)</f>
        <v>0</v>
      </c>
      <c r="CO25" s="292">
        <f>SUM(CV25,DC25)</f>
        <v>156</v>
      </c>
      <c r="CP25" s="292">
        <f>SUM(CW25,DD25)</f>
        <v>0</v>
      </c>
      <c r="CQ25" s="292">
        <f>SUM(CX25,DE25)</f>
        <v>0</v>
      </c>
      <c r="CR25" s="292">
        <f>SUM(CY25,DF25)</f>
        <v>0</v>
      </c>
      <c r="CS25" s="292">
        <f>SUM(CZ25,DG25)</f>
        <v>0</v>
      </c>
      <c r="CT25" s="292">
        <f>SUM(CU25:CZ25)</f>
        <v>149</v>
      </c>
      <c r="CU25" s="292">
        <f>AE25</f>
        <v>0</v>
      </c>
      <c r="CV25" s="292">
        <f>AI25</f>
        <v>149</v>
      </c>
      <c r="CW25" s="292">
        <f>AM25</f>
        <v>0</v>
      </c>
      <c r="CX25" s="292">
        <f>AQ25</f>
        <v>0</v>
      </c>
      <c r="CY25" s="292">
        <f>AU25</f>
        <v>0</v>
      </c>
      <c r="CZ25" s="292">
        <f>AY25</f>
        <v>0</v>
      </c>
      <c r="DA25" s="292">
        <f>SUM(DB25:DG25)</f>
        <v>7</v>
      </c>
      <c r="DB25" s="292">
        <f>BL25</f>
        <v>0</v>
      </c>
      <c r="DC25" s="292">
        <f>BM25</f>
        <v>7</v>
      </c>
      <c r="DD25" s="292">
        <f>BN25</f>
        <v>0</v>
      </c>
      <c r="DE25" s="292">
        <f>BO25</f>
        <v>0</v>
      </c>
      <c r="DF25" s="292">
        <f>BP25</f>
        <v>0</v>
      </c>
      <c r="DG25" s="292">
        <f>BQ25</f>
        <v>0</v>
      </c>
      <c r="DH25" s="292">
        <v>0</v>
      </c>
      <c r="DI25" s="292">
        <f>SUM(DJ25:DM25)</f>
        <v>0</v>
      </c>
      <c r="DJ25" s="292">
        <v>0</v>
      </c>
      <c r="DK25" s="292">
        <v>0</v>
      </c>
      <c r="DL25" s="292">
        <v>0</v>
      </c>
      <c r="DM25" s="292">
        <v>0</v>
      </c>
    </row>
    <row r="26" spans="1:117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SUM(E26,AD26,BC26)</f>
        <v>2026</v>
      </c>
      <c r="E26" s="292">
        <f>SUM(F26,J26,N26,R26,V26,Z26)</f>
        <v>1537</v>
      </c>
      <c r="F26" s="292">
        <f>SUM(G26:I26)</f>
        <v>0</v>
      </c>
      <c r="G26" s="292">
        <v>0</v>
      </c>
      <c r="H26" s="292">
        <v>0</v>
      </c>
      <c r="I26" s="292">
        <v>0</v>
      </c>
      <c r="J26" s="292">
        <f>SUM(K26:M26)</f>
        <v>1100</v>
      </c>
      <c r="K26" s="292">
        <v>0</v>
      </c>
      <c r="L26" s="292">
        <v>1100</v>
      </c>
      <c r="M26" s="292">
        <v>0</v>
      </c>
      <c r="N26" s="292">
        <f>SUM(O26:Q26)</f>
        <v>126</v>
      </c>
      <c r="O26" s="292">
        <v>0</v>
      </c>
      <c r="P26" s="292">
        <v>126</v>
      </c>
      <c r="Q26" s="292">
        <v>0</v>
      </c>
      <c r="R26" s="292">
        <f>SUM(S26:U26)</f>
        <v>160</v>
      </c>
      <c r="S26" s="292">
        <v>0</v>
      </c>
      <c r="T26" s="292">
        <v>160</v>
      </c>
      <c r="U26" s="292">
        <v>0</v>
      </c>
      <c r="V26" s="292">
        <f>SUM(W26:Y26)</f>
        <v>0</v>
      </c>
      <c r="W26" s="292">
        <v>0</v>
      </c>
      <c r="X26" s="292">
        <v>0</v>
      </c>
      <c r="Y26" s="292">
        <v>0</v>
      </c>
      <c r="Z26" s="292">
        <f>SUM(AA26:AC26)</f>
        <v>151</v>
      </c>
      <c r="AA26" s="292">
        <v>0</v>
      </c>
      <c r="AB26" s="292">
        <v>151</v>
      </c>
      <c r="AC26" s="292">
        <v>0</v>
      </c>
      <c r="AD26" s="292">
        <f>SUM(AE26,AI26,AM26,AQ26,AU26,AY26)</f>
        <v>454</v>
      </c>
      <c r="AE26" s="292">
        <f>SUM(AF26:AH26)</f>
        <v>0</v>
      </c>
      <c r="AF26" s="292">
        <v>0</v>
      </c>
      <c r="AG26" s="292">
        <v>0</v>
      </c>
      <c r="AH26" s="292">
        <v>0</v>
      </c>
      <c r="AI26" s="292">
        <f>SUM(AJ26:AL26)</f>
        <v>454</v>
      </c>
      <c r="AJ26" s="292">
        <v>0</v>
      </c>
      <c r="AK26" s="292">
        <v>0</v>
      </c>
      <c r="AL26" s="292">
        <v>454</v>
      </c>
      <c r="AM26" s="292">
        <f>SUM(AN26:AP26)</f>
        <v>0</v>
      </c>
      <c r="AN26" s="292">
        <v>0</v>
      </c>
      <c r="AO26" s="292">
        <v>0</v>
      </c>
      <c r="AP26" s="292">
        <v>0</v>
      </c>
      <c r="AQ26" s="292">
        <f>SUM(AR26:AT26)</f>
        <v>0</v>
      </c>
      <c r="AR26" s="292">
        <v>0</v>
      </c>
      <c r="AS26" s="292">
        <v>0</v>
      </c>
      <c r="AT26" s="292">
        <v>0</v>
      </c>
      <c r="AU26" s="292">
        <f>SUM(AV26:AX26)</f>
        <v>0</v>
      </c>
      <c r="AV26" s="292">
        <v>0</v>
      </c>
      <c r="AW26" s="292">
        <v>0</v>
      </c>
      <c r="AX26" s="292">
        <v>0</v>
      </c>
      <c r="AY26" s="292">
        <f>SUM(AZ26:BB26)</f>
        <v>0</v>
      </c>
      <c r="AZ26" s="292">
        <v>0</v>
      </c>
      <c r="BA26" s="292">
        <v>0</v>
      </c>
      <c r="BB26" s="292">
        <v>0</v>
      </c>
      <c r="BC26" s="292">
        <f>SUM(BD26,BK26)</f>
        <v>35</v>
      </c>
      <c r="BD26" s="292">
        <f>SUM(BE26:BJ26)</f>
        <v>21</v>
      </c>
      <c r="BE26" s="292">
        <v>0</v>
      </c>
      <c r="BF26" s="292">
        <v>8</v>
      </c>
      <c r="BG26" s="292">
        <v>13</v>
      </c>
      <c r="BH26" s="292">
        <v>0</v>
      </c>
      <c r="BI26" s="292">
        <v>0</v>
      </c>
      <c r="BJ26" s="292">
        <v>0</v>
      </c>
      <c r="BK26" s="292">
        <f>SUM(BL26:BQ26)</f>
        <v>14</v>
      </c>
      <c r="BL26" s="292">
        <v>0</v>
      </c>
      <c r="BM26" s="292">
        <v>14</v>
      </c>
      <c r="BN26" s="292">
        <v>0</v>
      </c>
      <c r="BO26" s="292">
        <v>0</v>
      </c>
      <c r="BP26" s="292">
        <v>0</v>
      </c>
      <c r="BQ26" s="292">
        <v>0</v>
      </c>
      <c r="BR26" s="292">
        <f>SUM(BY26,CF26)</f>
        <v>1558</v>
      </c>
      <c r="BS26" s="292">
        <f>SUM(BZ26,CG26)</f>
        <v>0</v>
      </c>
      <c r="BT26" s="292">
        <f>SUM(CA26,CH26)</f>
        <v>1108</v>
      </c>
      <c r="BU26" s="292">
        <f>SUM(CB26,CI26)</f>
        <v>139</v>
      </c>
      <c r="BV26" s="292">
        <f>SUM(CC26,CJ26)</f>
        <v>160</v>
      </c>
      <c r="BW26" s="292">
        <f>SUM(CD26,CK26)</f>
        <v>0</v>
      </c>
      <c r="BX26" s="292">
        <f>SUM(CE26,CL26)</f>
        <v>151</v>
      </c>
      <c r="BY26" s="292">
        <f>SUM(BZ26:CE26)</f>
        <v>1537</v>
      </c>
      <c r="BZ26" s="292">
        <f>F26</f>
        <v>0</v>
      </c>
      <c r="CA26" s="292">
        <f>J26</f>
        <v>1100</v>
      </c>
      <c r="CB26" s="292">
        <f>N26</f>
        <v>126</v>
      </c>
      <c r="CC26" s="292">
        <f>R26</f>
        <v>160</v>
      </c>
      <c r="CD26" s="292">
        <f>V26</f>
        <v>0</v>
      </c>
      <c r="CE26" s="292">
        <f>Z26</f>
        <v>151</v>
      </c>
      <c r="CF26" s="292">
        <f>SUM(CG26:CL26)</f>
        <v>21</v>
      </c>
      <c r="CG26" s="292">
        <f>BE26</f>
        <v>0</v>
      </c>
      <c r="CH26" s="292">
        <f>BF26</f>
        <v>8</v>
      </c>
      <c r="CI26" s="292">
        <f>BG26</f>
        <v>13</v>
      </c>
      <c r="CJ26" s="292">
        <f>BH26</f>
        <v>0</v>
      </c>
      <c r="CK26" s="292">
        <f>BI26</f>
        <v>0</v>
      </c>
      <c r="CL26" s="292">
        <f>BJ26</f>
        <v>0</v>
      </c>
      <c r="CM26" s="292">
        <f>SUM(CT26,DA26)</f>
        <v>468</v>
      </c>
      <c r="CN26" s="292">
        <f>SUM(CU26,DB26)</f>
        <v>0</v>
      </c>
      <c r="CO26" s="292">
        <f>SUM(CV26,DC26)</f>
        <v>468</v>
      </c>
      <c r="CP26" s="292">
        <f>SUM(CW26,DD26)</f>
        <v>0</v>
      </c>
      <c r="CQ26" s="292">
        <f>SUM(CX26,DE26)</f>
        <v>0</v>
      </c>
      <c r="CR26" s="292">
        <f>SUM(CY26,DF26)</f>
        <v>0</v>
      </c>
      <c r="CS26" s="292">
        <f>SUM(CZ26,DG26)</f>
        <v>0</v>
      </c>
      <c r="CT26" s="292">
        <f>SUM(CU26:CZ26)</f>
        <v>454</v>
      </c>
      <c r="CU26" s="292">
        <f>AE26</f>
        <v>0</v>
      </c>
      <c r="CV26" s="292">
        <f>AI26</f>
        <v>454</v>
      </c>
      <c r="CW26" s="292">
        <f>AM26</f>
        <v>0</v>
      </c>
      <c r="CX26" s="292">
        <f>AQ26</f>
        <v>0</v>
      </c>
      <c r="CY26" s="292">
        <f>AU26</f>
        <v>0</v>
      </c>
      <c r="CZ26" s="292">
        <f>AY26</f>
        <v>0</v>
      </c>
      <c r="DA26" s="292">
        <f>SUM(DB26:DG26)</f>
        <v>14</v>
      </c>
      <c r="DB26" s="292">
        <f>BL26</f>
        <v>0</v>
      </c>
      <c r="DC26" s="292">
        <f>BM26</f>
        <v>14</v>
      </c>
      <c r="DD26" s="292">
        <f>BN26</f>
        <v>0</v>
      </c>
      <c r="DE26" s="292">
        <f>BO26</f>
        <v>0</v>
      </c>
      <c r="DF26" s="292">
        <f>BP26</f>
        <v>0</v>
      </c>
      <c r="DG26" s="292">
        <f>BQ26</f>
        <v>0</v>
      </c>
      <c r="DH26" s="292">
        <v>0</v>
      </c>
      <c r="DI26" s="292">
        <f>SUM(DJ26:DM26)</f>
        <v>0</v>
      </c>
      <c r="DJ26" s="292">
        <v>0</v>
      </c>
      <c r="DK26" s="292">
        <v>0</v>
      </c>
      <c r="DL26" s="292">
        <v>0</v>
      </c>
      <c r="DM26" s="292">
        <v>0</v>
      </c>
    </row>
    <row r="27" spans="1:117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2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2"/>
      <c r="CX27" s="292"/>
      <c r="CY27" s="292"/>
      <c r="CZ27" s="292"/>
      <c r="DA27" s="292"/>
      <c r="DB27" s="292"/>
      <c r="DC27" s="292"/>
      <c r="DD27" s="292"/>
      <c r="DE27" s="292"/>
      <c r="DF27" s="292"/>
      <c r="DG27" s="292"/>
      <c r="DH27" s="292"/>
      <c r="DI27" s="292"/>
      <c r="DJ27" s="292"/>
      <c r="DK27" s="292"/>
      <c r="DL27" s="292"/>
      <c r="DM27" s="292"/>
    </row>
    <row r="28" spans="1:117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  <c r="CZ28" s="292"/>
      <c r="DA28" s="292"/>
      <c r="DB28" s="292"/>
      <c r="DC28" s="292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</row>
    <row r="29" spans="1:117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  <c r="CZ29" s="292"/>
      <c r="DA29" s="292"/>
      <c r="DB29" s="292"/>
      <c r="DC29" s="292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</row>
    <row r="30" spans="1:117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  <c r="CZ30" s="292"/>
      <c r="DA30" s="292"/>
      <c r="DB30" s="292"/>
      <c r="DC30" s="292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</row>
    <row r="31" spans="1:117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A31" s="292"/>
      <c r="DB31" s="292"/>
      <c r="DC31" s="292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</row>
    <row r="32" spans="1:117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</row>
    <row r="33" spans="1:117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</row>
    <row r="34" spans="1:117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</row>
    <row r="35" spans="1:117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</row>
    <row r="36" spans="1:117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</row>
    <row r="37" spans="1:117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</row>
    <row r="38" spans="1:117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</row>
    <row r="39" spans="1:117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</row>
    <row r="40" spans="1:117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</row>
    <row r="41" spans="1:117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</row>
    <row r="42" spans="1:117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</row>
    <row r="43" spans="1:117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</row>
    <row r="44" spans="1:117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</row>
    <row r="45" spans="1:117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</row>
    <row r="46" spans="1:117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</row>
    <row r="47" spans="1:117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</row>
    <row r="48" spans="1:117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</row>
    <row r="49" spans="1:117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</row>
    <row r="50" spans="1:117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</row>
    <row r="51" spans="1:117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</row>
    <row r="52" spans="1:117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</row>
    <row r="53" spans="1:117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</row>
    <row r="54" spans="1:117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</row>
    <row r="55" spans="1:117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</row>
    <row r="56" spans="1:117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</row>
    <row r="57" spans="1:117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</row>
    <row r="58" spans="1:117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</row>
    <row r="59" spans="1:117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</row>
    <row r="60" spans="1:117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</row>
    <row r="61" spans="1:117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</row>
    <row r="62" spans="1:117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</row>
    <row r="63" spans="1:117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</row>
    <row r="64" spans="1:117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</row>
    <row r="65" spans="1:117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</row>
    <row r="66" spans="1:117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</row>
    <row r="67" spans="1:117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</row>
    <row r="68" spans="1:117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</row>
    <row r="69" spans="1:117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</row>
    <row r="70" spans="1:117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</row>
    <row r="71" spans="1:117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ref="A8:DM26">
    <sortCondition ref="A8:A26"/>
    <sortCondition ref="B8:B26"/>
    <sortCondition ref="C8:C26"/>
  </sortState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&amp;Lごみ搬入量の状況（令和2年度実績）</oddHeader>
  </headerFooter>
  <colBreaks count="5" manualBreakCount="5">
    <brk id="13" min="1" max="25" man="1"/>
    <brk id="25" min="1" max="25" man="1"/>
    <brk id="38" min="1" max="25" man="1"/>
    <brk id="50" min="1" max="25" man="1"/>
    <brk id="62" min="1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16" t="s">
        <v>11</v>
      </c>
      <c r="B2" s="316" t="s">
        <v>12</v>
      </c>
      <c r="C2" s="318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17"/>
      <c r="B3" s="317"/>
      <c r="C3" s="319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17"/>
      <c r="B4" s="317"/>
      <c r="C4" s="319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17"/>
      <c r="B5" s="317"/>
      <c r="C5" s="319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17"/>
      <c r="B6" s="317"/>
      <c r="C6" s="319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滋賀県</v>
      </c>
      <c r="B7" s="303" t="str">
        <f>ごみ処理概要!B7</f>
        <v>25000</v>
      </c>
      <c r="C7" s="304" t="s">
        <v>3</v>
      </c>
      <c r="D7" s="305">
        <f>SUM(E7,T7,AI7,AX7,BM7,CB7,CQ7,DF7,DU7,DZ7)</f>
        <v>412905</v>
      </c>
      <c r="E7" s="305">
        <f>SUM(F7,M7)</f>
        <v>324030</v>
      </c>
      <c r="F7" s="305">
        <f>SUM(G7:L7)</f>
        <v>305369</v>
      </c>
      <c r="G7" s="305">
        <f t="shared" ref="G7:L7" si="0">SUM(G$8:G$207)</f>
        <v>0</v>
      </c>
      <c r="H7" s="305">
        <f t="shared" si="0"/>
        <v>305124</v>
      </c>
      <c r="I7" s="305">
        <f t="shared" si="0"/>
        <v>0</v>
      </c>
      <c r="J7" s="305">
        <f t="shared" si="0"/>
        <v>0</v>
      </c>
      <c r="K7" s="305">
        <f t="shared" si="0"/>
        <v>0</v>
      </c>
      <c r="L7" s="305">
        <f t="shared" si="0"/>
        <v>245</v>
      </c>
      <c r="M7" s="305">
        <f>SUM(N7:S7)</f>
        <v>18661</v>
      </c>
      <c r="N7" s="305">
        <f t="shared" ref="N7:S7" si="1">SUM(N$8:N$207)</f>
        <v>0</v>
      </c>
      <c r="O7" s="305">
        <f t="shared" si="1"/>
        <v>18613</v>
      </c>
      <c r="P7" s="305">
        <f t="shared" si="1"/>
        <v>0</v>
      </c>
      <c r="Q7" s="305">
        <f t="shared" si="1"/>
        <v>0</v>
      </c>
      <c r="R7" s="305">
        <f t="shared" si="1"/>
        <v>0</v>
      </c>
      <c r="S7" s="305">
        <f t="shared" si="1"/>
        <v>48</v>
      </c>
      <c r="T7" s="305">
        <f>SUM(U7,AB7)</f>
        <v>31705</v>
      </c>
      <c r="U7" s="305">
        <f>SUM(V7:AA7)</f>
        <v>18497</v>
      </c>
      <c r="V7" s="305">
        <f t="shared" ref="V7:AA7" si="2">SUM(V$8:V$207)</f>
        <v>578</v>
      </c>
      <c r="W7" s="305">
        <f t="shared" si="2"/>
        <v>0</v>
      </c>
      <c r="X7" s="305">
        <f t="shared" si="2"/>
        <v>13681</v>
      </c>
      <c r="Y7" s="305">
        <f t="shared" si="2"/>
        <v>190</v>
      </c>
      <c r="Z7" s="305">
        <f t="shared" si="2"/>
        <v>3</v>
      </c>
      <c r="AA7" s="305">
        <f t="shared" si="2"/>
        <v>4045</v>
      </c>
      <c r="AB7" s="305">
        <f>SUM(AC7:AH7)</f>
        <v>13208</v>
      </c>
      <c r="AC7" s="305">
        <f t="shared" ref="AC7:AH7" si="3">SUM(AC$8:AC$207)</f>
        <v>119</v>
      </c>
      <c r="AD7" s="305">
        <f t="shared" si="3"/>
        <v>0</v>
      </c>
      <c r="AE7" s="305">
        <f t="shared" si="3"/>
        <v>3696</v>
      </c>
      <c r="AF7" s="305">
        <f t="shared" si="3"/>
        <v>3</v>
      </c>
      <c r="AG7" s="305">
        <f t="shared" si="3"/>
        <v>0</v>
      </c>
      <c r="AH7" s="305">
        <f t="shared" si="3"/>
        <v>9390</v>
      </c>
      <c r="AI7" s="305">
        <f>SUM(AJ7,AQ7)</f>
        <v>1282</v>
      </c>
      <c r="AJ7" s="305">
        <f>SUM(AK7:AP7)</f>
        <v>1271</v>
      </c>
      <c r="AK7" s="305">
        <f t="shared" ref="AK7:AP7" si="4">SUM(AK$8:AK$207)</f>
        <v>0</v>
      </c>
      <c r="AL7" s="305">
        <f t="shared" si="4"/>
        <v>55</v>
      </c>
      <c r="AM7" s="305">
        <f t="shared" si="4"/>
        <v>0</v>
      </c>
      <c r="AN7" s="305">
        <f t="shared" si="4"/>
        <v>1216</v>
      </c>
      <c r="AO7" s="305">
        <f t="shared" si="4"/>
        <v>0</v>
      </c>
      <c r="AP7" s="305">
        <f t="shared" si="4"/>
        <v>0</v>
      </c>
      <c r="AQ7" s="305">
        <f>SUM(AR7:AW7)</f>
        <v>11</v>
      </c>
      <c r="AR7" s="305">
        <f t="shared" ref="AR7:AW7" si="5">SUM(AR$8:AR$207)</f>
        <v>0</v>
      </c>
      <c r="AS7" s="305">
        <f t="shared" si="5"/>
        <v>11</v>
      </c>
      <c r="AT7" s="305">
        <f t="shared" si="5"/>
        <v>0</v>
      </c>
      <c r="AU7" s="305">
        <f t="shared" si="5"/>
        <v>0</v>
      </c>
      <c r="AV7" s="305">
        <f t="shared" si="5"/>
        <v>0</v>
      </c>
      <c r="AW7" s="305">
        <f t="shared" si="5"/>
        <v>0</v>
      </c>
      <c r="AX7" s="305">
        <f>SUM(AY7,BF7)</f>
        <v>0</v>
      </c>
      <c r="AY7" s="305">
        <f>SUM(AZ7:BE7)</f>
        <v>0</v>
      </c>
      <c r="AZ7" s="305">
        <f t="shared" ref="AZ7:BE7" si="6">SUM(AZ$8:AZ$207)</f>
        <v>0</v>
      </c>
      <c r="BA7" s="305">
        <f t="shared" si="6"/>
        <v>0</v>
      </c>
      <c r="BB7" s="305">
        <f t="shared" si="6"/>
        <v>0</v>
      </c>
      <c r="BC7" s="305">
        <f t="shared" si="6"/>
        <v>0</v>
      </c>
      <c r="BD7" s="305">
        <f t="shared" si="6"/>
        <v>0</v>
      </c>
      <c r="BE7" s="305">
        <f t="shared" si="6"/>
        <v>0</v>
      </c>
      <c r="BF7" s="305">
        <f>SUM(BG7:BL7)</f>
        <v>0</v>
      </c>
      <c r="BG7" s="305">
        <f t="shared" ref="BG7:BL7" si="7">SUM(BG$8:BG$207)</f>
        <v>0</v>
      </c>
      <c r="BH7" s="305">
        <f t="shared" si="7"/>
        <v>0</v>
      </c>
      <c r="BI7" s="305">
        <f t="shared" si="7"/>
        <v>0</v>
      </c>
      <c r="BJ7" s="305">
        <f t="shared" si="7"/>
        <v>0</v>
      </c>
      <c r="BK7" s="305">
        <f t="shared" si="7"/>
        <v>0</v>
      </c>
      <c r="BL7" s="305">
        <f t="shared" si="7"/>
        <v>0</v>
      </c>
      <c r="BM7" s="305">
        <f>SUM(BN7,BU7)</f>
        <v>0</v>
      </c>
      <c r="BN7" s="305">
        <f>SUM(BO7:BT7)</f>
        <v>0</v>
      </c>
      <c r="BO7" s="305">
        <f t="shared" ref="BO7:BT7" si="8">SUM(BO$8:BO$207)</f>
        <v>0</v>
      </c>
      <c r="BP7" s="305">
        <f t="shared" si="8"/>
        <v>0</v>
      </c>
      <c r="BQ7" s="305">
        <f t="shared" si="8"/>
        <v>0</v>
      </c>
      <c r="BR7" s="305">
        <f t="shared" si="8"/>
        <v>0</v>
      </c>
      <c r="BS7" s="305">
        <f t="shared" si="8"/>
        <v>0</v>
      </c>
      <c r="BT7" s="305">
        <f t="shared" si="8"/>
        <v>0</v>
      </c>
      <c r="BU7" s="305">
        <f>SUM(BV7:CA7)</f>
        <v>0</v>
      </c>
      <c r="BV7" s="305">
        <f t="shared" ref="BV7:CA7" si="9">SUM(BV$8:BV$207)</f>
        <v>0</v>
      </c>
      <c r="BW7" s="305">
        <f t="shared" si="9"/>
        <v>0</v>
      </c>
      <c r="BX7" s="305">
        <f t="shared" si="9"/>
        <v>0</v>
      </c>
      <c r="BY7" s="305">
        <f t="shared" si="9"/>
        <v>0</v>
      </c>
      <c r="BZ7" s="305">
        <f t="shared" si="9"/>
        <v>0</v>
      </c>
      <c r="CA7" s="305">
        <f t="shared" si="9"/>
        <v>0</v>
      </c>
      <c r="CB7" s="305">
        <f>SUM(CC7,CJ7)</f>
        <v>9032</v>
      </c>
      <c r="CC7" s="305">
        <f>SUM(CD7:CI7)</f>
        <v>8425</v>
      </c>
      <c r="CD7" s="305">
        <f t="shared" ref="CD7:CI7" si="10">SUM(CD$8:CD$207)</f>
        <v>0</v>
      </c>
      <c r="CE7" s="305">
        <f t="shared" si="10"/>
        <v>7623</v>
      </c>
      <c r="CF7" s="305">
        <f t="shared" si="10"/>
        <v>0</v>
      </c>
      <c r="CG7" s="305">
        <f t="shared" si="10"/>
        <v>802</v>
      </c>
      <c r="CH7" s="305">
        <f t="shared" si="10"/>
        <v>0</v>
      </c>
      <c r="CI7" s="305">
        <f t="shared" si="10"/>
        <v>0</v>
      </c>
      <c r="CJ7" s="305">
        <f>SUM(CK7:CP7)</f>
        <v>607</v>
      </c>
      <c r="CK7" s="305">
        <f t="shared" ref="CK7:CP7" si="11">SUM(CK$8:CK$207)</f>
        <v>0</v>
      </c>
      <c r="CL7" s="305">
        <f t="shared" si="11"/>
        <v>607</v>
      </c>
      <c r="CM7" s="305">
        <f t="shared" si="11"/>
        <v>0</v>
      </c>
      <c r="CN7" s="305">
        <f t="shared" si="11"/>
        <v>0</v>
      </c>
      <c r="CO7" s="305">
        <f t="shared" si="11"/>
        <v>0</v>
      </c>
      <c r="CP7" s="305">
        <f t="shared" si="11"/>
        <v>0</v>
      </c>
      <c r="CQ7" s="305">
        <f>SUM(CR7,CY7)</f>
        <v>18384</v>
      </c>
      <c r="CR7" s="305">
        <f>SUM(CS7:CX7)</f>
        <v>18110</v>
      </c>
      <c r="CS7" s="305">
        <f t="shared" ref="CS7:CX7" si="12">SUM(CS$8:CS$207)</f>
        <v>141</v>
      </c>
      <c r="CT7" s="305">
        <f t="shared" si="12"/>
        <v>0</v>
      </c>
      <c r="CU7" s="305">
        <f t="shared" si="12"/>
        <v>468</v>
      </c>
      <c r="CV7" s="305">
        <f t="shared" si="12"/>
        <v>16912</v>
      </c>
      <c r="CW7" s="305">
        <f t="shared" si="12"/>
        <v>84</v>
      </c>
      <c r="CX7" s="305">
        <f t="shared" si="12"/>
        <v>505</v>
      </c>
      <c r="CY7" s="305">
        <f>SUM(CZ7:DE7)</f>
        <v>274</v>
      </c>
      <c r="CZ7" s="305">
        <f t="shared" ref="CZ7:DE7" si="13">SUM(CZ$8:CZ$207)</f>
        <v>0</v>
      </c>
      <c r="DA7" s="305">
        <f t="shared" si="13"/>
        <v>0</v>
      </c>
      <c r="DB7" s="305">
        <f t="shared" si="13"/>
        <v>97</v>
      </c>
      <c r="DC7" s="305">
        <f t="shared" si="13"/>
        <v>172</v>
      </c>
      <c r="DD7" s="305">
        <f t="shared" si="13"/>
        <v>5</v>
      </c>
      <c r="DE7" s="305">
        <f t="shared" si="13"/>
        <v>0</v>
      </c>
      <c r="DF7" s="305">
        <f>SUM(DG7,DN7)</f>
        <v>343</v>
      </c>
      <c r="DG7" s="305">
        <f>SUM(DH7:DM7)</f>
        <v>306</v>
      </c>
      <c r="DH7" s="305">
        <f t="shared" ref="DH7:DM7" si="14">SUM(DH$8:DH$207)</f>
        <v>0</v>
      </c>
      <c r="DI7" s="305">
        <f t="shared" si="14"/>
        <v>0</v>
      </c>
      <c r="DJ7" s="305">
        <f t="shared" si="14"/>
        <v>306</v>
      </c>
      <c r="DK7" s="305">
        <f t="shared" si="14"/>
        <v>0</v>
      </c>
      <c r="DL7" s="305">
        <f t="shared" si="14"/>
        <v>0</v>
      </c>
      <c r="DM7" s="305">
        <f t="shared" si="14"/>
        <v>0</v>
      </c>
      <c r="DN7" s="305">
        <f>SUM(DO7:DT7)</f>
        <v>37</v>
      </c>
      <c r="DO7" s="305">
        <f t="shared" ref="DO7:DT7" si="15">SUM(DO$8:DO$207)</f>
        <v>0</v>
      </c>
      <c r="DP7" s="305">
        <f t="shared" si="15"/>
        <v>0</v>
      </c>
      <c r="DQ7" s="305">
        <f t="shared" si="15"/>
        <v>37</v>
      </c>
      <c r="DR7" s="305">
        <f t="shared" si="15"/>
        <v>0</v>
      </c>
      <c r="DS7" s="305">
        <f t="shared" si="15"/>
        <v>0</v>
      </c>
      <c r="DT7" s="305">
        <f t="shared" si="15"/>
        <v>0</v>
      </c>
      <c r="DU7" s="305">
        <f>SUM(DV7:DY7)</f>
        <v>25639</v>
      </c>
      <c r="DV7" s="305">
        <f>SUM(DV$8:DV$207)</f>
        <v>21067</v>
      </c>
      <c r="DW7" s="305">
        <f>SUM(DW$8:DW$207)</f>
        <v>116</v>
      </c>
      <c r="DX7" s="305">
        <f>SUM(DX$8:DX$207)</f>
        <v>4456</v>
      </c>
      <c r="DY7" s="305">
        <f>SUM(DY$8:DY$207)</f>
        <v>0</v>
      </c>
      <c r="DZ7" s="305">
        <f>SUM(EA7,EH7)</f>
        <v>2490</v>
      </c>
      <c r="EA7" s="305">
        <f>SUM(EB7:EG7)</f>
        <v>1289</v>
      </c>
      <c r="EB7" s="305">
        <f t="shared" ref="EB7:EG7" si="16">SUM(EB$8:EB$207)</f>
        <v>0</v>
      </c>
      <c r="EC7" s="305">
        <f t="shared" si="16"/>
        <v>0</v>
      </c>
      <c r="ED7" s="305">
        <f t="shared" si="16"/>
        <v>1018</v>
      </c>
      <c r="EE7" s="305">
        <f t="shared" si="16"/>
        <v>0</v>
      </c>
      <c r="EF7" s="305">
        <f t="shared" si="16"/>
        <v>271</v>
      </c>
      <c r="EG7" s="305">
        <f t="shared" si="16"/>
        <v>0</v>
      </c>
      <c r="EH7" s="305">
        <f>SUM(EI7:EN7)</f>
        <v>1201</v>
      </c>
      <c r="EI7" s="305">
        <f t="shared" ref="EI7:EN7" si="17">SUM(EI$8:EI$207)</f>
        <v>0</v>
      </c>
      <c r="EJ7" s="305">
        <f t="shared" si="17"/>
        <v>0</v>
      </c>
      <c r="EK7" s="305">
        <f t="shared" si="17"/>
        <v>649</v>
      </c>
      <c r="EL7" s="305">
        <f t="shared" si="17"/>
        <v>1</v>
      </c>
      <c r="EM7" s="305">
        <f t="shared" si="17"/>
        <v>551</v>
      </c>
      <c r="EN7" s="305">
        <f t="shared" si="17"/>
        <v>0</v>
      </c>
    </row>
    <row r="8" spans="1:144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SUM(E8,T8,AI8,AX8,BM8,CB8,CQ8,DF8,DU8,DZ8)</f>
        <v>97537</v>
      </c>
      <c r="E8" s="292">
        <f>SUM(F8,M8)</f>
        <v>82648</v>
      </c>
      <c r="F8" s="292">
        <f>SUM(G8:L8)</f>
        <v>82569</v>
      </c>
      <c r="G8" s="292">
        <v>0</v>
      </c>
      <c r="H8" s="292">
        <v>82569</v>
      </c>
      <c r="I8" s="292">
        <v>0</v>
      </c>
      <c r="J8" s="292">
        <v>0</v>
      </c>
      <c r="K8" s="292">
        <v>0</v>
      </c>
      <c r="L8" s="292">
        <v>0</v>
      </c>
      <c r="M8" s="292">
        <f>SUM(N8:S8)</f>
        <v>79</v>
      </c>
      <c r="N8" s="292">
        <v>0</v>
      </c>
      <c r="O8" s="292">
        <v>79</v>
      </c>
      <c r="P8" s="292">
        <v>0</v>
      </c>
      <c r="Q8" s="292">
        <v>0</v>
      </c>
      <c r="R8" s="292">
        <v>0</v>
      </c>
      <c r="S8" s="292">
        <v>0</v>
      </c>
      <c r="T8" s="292">
        <f>SUM(U8,AB8)</f>
        <v>5160</v>
      </c>
      <c r="U8" s="292">
        <f>SUM(V8:AA8)</f>
        <v>4155</v>
      </c>
      <c r="V8" s="292">
        <v>0</v>
      </c>
      <c r="W8" s="292">
        <v>0</v>
      </c>
      <c r="X8" s="292">
        <v>3072</v>
      </c>
      <c r="Y8" s="292">
        <v>0</v>
      </c>
      <c r="Z8" s="292">
        <v>0</v>
      </c>
      <c r="AA8" s="292">
        <v>1083</v>
      </c>
      <c r="AB8" s="292">
        <f>SUM(AC8:AH8)</f>
        <v>1005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1005</v>
      </c>
      <c r="AI8" s="292">
        <f>SUM(AJ8,AQ8)</f>
        <v>0</v>
      </c>
      <c r="AJ8" s="292">
        <f>SUM(AK8:AP8)</f>
        <v>0</v>
      </c>
      <c r="AK8" s="292">
        <v>0</v>
      </c>
      <c r="AL8" s="292">
        <v>0</v>
      </c>
      <c r="AM8" s="292">
        <v>0</v>
      </c>
      <c r="AN8" s="292">
        <v>0</v>
      </c>
      <c r="AO8" s="292">
        <v>0</v>
      </c>
      <c r="AP8" s="292">
        <v>0</v>
      </c>
      <c r="AQ8" s="292">
        <f>SUM(AR8:AW8)</f>
        <v>0</v>
      </c>
      <c r="AR8" s="292">
        <v>0</v>
      </c>
      <c r="AS8" s="292">
        <v>0</v>
      </c>
      <c r="AT8" s="292">
        <v>0</v>
      </c>
      <c r="AU8" s="292">
        <v>0</v>
      </c>
      <c r="AV8" s="292">
        <v>0</v>
      </c>
      <c r="AW8" s="292">
        <v>0</v>
      </c>
      <c r="AX8" s="292">
        <f>SUM(AY8,BF8)</f>
        <v>0</v>
      </c>
      <c r="AY8" s="292">
        <f>SUM(AZ8:BE8)</f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>SUM(BG8:BL8)</f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>SUM(BN8,BU8)</f>
        <v>0</v>
      </c>
      <c r="BN8" s="292">
        <f>SUM(BO8:BT8)</f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>SUM(BV8:CA8)</f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>SUM(CC8,CJ8)</f>
        <v>0</v>
      </c>
      <c r="CC8" s="292">
        <f>SUM(CD8:CI8)</f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>SUM(CK8:CP8)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>SUM(CR8,CY8)</f>
        <v>4432</v>
      </c>
      <c r="CR8" s="292">
        <f>SUM(CS8:CX8)</f>
        <v>4432</v>
      </c>
      <c r="CS8" s="292">
        <v>0</v>
      </c>
      <c r="CT8" s="292">
        <v>0</v>
      </c>
      <c r="CU8" s="292">
        <v>0</v>
      </c>
      <c r="CV8" s="292">
        <v>4432</v>
      </c>
      <c r="CW8" s="292">
        <v>0</v>
      </c>
      <c r="CX8" s="292">
        <v>0</v>
      </c>
      <c r="CY8" s="292">
        <f>SUM(CZ8:DE8)</f>
        <v>0</v>
      </c>
      <c r="CZ8" s="292">
        <v>0</v>
      </c>
      <c r="DA8" s="292">
        <v>0</v>
      </c>
      <c r="DB8" s="292">
        <v>0</v>
      </c>
      <c r="DC8" s="292">
        <v>0</v>
      </c>
      <c r="DD8" s="292">
        <v>0</v>
      </c>
      <c r="DE8" s="292">
        <v>0</v>
      </c>
      <c r="DF8" s="292">
        <f>SUM(DG8,DN8)</f>
        <v>0</v>
      </c>
      <c r="DG8" s="292">
        <f>SUM(DH8:DM8)</f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f>SUM(DO8:DT8)</f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>SUM(DV8:DY8)</f>
        <v>5083</v>
      </c>
      <c r="DV8" s="292">
        <v>3377</v>
      </c>
      <c r="DW8" s="292">
        <v>0</v>
      </c>
      <c r="DX8" s="292">
        <v>1706</v>
      </c>
      <c r="DY8" s="292">
        <v>0</v>
      </c>
      <c r="DZ8" s="292">
        <f>SUM(EA8,EH8)</f>
        <v>214</v>
      </c>
      <c r="EA8" s="292">
        <f>SUM(EB8:EG8)</f>
        <v>11</v>
      </c>
      <c r="EB8" s="292">
        <v>0</v>
      </c>
      <c r="EC8" s="292">
        <v>0</v>
      </c>
      <c r="ED8" s="292">
        <v>11</v>
      </c>
      <c r="EE8" s="292">
        <v>0</v>
      </c>
      <c r="EF8" s="292">
        <v>0</v>
      </c>
      <c r="EG8" s="292">
        <v>0</v>
      </c>
      <c r="EH8" s="292">
        <f>SUM(EI8:EN8)</f>
        <v>203</v>
      </c>
      <c r="EI8" s="292">
        <v>0</v>
      </c>
      <c r="EJ8" s="292">
        <v>0</v>
      </c>
      <c r="EK8" s="292">
        <v>203</v>
      </c>
      <c r="EL8" s="292">
        <v>0</v>
      </c>
      <c r="EM8" s="292">
        <v>0</v>
      </c>
      <c r="EN8" s="292">
        <v>0</v>
      </c>
    </row>
    <row r="9" spans="1:144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SUM(E9,T9,AI9,AX9,BM9,CB9,CQ9,DF9,DU9,DZ9)</f>
        <v>31718</v>
      </c>
      <c r="E9" s="292">
        <f>SUM(F9,M9)</f>
        <v>26823</v>
      </c>
      <c r="F9" s="292">
        <f>SUM(G9:L9)</f>
        <v>25096</v>
      </c>
      <c r="G9" s="292">
        <v>0</v>
      </c>
      <c r="H9" s="292">
        <v>25096</v>
      </c>
      <c r="I9" s="292">
        <v>0</v>
      </c>
      <c r="J9" s="292">
        <v>0</v>
      </c>
      <c r="K9" s="292">
        <v>0</v>
      </c>
      <c r="L9" s="292">
        <v>0</v>
      </c>
      <c r="M9" s="292">
        <f>SUM(N9:S9)</f>
        <v>1727</v>
      </c>
      <c r="N9" s="292">
        <v>0</v>
      </c>
      <c r="O9" s="292">
        <v>1727</v>
      </c>
      <c r="P9" s="292">
        <v>0</v>
      </c>
      <c r="Q9" s="292">
        <v>0</v>
      </c>
      <c r="R9" s="292">
        <v>0</v>
      </c>
      <c r="S9" s="292">
        <v>0</v>
      </c>
      <c r="T9" s="292">
        <f>SUM(U9,AB9)</f>
        <v>1932</v>
      </c>
      <c r="U9" s="292">
        <f>SUM(V9:AA9)</f>
        <v>100</v>
      </c>
      <c r="V9" s="292">
        <v>0</v>
      </c>
      <c r="W9" s="292">
        <v>0</v>
      </c>
      <c r="X9" s="292">
        <v>0</v>
      </c>
      <c r="Y9" s="292">
        <v>0</v>
      </c>
      <c r="Z9" s="292">
        <v>0</v>
      </c>
      <c r="AA9" s="292">
        <v>100</v>
      </c>
      <c r="AB9" s="292">
        <f>SUM(AC9:AH9)</f>
        <v>1832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1832</v>
      </c>
      <c r="AI9" s="292">
        <f>SUM(AJ9,AQ9)</f>
        <v>0</v>
      </c>
      <c r="AJ9" s="292">
        <f>SUM(AK9:AP9)</f>
        <v>0</v>
      </c>
      <c r="AK9" s="292">
        <v>0</v>
      </c>
      <c r="AL9" s="292">
        <v>0</v>
      </c>
      <c r="AM9" s="292">
        <v>0</v>
      </c>
      <c r="AN9" s="292">
        <v>0</v>
      </c>
      <c r="AO9" s="292">
        <v>0</v>
      </c>
      <c r="AP9" s="292">
        <v>0</v>
      </c>
      <c r="AQ9" s="292">
        <f>SUM(AR9:AW9)</f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>SUM(AY9,BF9)</f>
        <v>0</v>
      </c>
      <c r="AY9" s="292">
        <f>SUM(AZ9:BE9)</f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>SUM(BG9:BL9)</f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>SUM(BN9,BU9)</f>
        <v>0</v>
      </c>
      <c r="BN9" s="292">
        <f>SUM(BO9:BT9)</f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>SUM(BV9:CA9)</f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>SUM(CC9,CJ9)</f>
        <v>0</v>
      </c>
      <c r="CC9" s="292">
        <f>SUM(CD9:CI9)</f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>SUM(CK9:CP9)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>SUM(CR9,CY9)</f>
        <v>1933</v>
      </c>
      <c r="CR9" s="292">
        <f>SUM(CS9:CX9)</f>
        <v>1900</v>
      </c>
      <c r="CS9" s="292">
        <v>0</v>
      </c>
      <c r="CT9" s="292">
        <v>0</v>
      </c>
      <c r="CU9" s="292">
        <v>0</v>
      </c>
      <c r="CV9" s="292">
        <v>1900</v>
      </c>
      <c r="CW9" s="292">
        <v>0</v>
      </c>
      <c r="CX9" s="292">
        <v>0</v>
      </c>
      <c r="CY9" s="292">
        <f>SUM(CZ9:DE9)</f>
        <v>33</v>
      </c>
      <c r="CZ9" s="292">
        <v>0</v>
      </c>
      <c r="DA9" s="292">
        <v>0</v>
      </c>
      <c r="DB9" s="292">
        <v>0</v>
      </c>
      <c r="DC9" s="292">
        <v>33</v>
      </c>
      <c r="DD9" s="292">
        <v>0</v>
      </c>
      <c r="DE9" s="292">
        <v>0</v>
      </c>
      <c r="DF9" s="292">
        <f>SUM(DG9,DN9)</f>
        <v>0</v>
      </c>
      <c r="DG9" s="292">
        <f>SUM(DH9:DM9)</f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f>SUM(DO9:DT9)</f>
        <v>0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0</v>
      </c>
      <c r="DU9" s="292">
        <f>SUM(DV9:DY9)</f>
        <v>826</v>
      </c>
      <c r="DV9" s="292">
        <v>379</v>
      </c>
      <c r="DW9" s="292">
        <v>0</v>
      </c>
      <c r="DX9" s="292">
        <v>447</v>
      </c>
      <c r="DY9" s="292">
        <v>0</v>
      </c>
      <c r="DZ9" s="292">
        <f>SUM(EA9,EH9)</f>
        <v>204</v>
      </c>
      <c r="EA9" s="292">
        <f>SUM(EB9:EG9)</f>
        <v>183</v>
      </c>
      <c r="EB9" s="292">
        <v>0</v>
      </c>
      <c r="EC9" s="292">
        <v>0</v>
      </c>
      <c r="ED9" s="292">
        <v>0</v>
      </c>
      <c r="EE9" s="292">
        <v>0</v>
      </c>
      <c r="EF9" s="292">
        <v>183</v>
      </c>
      <c r="EG9" s="292">
        <v>0</v>
      </c>
      <c r="EH9" s="292">
        <f>SUM(EI9:EN9)</f>
        <v>21</v>
      </c>
      <c r="EI9" s="292">
        <v>0</v>
      </c>
      <c r="EJ9" s="292">
        <v>0</v>
      </c>
      <c r="EK9" s="292">
        <v>0</v>
      </c>
      <c r="EL9" s="292">
        <v>0</v>
      </c>
      <c r="EM9" s="292">
        <v>21</v>
      </c>
      <c r="EN9" s="292">
        <v>0</v>
      </c>
    </row>
    <row r="10" spans="1:144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SUM(E10,T10,AI10,AX10,BM10,CB10,CQ10,DF10,DU10,DZ10)</f>
        <v>35432</v>
      </c>
      <c r="E10" s="292">
        <f>SUM(F10,M10)</f>
        <v>26952</v>
      </c>
      <c r="F10" s="292">
        <f>SUM(G10:L10)</f>
        <v>24005</v>
      </c>
      <c r="G10" s="292">
        <v>0</v>
      </c>
      <c r="H10" s="292">
        <v>23883</v>
      </c>
      <c r="I10" s="292">
        <v>0</v>
      </c>
      <c r="J10" s="292">
        <v>0</v>
      </c>
      <c r="K10" s="292">
        <v>0</v>
      </c>
      <c r="L10" s="292">
        <v>122</v>
      </c>
      <c r="M10" s="292">
        <f>SUM(N10:S10)</f>
        <v>2947</v>
      </c>
      <c r="N10" s="292">
        <v>0</v>
      </c>
      <c r="O10" s="292">
        <v>2947</v>
      </c>
      <c r="P10" s="292">
        <v>0</v>
      </c>
      <c r="Q10" s="292">
        <v>0</v>
      </c>
      <c r="R10" s="292">
        <v>0</v>
      </c>
      <c r="S10" s="292">
        <v>0</v>
      </c>
      <c r="T10" s="292">
        <f>SUM(U10,AB10)</f>
        <v>4250</v>
      </c>
      <c r="U10" s="292">
        <f>SUM(V10:AA10)</f>
        <v>2063</v>
      </c>
      <c r="V10" s="292">
        <v>0</v>
      </c>
      <c r="W10" s="292">
        <v>0</v>
      </c>
      <c r="X10" s="292">
        <v>1574</v>
      </c>
      <c r="Y10" s="292">
        <v>0</v>
      </c>
      <c r="Z10" s="292">
        <v>0</v>
      </c>
      <c r="AA10" s="292">
        <v>489</v>
      </c>
      <c r="AB10" s="292">
        <f>SUM(AC10:AH10)</f>
        <v>2187</v>
      </c>
      <c r="AC10" s="292">
        <v>0</v>
      </c>
      <c r="AD10" s="292">
        <v>0</v>
      </c>
      <c r="AE10" s="292">
        <v>846</v>
      </c>
      <c r="AF10" s="292">
        <v>0</v>
      </c>
      <c r="AG10" s="292">
        <v>0</v>
      </c>
      <c r="AH10" s="292">
        <v>1341</v>
      </c>
      <c r="AI10" s="292">
        <f>SUM(AJ10,AQ10)</f>
        <v>0</v>
      </c>
      <c r="AJ10" s="292">
        <f>SUM(AK10:AP10)</f>
        <v>0</v>
      </c>
      <c r="AK10" s="292">
        <v>0</v>
      </c>
      <c r="AL10" s="292">
        <v>0</v>
      </c>
      <c r="AM10" s="292">
        <v>0</v>
      </c>
      <c r="AN10" s="292">
        <v>0</v>
      </c>
      <c r="AO10" s="292">
        <v>0</v>
      </c>
      <c r="AP10" s="292">
        <v>0</v>
      </c>
      <c r="AQ10" s="292">
        <f>SUM(AR10:AW10)</f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f>SUM(AY10,BF10)</f>
        <v>0</v>
      </c>
      <c r="AY10" s="292">
        <f>SUM(AZ10:BE10)</f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>SUM(BG10:BL10)</f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>SUM(BN10,BU10)</f>
        <v>0</v>
      </c>
      <c r="BN10" s="292">
        <f>SUM(BO10:BT10)</f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>SUM(BV10:CA10)</f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>SUM(CC10,CJ10)</f>
        <v>0</v>
      </c>
      <c r="CC10" s="292">
        <f>SUM(CD10:CI10)</f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f>SUM(CK10:CP10)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>SUM(CR10,CY10)</f>
        <v>916</v>
      </c>
      <c r="CR10" s="292">
        <f>SUM(CS10:CX10)</f>
        <v>916</v>
      </c>
      <c r="CS10" s="292">
        <v>0</v>
      </c>
      <c r="CT10" s="292">
        <v>0</v>
      </c>
      <c r="CU10" s="292">
        <v>0</v>
      </c>
      <c r="CV10" s="292">
        <v>916</v>
      </c>
      <c r="CW10" s="292">
        <v>0</v>
      </c>
      <c r="CX10" s="292">
        <v>0</v>
      </c>
      <c r="CY10" s="292">
        <f>SUM(CZ10:DE10)</f>
        <v>0</v>
      </c>
      <c r="CZ10" s="292">
        <v>0</v>
      </c>
      <c r="DA10" s="292">
        <v>0</v>
      </c>
      <c r="DB10" s="292">
        <v>0</v>
      </c>
      <c r="DC10" s="292">
        <v>0</v>
      </c>
      <c r="DD10" s="292">
        <v>0</v>
      </c>
      <c r="DE10" s="292">
        <v>0</v>
      </c>
      <c r="DF10" s="292">
        <f>SUM(DG10,DN10)</f>
        <v>0</v>
      </c>
      <c r="DG10" s="292">
        <f>SUM(DH10:DM10)</f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f>SUM(DO10:DT10)</f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>SUM(DV10:DY10)</f>
        <v>3124</v>
      </c>
      <c r="DV10" s="292">
        <v>3034</v>
      </c>
      <c r="DW10" s="292">
        <v>90</v>
      </c>
      <c r="DX10" s="292">
        <v>0</v>
      </c>
      <c r="DY10" s="292">
        <v>0</v>
      </c>
      <c r="DZ10" s="292">
        <f>SUM(EA10,EH10)</f>
        <v>190</v>
      </c>
      <c r="EA10" s="292">
        <f>SUM(EB10:EG10)</f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f>SUM(EI10:EN10)</f>
        <v>190</v>
      </c>
      <c r="EI10" s="292">
        <v>0</v>
      </c>
      <c r="EJ10" s="292">
        <v>0</v>
      </c>
      <c r="EK10" s="292">
        <v>190</v>
      </c>
      <c r="EL10" s="292">
        <v>0</v>
      </c>
      <c r="EM10" s="292">
        <v>0</v>
      </c>
      <c r="EN10" s="292">
        <v>0</v>
      </c>
    </row>
    <row r="11" spans="1:144" s="224" customFormat="1" ht="13.5" customHeight="1">
      <c r="A11" s="290" t="s">
        <v>745</v>
      </c>
      <c r="B11" s="291" t="s">
        <v>768</v>
      </c>
      <c r="C11" s="290" t="s">
        <v>769</v>
      </c>
      <c r="D11" s="292">
        <f>SUM(E11,T11,AI11,AX11,BM11,CB11,CQ11,DF11,DU11,DZ11)</f>
        <v>25582</v>
      </c>
      <c r="E11" s="292">
        <f>SUM(F11,M11)</f>
        <v>21634</v>
      </c>
      <c r="F11" s="292">
        <f>SUM(G11:L11)</f>
        <v>20023</v>
      </c>
      <c r="G11" s="292">
        <v>0</v>
      </c>
      <c r="H11" s="292">
        <v>20023</v>
      </c>
      <c r="I11" s="292">
        <v>0</v>
      </c>
      <c r="J11" s="292">
        <v>0</v>
      </c>
      <c r="K11" s="292">
        <v>0</v>
      </c>
      <c r="L11" s="292">
        <v>0</v>
      </c>
      <c r="M11" s="292">
        <f>SUM(N11:S11)</f>
        <v>1611</v>
      </c>
      <c r="N11" s="292">
        <v>0</v>
      </c>
      <c r="O11" s="292">
        <v>1611</v>
      </c>
      <c r="P11" s="292">
        <v>0</v>
      </c>
      <c r="Q11" s="292">
        <v>0</v>
      </c>
      <c r="R11" s="292">
        <v>0</v>
      </c>
      <c r="S11" s="292">
        <v>0</v>
      </c>
      <c r="T11" s="292">
        <f>SUM(U11,AB11)</f>
        <v>1831</v>
      </c>
      <c r="U11" s="292">
        <f>SUM(V11:AA11)</f>
        <v>729</v>
      </c>
      <c r="V11" s="292">
        <v>0</v>
      </c>
      <c r="W11" s="292">
        <v>0</v>
      </c>
      <c r="X11" s="292">
        <v>656</v>
      </c>
      <c r="Y11" s="292">
        <v>0</v>
      </c>
      <c r="Z11" s="292">
        <v>0</v>
      </c>
      <c r="AA11" s="292">
        <v>73</v>
      </c>
      <c r="AB11" s="292">
        <f>SUM(AC11:AH11)</f>
        <v>1102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1102</v>
      </c>
      <c r="AI11" s="292">
        <f>SUM(AJ11,AQ11)</f>
        <v>0</v>
      </c>
      <c r="AJ11" s="292">
        <f>SUM(AK11:AP11)</f>
        <v>0</v>
      </c>
      <c r="AK11" s="292">
        <v>0</v>
      </c>
      <c r="AL11" s="292">
        <v>0</v>
      </c>
      <c r="AM11" s="292">
        <v>0</v>
      </c>
      <c r="AN11" s="292">
        <v>0</v>
      </c>
      <c r="AO11" s="292">
        <v>0</v>
      </c>
      <c r="AP11" s="292">
        <v>0</v>
      </c>
      <c r="AQ11" s="292">
        <f>SUM(AR11:AW11)</f>
        <v>0</v>
      </c>
      <c r="AR11" s="292">
        <v>0</v>
      </c>
      <c r="AS11" s="292">
        <v>0</v>
      </c>
      <c r="AT11" s="292">
        <v>0</v>
      </c>
      <c r="AU11" s="292">
        <v>0</v>
      </c>
      <c r="AV11" s="292">
        <v>0</v>
      </c>
      <c r="AW11" s="292">
        <v>0</v>
      </c>
      <c r="AX11" s="292">
        <f>SUM(AY11,BF11)</f>
        <v>0</v>
      </c>
      <c r="AY11" s="292">
        <f>SUM(AZ11:BE11)</f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>SUM(BG11:BL11)</f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>SUM(BN11,BU11)</f>
        <v>0</v>
      </c>
      <c r="BN11" s="292">
        <f>SUM(BO11:BT11)</f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>SUM(BV11:CA11)</f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>SUM(CC11,CJ11)</f>
        <v>0</v>
      </c>
      <c r="CC11" s="292">
        <f>SUM(CD11:CI11)</f>
        <v>0</v>
      </c>
      <c r="CD11" s="292">
        <v>0</v>
      </c>
      <c r="CE11" s="292">
        <v>0</v>
      </c>
      <c r="CF11" s="292">
        <v>0</v>
      </c>
      <c r="CG11" s="292">
        <v>0</v>
      </c>
      <c r="CH11" s="292">
        <v>0</v>
      </c>
      <c r="CI11" s="292">
        <v>0</v>
      </c>
      <c r="CJ11" s="292">
        <f>SUM(CK11:CP11)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f>SUM(CR11,CY11)</f>
        <v>326</v>
      </c>
      <c r="CR11" s="292">
        <f>SUM(CS11:CX11)</f>
        <v>288</v>
      </c>
      <c r="CS11" s="292">
        <v>0</v>
      </c>
      <c r="CT11" s="292">
        <v>0</v>
      </c>
      <c r="CU11" s="292">
        <v>0</v>
      </c>
      <c r="CV11" s="292">
        <v>288</v>
      </c>
      <c r="CW11" s="292">
        <v>0</v>
      </c>
      <c r="CX11" s="292">
        <v>0</v>
      </c>
      <c r="CY11" s="292">
        <f>SUM(CZ11:DE11)</f>
        <v>38</v>
      </c>
      <c r="CZ11" s="292">
        <v>0</v>
      </c>
      <c r="DA11" s="292">
        <v>0</v>
      </c>
      <c r="DB11" s="292">
        <v>34</v>
      </c>
      <c r="DC11" s="292">
        <v>4</v>
      </c>
      <c r="DD11" s="292">
        <v>0</v>
      </c>
      <c r="DE11" s="292">
        <v>0</v>
      </c>
      <c r="DF11" s="292">
        <f>SUM(DG11,DN11)</f>
        <v>0</v>
      </c>
      <c r="DG11" s="292">
        <f>SUM(DH11:DM11)</f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f>SUM(DO11:DT11)</f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>SUM(DV11:DY11)</f>
        <v>1791</v>
      </c>
      <c r="DV11" s="292">
        <v>1112</v>
      </c>
      <c r="DW11" s="292">
        <v>0</v>
      </c>
      <c r="DX11" s="292">
        <v>679</v>
      </c>
      <c r="DY11" s="292">
        <v>0</v>
      </c>
      <c r="DZ11" s="292">
        <f>SUM(EA11,EH11)</f>
        <v>0</v>
      </c>
      <c r="EA11" s="292">
        <f>SUM(EB11:EG11)</f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f>SUM(EI11:EN11)</f>
        <v>0</v>
      </c>
      <c r="EI11" s="292">
        <v>0</v>
      </c>
      <c r="EJ11" s="292">
        <v>0</v>
      </c>
      <c r="EK11" s="292">
        <v>0</v>
      </c>
      <c r="EL11" s="292">
        <v>0</v>
      </c>
      <c r="EM11" s="292">
        <v>0</v>
      </c>
      <c r="EN11" s="292">
        <v>0</v>
      </c>
    </row>
    <row r="12" spans="1:144" s="224" customFormat="1" ht="13.5" customHeight="1">
      <c r="A12" s="290" t="s">
        <v>745</v>
      </c>
      <c r="B12" s="291" t="s">
        <v>770</v>
      </c>
      <c r="C12" s="290" t="s">
        <v>771</v>
      </c>
      <c r="D12" s="292">
        <f>SUM(E12,T12,AI12,AX12,BM12,CB12,CQ12,DF12,DU12,DZ12)</f>
        <v>38745</v>
      </c>
      <c r="E12" s="292">
        <f>SUM(F12,M12)</f>
        <v>32707</v>
      </c>
      <c r="F12" s="292">
        <f>SUM(G12:L12)</f>
        <v>31617</v>
      </c>
      <c r="G12" s="292">
        <v>0</v>
      </c>
      <c r="H12" s="292">
        <v>31617</v>
      </c>
      <c r="I12" s="292">
        <v>0</v>
      </c>
      <c r="J12" s="292">
        <v>0</v>
      </c>
      <c r="K12" s="292">
        <v>0</v>
      </c>
      <c r="L12" s="292">
        <v>0</v>
      </c>
      <c r="M12" s="292">
        <f>SUM(N12:S12)</f>
        <v>1090</v>
      </c>
      <c r="N12" s="292">
        <v>0</v>
      </c>
      <c r="O12" s="292">
        <v>1090</v>
      </c>
      <c r="P12" s="292">
        <v>0</v>
      </c>
      <c r="Q12" s="292">
        <v>0</v>
      </c>
      <c r="R12" s="292">
        <v>0</v>
      </c>
      <c r="S12" s="292">
        <v>0</v>
      </c>
      <c r="T12" s="292">
        <f>SUM(U12,AB12)</f>
        <v>1941</v>
      </c>
      <c r="U12" s="292">
        <f>SUM(V12:AA12)</f>
        <v>828</v>
      </c>
      <c r="V12" s="292">
        <v>578</v>
      </c>
      <c r="W12" s="292">
        <v>0</v>
      </c>
      <c r="X12" s="292">
        <v>0</v>
      </c>
      <c r="Y12" s="292">
        <v>0</v>
      </c>
      <c r="Z12" s="292">
        <v>0</v>
      </c>
      <c r="AA12" s="292">
        <v>250</v>
      </c>
      <c r="AB12" s="292">
        <f>SUM(AC12:AH12)</f>
        <v>1113</v>
      </c>
      <c r="AC12" s="292">
        <v>119</v>
      </c>
      <c r="AD12" s="292">
        <v>0</v>
      </c>
      <c r="AE12" s="292">
        <v>0</v>
      </c>
      <c r="AF12" s="292">
        <v>0</v>
      </c>
      <c r="AG12" s="292">
        <v>0</v>
      </c>
      <c r="AH12" s="292">
        <v>994</v>
      </c>
      <c r="AI12" s="292">
        <f>SUM(AJ12,AQ12)</f>
        <v>0</v>
      </c>
      <c r="AJ12" s="292">
        <f>SUM(AK12:AP12)</f>
        <v>0</v>
      </c>
      <c r="AK12" s="292">
        <v>0</v>
      </c>
      <c r="AL12" s="292">
        <v>0</v>
      </c>
      <c r="AM12" s="292">
        <v>0</v>
      </c>
      <c r="AN12" s="292">
        <v>0</v>
      </c>
      <c r="AO12" s="292">
        <v>0</v>
      </c>
      <c r="AP12" s="292">
        <v>0</v>
      </c>
      <c r="AQ12" s="292">
        <f>SUM(AR12:AW12)</f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f>SUM(AY12,BF12)</f>
        <v>0</v>
      </c>
      <c r="AY12" s="292">
        <f>SUM(AZ12:BE12)</f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>SUM(BG12:BL12)</f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>SUM(BN12,BU12)</f>
        <v>0</v>
      </c>
      <c r="BN12" s="292">
        <f>SUM(BO12:BT12)</f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>SUM(BV12:CA12)</f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>SUM(CC12,CJ12)</f>
        <v>0</v>
      </c>
      <c r="CC12" s="292">
        <f>SUM(CD12:CI12)</f>
        <v>0</v>
      </c>
      <c r="CD12" s="292">
        <v>0</v>
      </c>
      <c r="CE12" s="292">
        <v>0</v>
      </c>
      <c r="CF12" s="292">
        <v>0</v>
      </c>
      <c r="CG12" s="292">
        <v>0</v>
      </c>
      <c r="CH12" s="292">
        <v>0</v>
      </c>
      <c r="CI12" s="292">
        <v>0</v>
      </c>
      <c r="CJ12" s="292">
        <f>SUM(CK12:CP12)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f>SUM(CR12,CY12)</f>
        <v>3754</v>
      </c>
      <c r="CR12" s="292">
        <f>SUM(CS12:CX12)</f>
        <v>3721</v>
      </c>
      <c r="CS12" s="292">
        <v>141</v>
      </c>
      <c r="CT12" s="292">
        <v>0</v>
      </c>
      <c r="CU12" s="292">
        <v>0</v>
      </c>
      <c r="CV12" s="292">
        <v>3580</v>
      </c>
      <c r="CW12" s="292">
        <v>0</v>
      </c>
      <c r="CX12" s="292">
        <v>0</v>
      </c>
      <c r="CY12" s="292">
        <f>SUM(CZ12:DE12)</f>
        <v>33</v>
      </c>
      <c r="CZ12" s="292">
        <v>0</v>
      </c>
      <c r="DA12" s="292">
        <v>0</v>
      </c>
      <c r="DB12" s="292">
        <v>0</v>
      </c>
      <c r="DC12" s="292">
        <v>33</v>
      </c>
      <c r="DD12" s="292">
        <v>0</v>
      </c>
      <c r="DE12" s="292">
        <v>0</v>
      </c>
      <c r="DF12" s="292">
        <f>SUM(DG12,DN12)</f>
        <v>343</v>
      </c>
      <c r="DG12" s="292">
        <f>SUM(DH12:DM12)</f>
        <v>306</v>
      </c>
      <c r="DH12" s="292">
        <v>0</v>
      </c>
      <c r="DI12" s="292">
        <v>0</v>
      </c>
      <c r="DJ12" s="292">
        <v>306</v>
      </c>
      <c r="DK12" s="292">
        <v>0</v>
      </c>
      <c r="DL12" s="292">
        <v>0</v>
      </c>
      <c r="DM12" s="292">
        <v>0</v>
      </c>
      <c r="DN12" s="292">
        <f>SUM(DO12:DT12)</f>
        <v>37</v>
      </c>
      <c r="DO12" s="292">
        <v>0</v>
      </c>
      <c r="DP12" s="292">
        <v>0</v>
      </c>
      <c r="DQ12" s="292">
        <v>37</v>
      </c>
      <c r="DR12" s="292">
        <v>0</v>
      </c>
      <c r="DS12" s="292">
        <v>0</v>
      </c>
      <c r="DT12" s="292">
        <v>0</v>
      </c>
      <c r="DU12" s="292">
        <f>SUM(DV12:DY12)</f>
        <v>0</v>
      </c>
      <c r="DV12" s="292">
        <v>0</v>
      </c>
      <c r="DW12" s="292">
        <v>0</v>
      </c>
      <c r="DX12" s="292">
        <v>0</v>
      </c>
      <c r="DY12" s="292">
        <v>0</v>
      </c>
      <c r="DZ12" s="292">
        <f>SUM(EA12,EH12)</f>
        <v>0</v>
      </c>
      <c r="EA12" s="292">
        <f>SUM(EB12:EG12)</f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f>SUM(EI12:EN12)</f>
        <v>0</v>
      </c>
      <c r="EI12" s="292">
        <v>0</v>
      </c>
      <c r="EJ12" s="292">
        <v>0</v>
      </c>
      <c r="EK12" s="292">
        <v>0</v>
      </c>
      <c r="EL12" s="292">
        <v>0</v>
      </c>
      <c r="EM12" s="292">
        <v>0</v>
      </c>
      <c r="EN12" s="292">
        <v>0</v>
      </c>
    </row>
    <row r="13" spans="1:144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SUM(E13,T13,AI13,AX13,BM13,CB13,CQ13,DF13,DU13,DZ13)</f>
        <v>23453</v>
      </c>
      <c r="E13" s="292">
        <f>SUM(F13,M13)</f>
        <v>13059</v>
      </c>
      <c r="F13" s="292">
        <f>SUM(G13:L13)</f>
        <v>12969</v>
      </c>
      <c r="G13" s="292">
        <v>0</v>
      </c>
      <c r="H13" s="292">
        <v>12969</v>
      </c>
      <c r="I13" s="292">
        <v>0</v>
      </c>
      <c r="J13" s="292">
        <v>0</v>
      </c>
      <c r="K13" s="292">
        <v>0</v>
      </c>
      <c r="L13" s="292">
        <v>0</v>
      </c>
      <c r="M13" s="292">
        <f>SUM(N13:S13)</f>
        <v>90</v>
      </c>
      <c r="N13" s="292">
        <v>0</v>
      </c>
      <c r="O13" s="292">
        <v>90</v>
      </c>
      <c r="P13" s="292">
        <v>0</v>
      </c>
      <c r="Q13" s="292">
        <v>0</v>
      </c>
      <c r="R13" s="292">
        <v>0</v>
      </c>
      <c r="S13" s="292">
        <v>0</v>
      </c>
      <c r="T13" s="292">
        <f>SUM(U13,AB13)</f>
        <v>5511</v>
      </c>
      <c r="U13" s="292">
        <f>SUM(V13:AA13)</f>
        <v>4287</v>
      </c>
      <c r="V13" s="292">
        <v>0</v>
      </c>
      <c r="W13" s="292">
        <v>0</v>
      </c>
      <c r="X13" s="292">
        <v>3985</v>
      </c>
      <c r="Y13" s="292">
        <v>0</v>
      </c>
      <c r="Z13" s="292">
        <v>0</v>
      </c>
      <c r="AA13" s="292">
        <v>302</v>
      </c>
      <c r="AB13" s="292">
        <f>SUM(AC13:AH13)</f>
        <v>1224</v>
      </c>
      <c r="AC13" s="292">
        <v>0</v>
      </c>
      <c r="AD13" s="292">
        <v>0</v>
      </c>
      <c r="AE13" s="292">
        <v>1224</v>
      </c>
      <c r="AF13" s="292">
        <v>0</v>
      </c>
      <c r="AG13" s="292">
        <v>0</v>
      </c>
      <c r="AH13" s="292">
        <v>0</v>
      </c>
      <c r="AI13" s="292">
        <f>SUM(AJ13,AQ13)</f>
        <v>0</v>
      </c>
      <c r="AJ13" s="292">
        <f>SUM(AK13:AP13)</f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>SUM(AR13:AW13)</f>
        <v>0</v>
      </c>
      <c r="AR13" s="292">
        <v>0</v>
      </c>
      <c r="AS13" s="292">
        <v>0</v>
      </c>
      <c r="AT13" s="292">
        <v>0</v>
      </c>
      <c r="AU13" s="292">
        <v>0</v>
      </c>
      <c r="AV13" s="292">
        <v>0</v>
      </c>
      <c r="AW13" s="292">
        <v>0</v>
      </c>
      <c r="AX13" s="292">
        <f>SUM(AY13,BF13)</f>
        <v>0</v>
      </c>
      <c r="AY13" s="292">
        <f>SUM(AZ13:BE13)</f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>SUM(BG13:BL13)</f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>SUM(BN13,BU13)</f>
        <v>0</v>
      </c>
      <c r="BN13" s="292">
        <f>SUM(BO13:BT13)</f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>SUM(BV13:CA13)</f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>SUM(CC13,CJ13)</f>
        <v>0</v>
      </c>
      <c r="CC13" s="292">
        <f>SUM(CD13:CI13)</f>
        <v>0</v>
      </c>
      <c r="CD13" s="292">
        <v>0</v>
      </c>
      <c r="CE13" s="292">
        <v>0</v>
      </c>
      <c r="CF13" s="292">
        <v>0</v>
      </c>
      <c r="CG13" s="292">
        <v>0</v>
      </c>
      <c r="CH13" s="292">
        <v>0</v>
      </c>
      <c r="CI13" s="292">
        <v>0</v>
      </c>
      <c r="CJ13" s="292">
        <f>SUM(CK13:CP13)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f>SUM(CR13,CY13)</f>
        <v>1725</v>
      </c>
      <c r="CR13" s="292">
        <f>SUM(CS13:CX13)</f>
        <v>1725</v>
      </c>
      <c r="CS13" s="292">
        <v>0</v>
      </c>
      <c r="CT13" s="292">
        <v>0</v>
      </c>
      <c r="CU13" s="292">
        <v>0</v>
      </c>
      <c r="CV13" s="292">
        <v>1725</v>
      </c>
      <c r="CW13" s="292">
        <v>0</v>
      </c>
      <c r="CX13" s="292">
        <v>0</v>
      </c>
      <c r="CY13" s="292">
        <f>SUM(CZ13:DE13)</f>
        <v>0</v>
      </c>
      <c r="CZ13" s="292">
        <v>0</v>
      </c>
      <c r="DA13" s="292">
        <v>0</v>
      </c>
      <c r="DB13" s="292">
        <v>0</v>
      </c>
      <c r="DC13" s="292">
        <v>0</v>
      </c>
      <c r="DD13" s="292">
        <v>0</v>
      </c>
      <c r="DE13" s="292">
        <v>0</v>
      </c>
      <c r="DF13" s="292">
        <f>SUM(DG13,DN13)</f>
        <v>0</v>
      </c>
      <c r="DG13" s="292">
        <f>SUM(DH13:DM13)</f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f>SUM(DO13:DT13)</f>
        <v>0</v>
      </c>
      <c r="DO13" s="292">
        <v>0</v>
      </c>
      <c r="DP13" s="292">
        <v>0</v>
      </c>
      <c r="DQ13" s="292">
        <v>0</v>
      </c>
      <c r="DR13" s="292">
        <v>0</v>
      </c>
      <c r="DS13" s="292">
        <v>0</v>
      </c>
      <c r="DT13" s="292">
        <v>0</v>
      </c>
      <c r="DU13" s="292">
        <f>SUM(DV13:DY13)</f>
        <v>3158</v>
      </c>
      <c r="DV13" s="292">
        <v>2918</v>
      </c>
      <c r="DW13" s="292">
        <v>0</v>
      </c>
      <c r="DX13" s="292">
        <v>240</v>
      </c>
      <c r="DY13" s="292">
        <v>0</v>
      </c>
      <c r="DZ13" s="292">
        <f>SUM(EA13,EH13)</f>
        <v>0</v>
      </c>
      <c r="EA13" s="292">
        <f>SUM(EB13:EG13)</f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f>SUM(EI13:EN13)</f>
        <v>0</v>
      </c>
      <c r="EI13" s="292">
        <v>0</v>
      </c>
      <c r="EJ13" s="292">
        <v>0</v>
      </c>
      <c r="EK13" s="292">
        <v>0</v>
      </c>
      <c r="EL13" s="292">
        <v>0</v>
      </c>
      <c r="EM13" s="292">
        <v>0</v>
      </c>
      <c r="EN13" s="292">
        <v>0</v>
      </c>
    </row>
    <row r="14" spans="1:144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SUM(E14,T14,AI14,AX14,BM14,CB14,CQ14,DF14,DU14,DZ14)</f>
        <v>20935</v>
      </c>
      <c r="E14" s="292">
        <f>SUM(F14,M14)</f>
        <v>14618</v>
      </c>
      <c r="F14" s="292">
        <f>SUM(G14:L14)</f>
        <v>13909</v>
      </c>
      <c r="G14" s="292">
        <v>0</v>
      </c>
      <c r="H14" s="292">
        <v>13909</v>
      </c>
      <c r="I14" s="292">
        <v>0</v>
      </c>
      <c r="J14" s="292">
        <v>0</v>
      </c>
      <c r="K14" s="292">
        <v>0</v>
      </c>
      <c r="L14" s="292">
        <v>0</v>
      </c>
      <c r="M14" s="292">
        <f>SUM(N14:S14)</f>
        <v>709</v>
      </c>
      <c r="N14" s="292">
        <v>0</v>
      </c>
      <c r="O14" s="292">
        <v>709</v>
      </c>
      <c r="P14" s="292">
        <v>0</v>
      </c>
      <c r="Q14" s="292">
        <v>0</v>
      </c>
      <c r="R14" s="292">
        <v>0</v>
      </c>
      <c r="S14" s="292">
        <v>0</v>
      </c>
      <c r="T14" s="292">
        <f>SUM(U14,AB14)</f>
        <v>1483</v>
      </c>
      <c r="U14" s="292">
        <f>SUM(V14:AA14)</f>
        <v>1086</v>
      </c>
      <c r="V14" s="292">
        <v>0</v>
      </c>
      <c r="W14" s="292">
        <v>0</v>
      </c>
      <c r="X14" s="292">
        <v>1071</v>
      </c>
      <c r="Y14" s="292">
        <v>15</v>
      </c>
      <c r="Z14" s="292">
        <v>0</v>
      </c>
      <c r="AA14" s="292">
        <v>0</v>
      </c>
      <c r="AB14" s="292">
        <f>SUM(AC14:AH14)</f>
        <v>397</v>
      </c>
      <c r="AC14" s="292">
        <v>0</v>
      </c>
      <c r="AD14" s="292">
        <v>0</v>
      </c>
      <c r="AE14" s="292">
        <v>394</v>
      </c>
      <c r="AF14" s="292">
        <v>3</v>
      </c>
      <c r="AG14" s="292">
        <v>0</v>
      </c>
      <c r="AH14" s="292">
        <v>0</v>
      </c>
      <c r="AI14" s="292">
        <f>SUM(AJ14,AQ14)</f>
        <v>66</v>
      </c>
      <c r="AJ14" s="292">
        <f>SUM(AK14:AP14)</f>
        <v>55</v>
      </c>
      <c r="AK14" s="292">
        <v>0</v>
      </c>
      <c r="AL14" s="292">
        <v>55</v>
      </c>
      <c r="AM14" s="292">
        <v>0</v>
      </c>
      <c r="AN14" s="292">
        <v>0</v>
      </c>
      <c r="AO14" s="292">
        <v>0</v>
      </c>
      <c r="AP14" s="292">
        <v>0</v>
      </c>
      <c r="AQ14" s="292">
        <f>SUM(AR14:AW14)</f>
        <v>11</v>
      </c>
      <c r="AR14" s="292">
        <v>0</v>
      </c>
      <c r="AS14" s="292">
        <v>11</v>
      </c>
      <c r="AT14" s="292">
        <v>0</v>
      </c>
      <c r="AU14" s="292">
        <v>0</v>
      </c>
      <c r="AV14" s="292">
        <v>0</v>
      </c>
      <c r="AW14" s="292">
        <v>0</v>
      </c>
      <c r="AX14" s="292">
        <f>SUM(AY14,BF14)</f>
        <v>0</v>
      </c>
      <c r="AY14" s="292">
        <f>SUM(AZ14:BE14)</f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>SUM(BG14:BL14)</f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>SUM(BN14,BU14)</f>
        <v>0</v>
      </c>
      <c r="BN14" s="292">
        <f>SUM(BO14:BT14)</f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>SUM(BV14:CA14)</f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>SUM(CC14,CJ14)</f>
        <v>0</v>
      </c>
      <c r="CC14" s="292">
        <f>SUM(CD14:CI14)</f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>SUM(CK14:CP14)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f>SUM(CR14,CY14)</f>
        <v>1552</v>
      </c>
      <c r="CR14" s="292">
        <f>SUM(CS14:CX14)</f>
        <v>1501</v>
      </c>
      <c r="CS14" s="292">
        <v>0</v>
      </c>
      <c r="CT14" s="292">
        <v>0</v>
      </c>
      <c r="CU14" s="292">
        <v>0</v>
      </c>
      <c r="CV14" s="292">
        <v>1483</v>
      </c>
      <c r="CW14" s="292">
        <v>18</v>
      </c>
      <c r="CX14" s="292">
        <v>0</v>
      </c>
      <c r="CY14" s="292">
        <f>SUM(CZ14:DE14)</f>
        <v>51</v>
      </c>
      <c r="CZ14" s="292">
        <v>0</v>
      </c>
      <c r="DA14" s="292">
        <v>0</v>
      </c>
      <c r="DB14" s="292">
        <v>0</v>
      </c>
      <c r="DC14" s="292">
        <v>51</v>
      </c>
      <c r="DD14" s="292">
        <v>0</v>
      </c>
      <c r="DE14" s="292">
        <v>0</v>
      </c>
      <c r="DF14" s="292">
        <f>SUM(DG14,DN14)</f>
        <v>0</v>
      </c>
      <c r="DG14" s="292">
        <f>SUM(DH14:DM14)</f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>SUM(DO14:DT14)</f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>SUM(DV14:DY14)</f>
        <v>3133</v>
      </c>
      <c r="DV14" s="292">
        <v>1949</v>
      </c>
      <c r="DW14" s="292">
        <v>0</v>
      </c>
      <c r="DX14" s="292">
        <v>1184</v>
      </c>
      <c r="DY14" s="292">
        <v>0</v>
      </c>
      <c r="DZ14" s="292">
        <f>SUM(EA14,EH14)</f>
        <v>83</v>
      </c>
      <c r="EA14" s="292">
        <f>SUM(EB14:EG14)</f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f>SUM(EI14:EN14)</f>
        <v>83</v>
      </c>
      <c r="EI14" s="292">
        <v>0</v>
      </c>
      <c r="EJ14" s="292">
        <v>0</v>
      </c>
      <c r="EK14" s="292">
        <v>0</v>
      </c>
      <c r="EL14" s="292">
        <v>0</v>
      </c>
      <c r="EM14" s="292">
        <v>83</v>
      </c>
      <c r="EN14" s="292">
        <v>0</v>
      </c>
    </row>
    <row r="15" spans="1:144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SUM(E15,T15,AI15,AX15,BM15,CB15,CQ15,DF15,DU15,DZ15)</f>
        <v>29352</v>
      </c>
      <c r="E15" s="292">
        <f>SUM(F15,M15)</f>
        <v>23727</v>
      </c>
      <c r="F15" s="292">
        <f>SUM(G15:L15)</f>
        <v>19053</v>
      </c>
      <c r="G15" s="292">
        <v>0</v>
      </c>
      <c r="H15" s="292">
        <v>19053</v>
      </c>
      <c r="I15" s="292">
        <v>0</v>
      </c>
      <c r="J15" s="292">
        <v>0</v>
      </c>
      <c r="K15" s="292">
        <v>0</v>
      </c>
      <c r="L15" s="292">
        <v>0</v>
      </c>
      <c r="M15" s="292">
        <f>SUM(N15:S15)</f>
        <v>4674</v>
      </c>
      <c r="N15" s="292">
        <v>0</v>
      </c>
      <c r="O15" s="292">
        <v>4674</v>
      </c>
      <c r="P15" s="292">
        <v>0</v>
      </c>
      <c r="Q15" s="292">
        <v>0</v>
      </c>
      <c r="R15" s="292">
        <v>0</v>
      </c>
      <c r="S15" s="292">
        <v>0</v>
      </c>
      <c r="T15" s="292">
        <f>SUM(U15,AB15)</f>
        <v>1046</v>
      </c>
      <c r="U15" s="292">
        <f>SUM(V15:AA15)</f>
        <v>1046</v>
      </c>
      <c r="V15" s="292">
        <v>0</v>
      </c>
      <c r="W15" s="292">
        <v>0</v>
      </c>
      <c r="X15" s="292">
        <v>360</v>
      </c>
      <c r="Y15" s="292">
        <v>0</v>
      </c>
      <c r="Z15" s="292">
        <v>0</v>
      </c>
      <c r="AA15" s="292">
        <v>686</v>
      </c>
      <c r="AB15" s="292">
        <f>SUM(AC15:AH15)</f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f>SUM(AJ15,AQ15)</f>
        <v>1216</v>
      </c>
      <c r="AJ15" s="292">
        <f>SUM(AK15:AP15)</f>
        <v>1216</v>
      </c>
      <c r="AK15" s="292">
        <v>0</v>
      </c>
      <c r="AL15" s="292">
        <v>0</v>
      </c>
      <c r="AM15" s="292">
        <v>0</v>
      </c>
      <c r="AN15" s="292">
        <v>1216</v>
      </c>
      <c r="AO15" s="292">
        <v>0</v>
      </c>
      <c r="AP15" s="292">
        <v>0</v>
      </c>
      <c r="AQ15" s="292">
        <f>SUM(AR15:AW15)</f>
        <v>0</v>
      </c>
      <c r="AR15" s="292">
        <v>0</v>
      </c>
      <c r="AS15" s="292">
        <v>0</v>
      </c>
      <c r="AT15" s="292">
        <v>0</v>
      </c>
      <c r="AU15" s="292">
        <v>0</v>
      </c>
      <c r="AV15" s="292">
        <v>0</v>
      </c>
      <c r="AW15" s="292">
        <v>0</v>
      </c>
      <c r="AX15" s="292">
        <f>SUM(AY15,BF15)</f>
        <v>0</v>
      </c>
      <c r="AY15" s="292">
        <f>SUM(AZ15:BE15)</f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>SUM(BG15:BL15)</f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>SUM(BN15,BU15)</f>
        <v>0</v>
      </c>
      <c r="BN15" s="292">
        <f>SUM(BO15:BT15)</f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>SUM(BV15:CA15)</f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>SUM(CC15,CJ15)</f>
        <v>802</v>
      </c>
      <c r="CC15" s="292">
        <f>SUM(CD15:CI15)</f>
        <v>802</v>
      </c>
      <c r="CD15" s="292">
        <v>0</v>
      </c>
      <c r="CE15" s="292">
        <v>0</v>
      </c>
      <c r="CF15" s="292">
        <v>0</v>
      </c>
      <c r="CG15" s="292">
        <v>802</v>
      </c>
      <c r="CH15" s="292">
        <v>0</v>
      </c>
      <c r="CI15" s="292">
        <v>0</v>
      </c>
      <c r="CJ15" s="292">
        <f>SUM(CK15:CP15)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f>SUM(CR15,CY15)</f>
        <v>409</v>
      </c>
      <c r="CR15" s="292">
        <f>SUM(CS15:CX15)</f>
        <v>409</v>
      </c>
      <c r="CS15" s="292">
        <v>0</v>
      </c>
      <c r="CT15" s="292">
        <v>0</v>
      </c>
      <c r="CU15" s="292">
        <v>0</v>
      </c>
      <c r="CV15" s="292">
        <v>390</v>
      </c>
      <c r="CW15" s="292">
        <v>19</v>
      </c>
      <c r="CX15" s="292">
        <v>0</v>
      </c>
      <c r="CY15" s="292">
        <f>SUM(CZ15:DE15)</f>
        <v>0</v>
      </c>
      <c r="CZ15" s="292">
        <v>0</v>
      </c>
      <c r="DA15" s="292">
        <v>0</v>
      </c>
      <c r="DB15" s="292">
        <v>0</v>
      </c>
      <c r="DC15" s="292">
        <v>0</v>
      </c>
      <c r="DD15" s="292">
        <v>0</v>
      </c>
      <c r="DE15" s="292">
        <v>0</v>
      </c>
      <c r="DF15" s="292">
        <f>SUM(DG15,DN15)</f>
        <v>0</v>
      </c>
      <c r="DG15" s="292">
        <f>SUM(DH15:DM15)</f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>SUM(DO15:DT15)</f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>SUM(DV15:DY15)</f>
        <v>1680</v>
      </c>
      <c r="DV15" s="292">
        <v>1680</v>
      </c>
      <c r="DW15" s="292">
        <v>0</v>
      </c>
      <c r="DX15" s="292">
        <v>0</v>
      </c>
      <c r="DY15" s="292">
        <v>0</v>
      </c>
      <c r="DZ15" s="292">
        <f>SUM(EA15,EH15)</f>
        <v>472</v>
      </c>
      <c r="EA15" s="292">
        <f>SUM(EB15:EG15)</f>
        <v>472</v>
      </c>
      <c r="EB15" s="292">
        <v>0</v>
      </c>
      <c r="EC15" s="292">
        <v>0</v>
      </c>
      <c r="ED15" s="292">
        <v>472</v>
      </c>
      <c r="EE15" s="292">
        <v>0</v>
      </c>
      <c r="EF15" s="292">
        <v>0</v>
      </c>
      <c r="EG15" s="292">
        <v>0</v>
      </c>
      <c r="EH15" s="292">
        <f>SUM(EI15:EN15)</f>
        <v>0</v>
      </c>
      <c r="EI15" s="292">
        <v>0</v>
      </c>
      <c r="EJ15" s="292">
        <v>0</v>
      </c>
      <c r="EK15" s="292">
        <v>0</v>
      </c>
      <c r="EL15" s="292">
        <v>0</v>
      </c>
      <c r="EM15" s="292">
        <v>0</v>
      </c>
      <c r="EN15" s="292">
        <v>0</v>
      </c>
    </row>
    <row r="16" spans="1:144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SUM(E16,T16,AI16,AX16,BM16,CB16,CQ16,DF16,DU16,DZ16)</f>
        <v>14267</v>
      </c>
      <c r="E16" s="292">
        <f>SUM(F16,M16)</f>
        <v>11069</v>
      </c>
      <c r="F16" s="292">
        <f>SUM(G16:L16)</f>
        <v>9285</v>
      </c>
      <c r="G16" s="292">
        <v>0</v>
      </c>
      <c r="H16" s="292">
        <v>9285</v>
      </c>
      <c r="I16" s="292">
        <v>0</v>
      </c>
      <c r="J16" s="292">
        <v>0</v>
      </c>
      <c r="K16" s="292">
        <v>0</v>
      </c>
      <c r="L16" s="292">
        <v>0</v>
      </c>
      <c r="M16" s="292">
        <f>SUM(N16:S16)</f>
        <v>1784</v>
      </c>
      <c r="N16" s="292">
        <v>0</v>
      </c>
      <c r="O16" s="292">
        <v>1784</v>
      </c>
      <c r="P16" s="292">
        <v>0</v>
      </c>
      <c r="Q16" s="292">
        <v>0</v>
      </c>
      <c r="R16" s="292">
        <v>0</v>
      </c>
      <c r="S16" s="292">
        <v>0</v>
      </c>
      <c r="T16" s="292">
        <f>SUM(U16,AB16)</f>
        <v>1755</v>
      </c>
      <c r="U16" s="292">
        <f>SUM(V16:AA16)</f>
        <v>880</v>
      </c>
      <c r="V16" s="292">
        <v>0</v>
      </c>
      <c r="W16" s="292">
        <v>0</v>
      </c>
      <c r="X16" s="292">
        <v>468</v>
      </c>
      <c r="Y16" s="292">
        <v>175</v>
      </c>
      <c r="Z16" s="292">
        <v>3</v>
      </c>
      <c r="AA16" s="292">
        <v>234</v>
      </c>
      <c r="AB16" s="292">
        <f>SUM(AC16:AH16)</f>
        <v>875</v>
      </c>
      <c r="AC16" s="292">
        <v>0</v>
      </c>
      <c r="AD16" s="292">
        <v>0</v>
      </c>
      <c r="AE16" s="292">
        <v>111</v>
      </c>
      <c r="AF16" s="292">
        <v>0</v>
      </c>
      <c r="AG16" s="292">
        <v>0</v>
      </c>
      <c r="AH16" s="292">
        <v>764</v>
      </c>
      <c r="AI16" s="292">
        <f>SUM(AJ16,AQ16)</f>
        <v>0</v>
      </c>
      <c r="AJ16" s="292">
        <f>SUM(AK16:AP16)</f>
        <v>0</v>
      </c>
      <c r="AK16" s="292">
        <v>0</v>
      </c>
      <c r="AL16" s="292">
        <v>0</v>
      </c>
      <c r="AM16" s="292">
        <v>0</v>
      </c>
      <c r="AN16" s="292">
        <v>0</v>
      </c>
      <c r="AO16" s="292">
        <v>0</v>
      </c>
      <c r="AP16" s="292">
        <v>0</v>
      </c>
      <c r="AQ16" s="292">
        <f>SUM(AR16:AW16)</f>
        <v>0</v>
      </c>
      <c r="AR16" s="292">
        <v>0</v>
      </c>
      <c r="AS16" s="292">
        <v>0</v>
      </c>
      <c r="AT16" s="292">
        <v>0</v>
      </c>
      <c r="AU16" s="292">
        <v>0</v>
      </c>
      <c r="AV16" s="292">
        <v>0</v>
      </c>
      <c r="AW16" s="292">
        <v>0</v>
      </c>
      <c r="AX16" s="292">
        <f>SUM(AY16,BF16)</f>
        <v>0</v>
      </c>
      <c r="AY16" s="292">
        <f>SUM(AZ16:BE16)</f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>SUM(BG16:BL16)</f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>SUM(BN16,BU16)</f>
        <v>0</v>
      </c>
      <c r="BN16" s="292">
        <f>SUM(BO16:BT16)</f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>SUM(BV16:CA16)</f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>SUM(CC16,CJ16)</f>
        <v>0</v>
      </c>
      <c r="CC16" s="292">
        <f>SUM(CD16:CI16)</f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>SUM(CK16:CP16)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>SUM(CR16,CY16)</f>
        <v>0</v>
      </c>
      <c r="CR16" s="292">
        <f>SUM(CS16:CX16)</f>
        <v>0</v>
      </c>
      <c r="CS16" s="292">
        <v>0</v>
      </c>
      <c r="CT16" s="292">
        <v>0</v>
      </c>
      <c r="CU16" s="292">
        <v>0</v>
      </c>
      <c r="CV16" s="292">
        <v>0</v>
      </c>
      <c r="CW16" s="292">
        <v>0</v>
      </c>
      <c r="CX16" s="292">
        <v>0</v>
      </c>
      <c r="CY16" s="292">
        <f>SUM(CZ16:DE16)</f>
        <v>0</v>
      </c>
      <c r="CZ16" s="292">
        <v>0</v>
      </c>
      <c r="DA16" s="292">
        <v>0</v>
      </c>
      <c r="DB16" s="292">
        <v>0</v>
      </c>
      <c r="DC16" s="292">
        <v>0</v>
      </c>
      <c r="DD16" s="292">
        <v>0</v>
      </c>
      <c r="DE16" s="292">
        <v>0</v>
      </c>
      <c r="DF16" s="292">
        <f>SUM(DG16,DN16)</f>
        <v>0</v>
      </c>
      <c r="DG16" s="292">
        <f>SUM(DH16:DM16)</f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>SUM(DO16:DT16)</f>
        <v>0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0</v>
      </c>
      <c r="DU16" s="292">
        <f>SUM(DV16:DY16)</f>
        <v>1101</v>
      </c>
      <c r="DV16" s="292">
        <v>1101</v>
      </c>
      <c r="DW16" s="292">
        <v>0</v>
      </c>
      <c r="DX16" s="292">
        <v>0</v>
      </c>
      <c r="DY16" s="292">
        <v>0</v>
      </c>
      <c r="DZ16" s="292">
        <f>SUM(EA16,EH16)</f>
        <v>342</v>
      </c>
      <c r="EA16" s="292">
        <f>SUM(EB16:EG16)</f>
        <v>14</v>
      </c>
      <c r="EB16" s="292">
        <v>0</v>
      </c>
      <c r="EC16" s="292">
        <v>0</v>
      </c>
      <c r="ED16" s="292">
        <v>0</v>
      </c>
      <c r="EE16" s="292">
        <v>0</v>
      </c>
      <c r="EF16" s="292">
        <v>14</v>
      </c>
      <c r="EG16" s="292">
        <v>0</v>
      </c>
      <c r="EH16" s="292">
        <f>SUM(EI16:EN16)</f>
        <v>328</v>
      </c>
      <c r="EI16" s="292">
        <v>0</v>
      </c>
      <c r="EJ16" s="292">
        <v>0</v>
      </c>
      <c r="EK16" s="292">
        <v>0</v>
      </c>
      <c r="EL16" s="292">
        <v>0</v>
      </c>
      <c r="EM16" s="292">
        <v>328</v>
      </c>
      <c r="EN16" s="292">
        <v>0</v>
      </c>
    </row>
    <row r="17" spans="1:144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SUM(E17,T17,AI17,AX17,BM17,CB17,CQ17,DF17,DU17,DZ17)</f>
        <v>15420</v>
      </c>
      <c r="E17" s="292">
        <f>SUM(F17,M17)</f>
        <v>13374</v>
      </c>
      <c r="F17" s="292">
        <f>SUM(G17:L17)</f>
        <v>12682</v>
      </c>
      <c r="G17" s="292">
        <v>0</v>
      </c>
      <c r="H17" s="292">
        <v>12682</v>
      </c>
      <c r="I17" s="292">
        <v>0</v>
      </c>
      <c r="J17" s="292">
        <v>0</v>
      </c>
      <c r="K17" s="292">
        <v>0</v>
      </c>
      <c r="L17" s="292">
        <v>0</v>
      </c>
      <c r="M17" s="292">
        <f>SUM(N17:S17)</f>
        <v>692</v>
      </c>
      <c r="N17" s="292">
        <v>0</v>
      </c>
      <c r="O17" s="292">
        <v>692</v>
      </c>
      <c r="P17" s="292">
        <v>0</v>
      </c>
      <c r="Q17" s="292">
        <v>0</v>
      </c>
      <c r="R17" s="292">
        <v>0</v>
      </c>
      <c r="S17" s="292">
        <v>0</v>
      </c>
      <c r="T17" s="292">
        <f>SUM(U17,AB17)</f>
        <v>708</v>
      </c>
      <c r="U17" s="292">
        <f>SUM(V17:AA17)</f>
        <v>278</v>
      </c>
      <c r="V17" s="292">
        <v>0</v>
      </c>
      <c r="W17" s="292">
        <v>0</v>
      </c>
      <c r="X17" s="292">
        <v>249</v>
      </c>
      <c r="Y17" s="292">
        <v>0</v>
      </c>
      <c r="Z17" s="292">
        <v>0</v>
      </c>
      <c r="AA17" s="292">
        <v>29</v>
      </c>
      <c r="AB17" s="292">
        <f>SUM(AC17:AH17)</f>
        <v>430</v>
      </c>
      <c r="AC17" s="292">
        <v>0</v>
      </c>
      <c r="AD17" s="292">
        <v>0</v>
      </c>
      <c r="AE17" s="292">
        <v>27</v>
      </c>
      <c r="AF17" s="292">
        <v>0</v>
      </c>
      <c r="AG17" s="292">
        <v>0</v>
      </c>
      <c r="AH17" s="292">
        <v>403</v>
      </c>
      <c r="AI17" s="292">
        <f>SUM(AJ17,AQ17)</f>
        <v>0</v>
      </c>
      <c r="AJ17" s="292">
        <f>SUM(AK17:AP17)</f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>SUM(AR17:AW17)</f>
        <v>0</v>
      </c>
      <c r="AR17" s="292">
        <v>0</v>
      </c>
      <c r="AS17" s="292">
        <v>0</v>
      </c>
      <c r="AT17" s="292">
        <v>0</v>
      </c>
      <c r="AU17" s="292">
        <v>0</v>
      </c>
      <c r="AV17" s="292">
        <v>0</v>
      </c>
      <c r="AW17" s="292">
        <v>0</v>
      </c>
      <c r="AX17" s="292">
        <f>SUM(AY17,BF17)</f>
        <v>0</v>
      </c>
      <c r="AY17" s="292">
        <f>SUM(AZ17:BE17)</f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>SUM(BG17:BL17)</f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>SUM(BN17,BU17)</f>
        <v>0</v>
      </c>
      <c r="BN17" s="292">
        <f>SUM(BO17:BT17)</f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>SUM(BV17:CA17)</f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>SUM(CC17,CJ17)</f>
        <v>0</v>
      </c>
      <c r="CC17" s="292">
        <f>SUM(CD17:CI17)</f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>SUM(CK17:CP17)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>SUM(CR17,CY17)</f>
        <v>792</v>
      </c>
      <c r="CR17" s="292">
        <f>SUM(CS17:CX17)</f>
        <v>790</v>
      </c>
      <c r="CS17" s="292">
        <v>0</v>
      </c>
      <c r="CT17" s="292">
        <v>0</v>
      </c>
      <c r="CU17" s="292">
        <v>1</v>
      </c>
      <c r="CV17" s="292">
        <v>789</v>
      </c>
      <c r="CW17" s="292">
        <v>0</v>
      </c>
      <c r="CX17" s="292">
        <v>0</v>
      </c>
      <c r="CY17" s="292">
        <f>SUM(CZ17:DE17)</f>
        <v>2</v>
      </c>
      <c r="CZ17" s="292">
        <v>0</v>
      </c>
      <c r="DA17" s="292">
        <v>0</v>
      </c>
      <c r="DB17" s="292">
        <v>2</v>
      </c>
      <c r="DC17" s="292">
        <v>0</v>
      </c>
      <c r="DD17" s="292">
        <v>0</v>
      </c>
      <c r="DE17" s="292">
        <v>0</v>
      </c>
      <c r="DF17" s="292">
        <f>SUM(DG17,DN17)</f>
        <v>0</v>
      </c>
      <c r="DG17" s="292">
        <f>SUM(DH17:DM17)</f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>SUM(DO17:DT17)</f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>SUM(DV17:DY17)</f>
        <v>546</v>
      </c>
      <c r="DV17" s="292">
        <v>546</v>
      </c>
      <c r="DW17" s="292">
        <v>0</v>
      </c>
      <c r="DX17" s="292">
        <v>0</v>
      </c>
      <c r="DY17" s="292">
        <v>0</v>
      </c>
      <c r="DZ17" s="292">
        <f>SUM(EA17,EH17)</f>
        <v>0</v>
      </c>
      <c r="EA17" s="292">
        <f>SUM(EB17:EG17)</f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f>SUM(EI17:EN17)</f>
        <v>0</v>
      </c>
      <c r="EI17" s="292">
        <v>0</v>
      </c>
      <c r="EJ17" s="292">
        <v>0</v>
      </c>
      <c r="EK17" s="292">
        <v>0</v>
      </c>
      <c r="EL17" s="292">
        <v>0</v>
      </c>
      <c r="EM17" s="292">
        <v>0</v>
      </c>
      <c r="EN17" s="292">
        <v>0</v>
      </c>
    </row>
    <row r="18" spans="1:144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SUM(E18,T18,AI18,AX18,BM18,CB18,CQ18,DF18,DU18,DZ18)</f>
        <v>15798</v>
      </c>
      <c r="E18" s="292">
        <f>SUM(F18,M18)</f>
        <v>12500</v>
      </c>
      <c r="F18" s="292">
        <f>SUM(G18:L18)</f>
        <v>12500</v>
      </c>
      <c r="G18" s="292">
        <v>0</v>
      </c>
      <c r="H18" s="292">
        <v>12500</v>
      </c>
      <c r="I18" s="292">
        <v>0</v>
      </c>
      <c r="J18" s="292">
        <v>0</v>
      </c>
      <c r="K18" s="292">
        <v>0</v>
      </c>
      <c r="L18" s="292">
        <v>0</v>
      </c>
      <c r="M18" s="292">
        <f>SUM(N18:S18)</f>
        <v>0</v>
      </c>
      <c r="N18" s="292">
        <v>0</v>
      </c>
      <c r="O18" s="292">
        <v>0</v>
      </c>
      <c r="P18" s="292">
        <v>0</v>
      </c>
      <c r="Q18" s="292">
        <v>0</v>
      </c>
      <c r="R18" s="292">
        <v>0</v>
      </c>
      <c r="S18" s="292">
        <v>0</v>
      </c>
      <c r="T18" s="292">
        <f>SUM(U18,AB18)</f>
        <v>1450</v>
      </c>
      <c r="U18" s="292">
        <f>SUM(V18:AA18)</f>
        <v>32</v>
      </c>
      <c r="V18" s="292">
        <v>0</v>
      </c>
      <c r="W18" s="292">
        <v>0</v>
      </c>
      <c r="X18" s="292">
        <v>0</v>
      </c>
      <c r="Y18" s="292">
        <v>0</v>
      </c>
      <c r="Z18" s="292">
        <v>0</v>
      </c>
      <c r="AA18" s="292">
        <v>32</v>
      </c>
      <c r="AB18" s="292">
        <f>SUM(AC18:AH18)</f>
        <v>1418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1418</v>
      </c>
      <c r="AI18" s="292">
        <f>SUM(AJ18,AQ18)</f>
        <v>0</v>
      </c>
      <c r="AJ18" s="292">
        <f>SUM(AK18:AP18)</f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>SUM(AR18:AW18)</f>
        <v>0</v>
      </c>
      <c r="AR18" s="292">
        <v>0</v>
      </c>
      <c r="AS18" s="292">
        <v>0</v>
      </c>
      <c r="AT18" s="292">
        <v>0</v>
      </c>
      <c r="AU18" s="292">
        <v>0</v>
      </c>
      <c r="AV18" s="292">
        <v>0</v>
      </c>
      <c r="AW18" s="292">
        <v>0</v>
      </c>
      <c r="AX18" s="292">
        <f>SUM(AY18,BF18)</f>
        <v>0</v>
      </c>
      <c r="AY18" s="292">
        <f>SUM(AZ18:BE18)</f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>SUM(BG18:BL18)</f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>SUM(BN18,BU18)</f>
        <v>0</v>
      </c>
      <c r="BN18" s="292">
        <f>SUM(BO18:BT18)</f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>SUM(BV18:CA18)</f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>SUM(CC18,CJ18)</f>
        <v>0</v>
      </c>
      <c r="CC18" s="292">
        <f>SUM(CD18:CI18)</f>
        <v>0</v>
      </c>
      <c r="CD18" s="292">
        <v>0</v>
      </c>
      <c r="CE18" s="292">
        <v>0</v>
      </c>
      <c r="CF18" s="292">
        <v>0</v>
      </c>
      <c r="CG18" s="292">
        <v>0</v>
      </c>
      <c r="CH18" s="292">
        <v>0</v>
      </c>
      <c r="CI18" s="292">
        <v>0</v>
      </c>
      <c r="CJ18" s="292">
        <f>SUM(CK18:CP18)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>SUM(CR18,CY18)</f>
        <v>952</v>
      </c>
      <c r="CR18" s="292">
        <f>SUM(CS18:CX18)</f>
        <v>901</v>
      </c>
      <c r="CS18" s="292">
        <v>0</v>
      </c>
      <c r="CT18" s="292">
        <v>0</v>
      </c>
      <c r="CU18" s="292">
        <v>327</v>
      </c>
      <c r="CV18" s="292">
        <v>544</v>
      </c>
      <c r="CW18" s="292">
        <v>30</v>
      </c>
      <c r="CX18" s="292">
        <v>0</v>
      </c>
      <c r="CY18" s="292">
        <f>SUM(CZ18:DE18)</f>
        <v>51</v>
      </c>
      <c r="CZ18" s="292">
        <v>0</v>
      </c>
      <c r="DA18" s="292">
        <v>0</v>
      </c>
      <c r="DB18" s="292">
        <v>0</v>
      </c>
      <c r="DC18" s="292">
        <v>51</v>
      </c>
      <c r="DD18" s="292">
        <v>0</v>
      </c>
      <c r="DE18" s="292">
        <v>0</v>
      </c>
      <c r="DF18" s="292">
        <f>SUM(DG18,DN18)</f>
        <v>0</v>
      </c>
      <c r="DG18" s="292">
        <f>SUM(DH18:DM18)</f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>SUM(DO18:DT18)</f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>SUM(DV18:DY18)</f>
        <v>519</v>
      </c>
      <c r="DV18" s="292">
        <v>519</v>
      </c>
      <c r="DW18" s="292">
        <v>0</v>
      </c>
      <c r="DX18" s="292">
        <v>0</v>
      </c>
      <c r="DY18" s="292">
        <v>0</v>
      </c>
      <c r="DZ18" s="292">
        <f>SUM(EA18,EH18)</f>
        <v>377</v>
      </c>
      <c r="EA18" s="292">
        <f>SUM(EB18:EG18)</f>
        <v>208</v>
      </c>
      <c r="EB18" s="292">
        <v>0</v>
      </c>
      <c r="EC18" s="292">
        <v>0</v>
      </c>
      <c r="ED18" s="292">
        <v>208</v>
      </c>
      <c r="EE18" s="292">
        <v>0</v>
      </c>
      <c r="EF18" s="292">
        <v>0</v>
      </c>
      <c r="EG18" s="292">
        <v>0</v>
      </c>
      <c r="EH18" s="292">
        <f>SUM(EI18:EN18)</f>
        <v>169</v>
      </c>
      <c r="EI18" s="292">
        <v>0</v>
      </c>
      <c r="EJ18" s="292">
        <v>0</v>
      </c>
      <c r="EK18" s="292">
        <v>169</v>
      </c>
      <c r="EL18" s="292">
        <v>0</v>
      </c>
      <c r="EM18" s="292">
        <v>0</v>
      </c>
      <c r="EN18" s="292">
        <v>0</v>
      </c>
    </row>
    <row r="19" spans="1:144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SUM(E19,T19,AI19,AX19,BM19,CB19,CQ19,DF19,DU19,DZ19)</f>
        <v>33104</v>
      </c>
      <c r="E19" s="292">
        <f>SUM(F19,M19)</f>
        <v>28137</v>
      </c>
      <c r="F19" s="292">
        <f>SUM(G19:L19)</f>
        <v>26129</v>
      </c>
      <c r="G19" s="292">
        <v>0</v>
      </c>
      <c r="H19" s="292">
        <v>26094</v>
      </c>
      <c r="I19" s="292">
        <v>0</v>
      </c>
      <c r="J19" s="292">
        <v>0</v>
      </c>
      <c r="K19" s="292">
        <v>0</v>
      </c>
      <c r="L19" s="292">
        <v>35</v>
      </c>
      <c r="M19" s="292">
        <f>SUM(N19:S19)</f>
        <v>2008</v>
      </c>
      <c r="N19" s="292">
        <v>0</v>
      </c>
      <c r="O19" s="292">
        <v>1975</v>
      </c>
      <c r="P19" s="292">
        <v>0</v>
      </c>
      <c r="Q19" s="292">
        <v>0</v>
      </c>
      <c r="R19" s="292">
        <v>0</v>
      </c>
      <c r="S19" s="292">
        <v>33</v>
      </c>
      <c r="T19" s="292">
        <f>SUM(U19,AB19)</f>
        <v>2200</v>
      </c>
      <c r="U19" s="292">
        <f>SUM(V19:AA19)</f>
        <v>1335</v>
      </c>
      <c r="V19" s="292">
        <v>0</v>
      </c>
      <c r="W19" s="292">
        <v>0</v>
      </c>
      <c r="X19" s="292">
        <v>1327</v>
      </c>
      <c r="Y19" s="292">
        <v>0</v>
      </c>
      <c r="Z19" s="292">
        <v>0</v>
      </c>
      <c r="AA19" s="292">
        <v>8</v>
      </c>
      <c r="AB19" s="292">
        <f>SUM(AC19:AH19)</f>
        <v>865</v>
      </c>
      <c r="AC19" s="292">
        <v>0</v>
      </c>
      <c r="AD19" s="292">
        <v>0</v>
      </c>
      <c r="AE19" s="292">
        <v>814</v>
      </c>
      <c r="AF19" s="292">
        <v>0</v>
      </c>
      <c r="AG19" s="292">
        <v>0</v>
      </c>
      <c r="AH19" s="292">
        <v>51</v>
      </c>
      <c r="AI19" s="292">
        <f>SUM(AJ19,AQ19)</f>
        <v>0</v>
      </c>
      <c r="AJ19" s="292">
        <f>SUM(AK19:AP19)</f>
        <v>0</v>
      </c>
      <c r="AK19" s="292">
        <v>0</v>
      </c>
      <c r="AL19" s="292">
        <v>0</v>
      </c>
      <c r="AM19" s="292">
        <v>0</v>
      </c>
      <c r="AN19" s="292">
        <v>0</v>
      </c>
      <c r="AO19" s="292">
        <v>0</v>
      </c>
      <c r="AP19" s="292">
        <v>0</v>
      </c>
      <c r="AQ19" s="292">
        <f>SUM(AR19:AW19)</f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>SUM(AY19,BF19)</f>
        <v>0</v>
      </c>
      <c r="AY19" s="292">
        <f>SUM(AZ19:BE19)</f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>SUM(BG19:BL19)</f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>SUM(BN19,BU19)</f>
        <v>0</v>
      </c>
      <c r="BN19" s="292">
        <f>SUM(BO19:BT19)</f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>SUM(BV19:CA19)</f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>SUM(CC19,CJ19)</f>
        <v>0</v>
      </c>
      <c r="CC19" s="292">
        <f>SUM(CD19:CI19)</f>
        <v>0</v>
      </c>
      <c r="CD19" s="292">
        <v>0</v>
      </c>
      <c r="CE19" s="292">
        <v>0</v>
      </c>
      <c r="CF19" s="292">
        <v>0</v>
      </c>
      <c r="CG19" s="292">
        <v>0</v>
      </c>
      <c r="CH19" s="292">
        <v>0</v>
      </c>
      <c r="CI19" s="292">
        <v>0</v>
      </c>
      <c r="CJ19" s="292">
        <f>SUM(CK19:CP19)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f>SUM(CR19,CY19)</f>
        <v>221</v>
      </c>
      <c r="CR19" s="292">
        <f>SUM(CS19:CX19)</f>
        <v>221</v>
      </c>
      <c r="CS19" s="292">
        <v>0</v>
      </c>
      <c r="CT19" s="292">
        <v>0</v>
      </c>
      <c r="CU19" s="292">
        <v>0</v>
      </c>
      <c r="CV19" s="292">
        <v>221</v>
      </c>
      <c r="CW19" s="292">
        <v>0</v>
      </c>
      <c r="CX19" s="292">
        <v>0</v>
      </c>
      <c r="CY19" s="292">
        <f>SUM(CZ19:DE19)</f>
        <v>0</v>
      </c>
      <c r="CZ19" s="292">
        <v>0</v>
      </c>
      <c r="DA19" s="292">
        <v>0</v>
      </c>
      <c r="DB19" s="292">
        <v>0</v>
      </c>
      <c r="DC19" s="292">
        <v>0</v>
      </c>
      <c r="DD19" s="292">
        <v>0</v>
      </c>
      <c r="DE19" s="292">
        <v>0</v>
      </c>
      <c r="DF19" s="292">
        <f>SUM(DG19,DN19)</f>
        <v>0</v>
      </c>
      <c r="DG19" s="292">
        <f>SUM(DH19:DM19)</f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>SUM(DO19:DT19)</f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>SUM(DV19:DY19)</f>
        <v>2467</v>
      </c>
      <c r="DV19" s="292">
        <v>2267</v>
      </c>
      <c r="DW19" s="292">
        <v>0</v>
      </c>
      <c r="DX19" s="292">
        <v>200</v>
      </c>
      <c r="DY19" s="292">
        <v>0</v>
      </c>
      <c r="DZ19" s="292">
        <f>SUM(EA19,EH19)</f>
        <v>79</v>
      </c>
      <c r="EA19" s="292">
        <f>SUM(EB19:EG19)</f>
        <v>3</v>
      </c>
      <c r="EB19" s="292">
        <v>0</v>
      </c>
      <c r="EC19" s="292">
        <v>0</v>
      </c>
      <c r="ED19" s="292">
        <v>0</v>
      </c>
      <c r="EE19" s="292">
        <v>0</v>
      </c>
      <c r="EF19" s="292">
        <v>3</v>
      </c>
      <c r="EG19" s="292">
        <v>0</v>
      </c>
      <c r="EH19" s="292">
        <f>SUM(EI19:EN19)</f>
        <v>76</v>
      </c>
      <c r="EI19" s="292">
        <v>0</v>
      </c>
      <c r="EJ19" s="292">
        <v>0</v>
      </c>
      <c r="EK19" s="292">
        <v>0</v>
      </c>
      <c r="EL19" s="292">
        <v>0</v>
      </c>
      <c r="EM19" s="292">
        <v>76</v>
      </c>
      <c r="EN19" s="292">
        <v>0</v>
      </c>
    </row>
    <row r="20" spans="1:144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SUM(E20,T20,AI20,AX20,BM20,CB20,CQ20,DF20,DU20,DZ20)</f>
        <v>10678</v>
      </c>
      <c r="E20" s="292">
        <f>SUM(F20,M20)</f>
        <v>7736</v>
      </c>
      <c r="F20" s="292">
        <f>SUM(G20:L20)</f>
        <v>7165</v>
      </c>
      <c r="G20" s="292">
        <v>0</v>
      </c>
      <c r="H20" s="292">
        <v>7117</v>
      </c>
      <c r="I20" s="292">
        <v>0</v>
      </c>
      <c r="J20" s="292">
        <v>0</v>
      </c>
      <c r="K20" s="292">
        <v>0</v>
      </c>
      <c r="L20" s="292">
        <v>48</v>
      </c>
      <c r="M20" s="292">
        <f>SUM(N20:S20)</f>
        <v>571</v>
      </c>
      <c r="N20" s="292">
        <v>0</v>
      </c>
      <c r="O20" s="292">
        <v>571</v>
      </c>
      <c r="P20" s="292">
        <v>0</v>
      </c>
      <c r="Q20" s="292">
        <v>0</v>
      </c>
      <c r="R20" s="292">
        <v>0</v>
      </c>
      <c r="S20" s="292">
        <v>0</v>
      </c>
      <c r="T20" s="292">
        <f>SUM(U20,AB20)</f>
        <v>1405</v>
      </c>
      <c r="U20" s="292">
        <f>SUM(V20:AA20)</f>
        <v>798</v>
      </c>
      <c r="V20" s="292">
        <v>0</v>
      </c>
      <c r="W20" s="292">
        <v>0</v>
      </c>
      <c r="X20" s="292">
        <v>606</v>
      </c>
      <c r="Y20" s="292">
        <v>0</v>
      </c>
      <c r="Z20" s="292">
        <v>0</v>
      </c>
      <c r="AA20" s="292">
        <v>192</v>
      </c>
      <c r="AB20" s="292">
        <f>SUM(AC20:AH20)</f>
        <v>607</v>
      </c>
      <c r="AC20" s="292">
        <v>0</v>
      </c>
      <c r="AD20" s="292">
        <v>0</v>
      </c>
      <c r="AE20" s="292">
        <v>209</v>
      </c>
      <c r="AF20" s="292">
        <v>0</v>
      </c>
      <c r="AG20" s="292">
        <v>0</v>
      </c>
      <c r="AH20" s="292">
        <v>398</v>
      </c>
      <c r="AI20" s="292">
        <f>SUM(AJ20,AQ20)</f>
        <v>0</v>
      </c>
      <c r="AJ20" s="292">
        <f>SUM(AK20:AP20)</f>
        <v>0</v>
      </c>
      <c r="AK20" s="292">
        <v>0</v>
      </c>
      <c r="AL20" s="292">
        <v>0</v>
      </c>
      <c r="AM20" s="292">
        <v>0</v>
      </c>
      <c r="AN20" s="292">
        <v>0</v>
      </c>
      <c r="AO20" s="292">
        <v>0</v>
      </c>
      <c r="AP20" s="292">
        <v>0</v>
      </c>
      <c r="AQ20" s="292">
        <f>SUM(AR20:AW20)</f>
        <v>0</v>
      </c>
      <c r="AR20" s="292">
        <v>0</v>
      </c>
      <c r="AS20" s="292">
        <v>0</v>
      </c>
      <c r="AT20" s="292">
        <v>0</v>
      </c>
      <c r="AU20" s="292">
        <v>0</v>
      </c>
      <c r="AV20" s="292">
        <v>0</v>
      </c>
      <c r="AW20" s="292">
        <v>0</v>
      </c>
      <c r="AX20" s="292">
        <f>SUM(AY20,BF20)</f>
        <v>0</v>
      </c>
      <c r="AY20" s="292">
        <f>SUM(AZ20:BE20)</f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>SUM(BG20:BL20)</f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>SUM(BN20,BU20)</f>
        <v>0</v>
      </c>
      <c r="BN20" s="292">
        <f>SUM(BO20:BT20)</f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>SUM(BV20:CA20)</f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>SUM(CC20,CJ20)</f>
        <v>0</v>
      </c>
      <c r="CC20" s="292">
        <f>SUM(CD20:CI20)</f>
        <v>0</v>
      </c>
      <c r="CD20" s="292">
        <v>0</v>
      </c>
      <c r="CE20" s="292">
        <v>0</v>
      </c>
      <c r="CF20" s="292">
        <v>0</v>
      </c>
      <c r="CG20" s="292">
        <v>0</v>
      </c>
      <c r="CH20" s="292">
        <v>0</v>
      </c>
      <c r="CI20" s="292">
        <v>0</v>
      </c>
      <c r="CJ20" s="292">
        <f>SUM(CK20:CP20)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f>SUM(CR20,CY20)</f>
        <v>347</v>
      </c>
      <c r="CR20" s="292">
        <f>SUM(CS20:CX20)</f>
        <v>347</v>
      </c>
      <c r="CS20" s="292">
        <v>0</v>
      </c>
      <c r="CT20" s="292">
        <v>0</v>
      </c>
      <c r="CU20" s="292">
        <v>0</v>
      </c>
      <c r="CV20" s="292">
        <v>347</v>
      </c>
      <c r="CW20" s="292">
        <v>0</v>
      </c>
      <c r="CX20" s="292">
        <v>0</v>
      </c>
      <c r="CY20" s="292">
        <f>SUM(CZ20:DE20)</f>
        <v>0</v>
      </c>
      <c r="CZ20" s="292">
        <v>0</v>
      </c>
      <c r="DA20" s="292">
        <v>0</v>
      </c>
      <c r="DB20" s="292">
        <v>0</v>
      </c>
      <c r="DC20" s="292">
        <v>0</v>
      </c>
      <c r="DD20" s="292">
        <v>0</v>
      </c>
      <c r="DE20" s="292">
        <v>0</v>
      </c>
      <c r="DF20" s="292">
        <f>SUM(DG20,DN20)</f>
        <v>0</v>
      </c>
      <c r="DG20" s="292">
        <f>SUM(DH20:DM20)</f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f>SUM(DO20:DT20)</f>
        <v>0</v>
      </c>
      <c r="DO20" s="292">
        <v>0</v>
      </c>
      <c r="DP20" s="292">
        <v>0</v>
      </c>
      <c r="DQ20" s="292">
        <v>0</v>
      </c>
      <c r="DR20" s="292">
        <v>0</v>
      </c>
      <c r="DS20" s="292">
        <v>0</v>
      </c>
      <c r="DT20" s="292">
        <v>0</v>
      </c>
      <c r="DU20" s="292">
        <f>SUM(DV20:DY20)</f>
        <v>1170</v>
      </c>
      <c r="DV20" s="292">
        <v>1144</v>
      </c>
      <c r="DW20" s="292">
        <v>26</v>
      </c>
      <c r="DX20" s="292">
        <v>0</v>
      </c>
      <c r="DY20" s="292">
        <v>0</v>
      </c>
      <c r="DZ20" s="292">
        <f>SUM(EA20,EH20)</f>
        <v>20</v>
      </c>
      <c r="EA20" s="292">
        <f>SUM(EB20:EG20)</f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f>SUM(EI20:EN20)</f>
        <v>20</v>
      </c>
      <c r="EI20" s="292">
        <v>0</v>
      </c>
      <c r="EJ20" s="292">
        <v>0</v>
      </c>
      <c r="EK20" s="292">
        <v>20</v>
      </c>
      <c r="EL20" s="292">
        <v>0</v>
      </c>
      <c r="EM20" s="292">
        <v>0</v>
      </c>
      <c r="EN20" s="292">
        <v>0</v>
      </c>
    </row>
    <row r="21" spans="1:1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SUM(E21,T21,AI21,AX21,BM21,CB21,CQ21,DF21,DU21,DZ21)</f>
        <v>6214</v>
      </c>
      <c r="E21" s="292">
        <f>SUM(F21,M21)</f>
        <v>5517</v>
      </c>
      <c r="F21" s="292">
        <f>SUM(G21:L21)</f>
        <v>4980</v>
      </c>
      <c r="G21" s="292">
        <v>0</v>
      </c>
      <c r="H21" s="292">
        <v>4980</v>
      </c>
      <c r="I21" s="292">
        <v>0</v>
      </c>
      <c r="J21" s="292">
        <v>0</v>
      </c>
      <c r="K21" s="292">
        <v>0</v>
      </c>
      <c r="L21" s="292">
        <v>0</v>
      </c>
      <c r="M21" s="292">
        <f>SUM(N21:S21)</f>
        <v>537</v>
      </c>
      <c r="N21" s="292">
        <v>0</v>
      </c>
      <c r="O21" s="292">
        <v>522</v>
      </c>
      <c r="P21" s="292">
        <v>0</v>
      </c>
      <c r="Q21" s="292">
        <v>0</v>
      </c>
      <c r="R21" s="292">
        <v>0</v>
      </c>
      <c r="S21" s="292">
        <v>15</v>
      </c>
      <c r="T21" s="292">
        <f>SUM(U21,AB21)</f>
        <v>283</v>
      </c>
      <c r="U21" s="292">
        <f>SUM(V21:AA21)</f>
        <v>241</v>
      </c>
      <c r="V21" s="292">
        <v>0</v>
      </c>
      <c r="W21" s="292">
        <v>0</v>
      </c>
      <c r="X21" s="292">
        <v>204</v>
      </c>
      <c r="Y21" s="292">
        <v>0</v>
      </c>
      <c r="Z21" s="292">
        <v>0</v>
      </c>
      <c r="AA21" s="292">
        <v>37</v>
      </c>
      <c r="AB21" s="292">
        <f>SUM(AC21:AH21)</f>
        <v>42</v>
      </c>
      <c r="AC21" s="292">
        <v>0</v>
      </c>
      <c r="AD21" s="292">
        <v>0</v>
      </c>
      <c r="AE21" s="292">
        <v>38</v>
      </c>
      <c r="AF21" s="292">
        <v>0</v>
      </c>
      <c r="AG21" s="292">
        <v>0</v>
      </c>
      <c r="AH21" s="292">
        <v>4</v>
      </c>
      <c r="AI21" s="292">
        <f>SUM(AJ21,AQ21)</f>
        <v>0</v>
      </c>
      <c r="AJ21" s="292">
        <f>SUM(AK21:AP21)</f>
        <v>0</v>
      </c>
      <c r="AK21" s="292">
        <v>0</v>
      </c>
      <c r="AL21" s="292">
        <v>0</v>
      </c>
      <c r="AM21" s="292">
        <v>0</v>
      </c>
      <c r="AN21" s="292">
        <v>0</v>
      </c>
      <c r="AO21" s="292">
        <v>0</v>
      </c>
      <c r="AP21" s="292">
        <v>0</v>
      </c>
      <c r="AQ21" s="292">
        <f>SUM(AR21:AW21)</f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>SUM(AY21,BF21)</f>
        <v>0</v>
      </c>
      <c r="AY21" s="292">
        <f>SUM(AZ21:BE21)</f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>SUM(BG21:BL21)</f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>SUM(BN21,BU21)</f>
        <v>0</v>
      </c>
      <c r="BN21" s="292">
        <f>SUM(BO21:BT21)</f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>SUM(BV21:CA21)</f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>SUM(CC21,CJ21)</f>
        <v>0</v>
      </c>
      <c r="CC21" s="292">
        <f>SUM(CD21:CI21)</f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>SUM(CK21:CP21)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f>SUM(CR21,CY21)</f>
        <v>52</v>
      </c>
      <c r="CR21" s="292">
        <f>SUM(CS21:CX21)</f>
        <v>52</v>
      </c>
      <c r="CS21" s="292">
        <v>0</v>
      </c>
      <c r="CT21" s="292">
        <v>0</v>
      </c>
      <c r="CU21" s="292">
        <v>0</v>
      </c>
      <c r="CV21" s="292">
        <v>52</v>
      </c>
      <c r="CW21" s="292">
        <v>0</v>
      </c>
      <c r="CX21" s="292">
        <v>0</v>
      </c>
      <c r="CY21" s="292">
        <f>SUM(CZ21:DE21)</f>
        <v>0</v>
      </c>
      <c r="CZ21" s="292">
        <v>0</v>
      </c>
      <c r="DA21" s="292">
        <v>0</v>
      </c>
      <c r="DB21" s="292">
        <v>0</v>
      </c>
      <c r="DC21" s="292">
        <v>0</v>
      </c>
      <c r="DD21" s="292">
        <v>0</v>
      </c>
      <c r="DE21" s="292">
        <v>0</v>
      </c>
      <c r="DF21" s="292">
        <f>SUM(DG21,DN21)</f>
        <v>0</v>
      </c>
      <c r="DG21" s="292">
        <f>SUM(DH21:DM21)</f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f>SUM(DO21:DT21)</f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>SUM(DV21:DY21)</f>
        <v>349</v>
      </c>
      <c r="DV21" s="292">
        <v>349</v>
      </c>
      <c r="DW21" s="292">
        <v>0</v>
      </c>
      <c r="DX21" s="292">
        <v>0</v>
      </c>
      <c r="DY21" s="292">
        <v>0</v>
      </c>
      <c r="DZ21" s="292">
        <f>SUM(EA21,EH21)</f>
        <v>13</v>
      </c>
      <c r="EA21" s="292">
        <f>SUM(EB21:EG21)</f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f>SUM(EI21:EN21)</f>
        <v>13</v>
      </c>
      <c r="EI21" s="292">
        <v>0</v>
      </c>
      <c r="EJ21" s="292">
        <v>0</v>
      </c>
      <c r="EK21" s="292">
        <v>0</v>
      </c>
      <c r="EL21" s="292">
        <v>0</v>
      </c>
      <c r="EM21" s="292">
        <v>13</v>
      </c>
      <c r="EN21" s="292">
        <v>0</v>
      </c>
    </row>
    <row r="22" spans="1:1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SUM(E22,T22,AI22,AX22,BM22,CB22,CQ22,DF22,DU22,DZ22)</f>
        <v>3917</v>
      </c>
      <c r="E22" s="292">
        <f>SUM(F22,M22)</f>
        <v>3529</v>
      </c>
      <c r="F22" s="292">
        <f>SUM(G22:L22)</f>
        <v>3387</v>
      </c>
      <c r="G22" s="292">
        <v>0</v>
      </c>
      <c r="H22" s="292">
        <v>3347</v>
      </c>
      <c r="I22" s="292">
        <v>0</v>
      </c>
      <c r="J22" s="292">
        <v>0</v>
      </c>
      <c r="K22" s="292">
        <v>0</v>
      </c>
      <c r="L22" s="292">
        <v>40</v>
      </c>
      <c r="M22" s="292">
        <f>SUM(N22:S22)</f>
        <v>142</v>
      </c>
      <c r="N22" s="292">
        <v>0</v>
      </c>
      <c r="O22" s="292">
        <v>142</v>
      </c>
      <c r="P22" s="292">
        <v>0</v>
      </c>
      <c r="Q22" s="292">
        <v>0</v>
      </c>
      <c r="R22" s="292">
        <v>0</v>
      </c>
      <c r="S22" s="292">
        <v>0</v>
      </c>
      <c r="T22" s="292">
        <f>SUM(U22,AB22)</f>
        <v>142</v>
      </c>
      <c r="U22" s="292">
        <f>SUM(V22:AA22)</f>
        <v>109</v>
      </c>
      <c r="V22" s="292">
        <v>0</v>
      </c>
      <c r="W22" s="292">
        <v>0</v>
      </c>
      <c r="X22" s="292">
        <v>109</v>
      </c>
      <c r="Y22" s="292">
        <v>0</v>
      </c>
      <c r="Z22" s="292">
        <v>0</v>
      </c>
      <c r="AA22" s="292">
        <v>0</v>
      </c>
      <c r="AB22" s="292">
        <f>SUM(AC22:AH22)</f>
        <v>33</v>
      </c>
      <c r="AC22" s="292">
        <v>0</v>
      </c>
      <c r="AD22" s="292">
        <v>0</v>
      </c>
      <c r="AE22" s="292">
        <v>33</v>
      </c>
      <c r="AF22" s="292">
        <v>0</v>
      </c>
      <c r="AG22" s="292">
        <v>0</v>
      </c>
      <c r="AH22" s="292">
        <v>0</v>
      </c>
      <c r="AI22" s="292">
        <f>SUM(AJ22,AQ22)</f>
        <v>0</v>
      </c>
      <c r="AJ22" s="292">
        <f>SUM(AK22:AP22)</f>
        <v>0</v>
      </c>
      <c r="AK22" s="292">
        <v>0</v>
      </c>
      <c r="AL22" s="292">
        <v>0</v>
      </c>
      <c r="AM22" s="292">
        <v>0</v>
      </c>
      <c r="AN22" s="292">
        <v>0</v>
      </c>
      <c r="AO22" s="292">
        <v>0</v>
      </c>
      <c r="AP22" s="292">
        <v>0</v>
      </c>
      <c r="AQ22" s="292">
        <f>SUM(AR22:AW22)</f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>SUM(AY22,BF22)</f>
        <v>0</v>
      </c>
      <c r="AY22" s="292">
        <f>SUM(AZ22:BE22)</f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>SUM(BG22:BL22)</f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>SUM(BN22,BU22)</f>
        <v>0</v>
      </c>
      <c r="BN22" s="292">
        <f>SUM(BO22:BT22)</f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>SUM(BV22:CA22)</f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>SUM(CC22,CJ22)</f>
        <v>0</v>
      </c>
      <c r="CC22" s="292">
        <f>SUM(CD22:CI22)</f>
        <v>0</v>
      </c>
      <c r="CD22" s="292">
        <v>0</v>
      </c>
      <c r="CE22" s="292">
        <v>0</v>
      </c>
      <c r="CF22" s="292">
        <v>0</v>
      </c>
      <c r="CG22" s="292">
        <v>0</v>
      </c>
      <c r="CH22" s="292">
        <v>0</v>
      </c>
      <c r="CI22" s="292">
        <v>0</v>
      </c>
      <c r="CJ22" s="292">
        <f>SUM(CK22:CP22)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f>SUM(CR22,CY22)</f>
        <v>32</v>
      </c>
      <c r="CR22" s="292">
        <f>SUM(CS22:CX22)</f>
        <v>32</v>
      </c>
      <c r="CS22" s="292">
        <v>0</v>
      </c>
      <c r="CT22" s="292">
        <v>0</v>
      </c>
      <c r="CU22" s="292">
        <v>0</v>
      </c>
      <c r="CV22" s="292">
        <v>32</v>
      </c>
      <c r="CW22" s="292">
        <v>0</v>
      </c>
      <c r="CX22" s="292">
        <v>0</v>
      </c>
      <c r="CY22" s="292">
        <f>SUM(CZ22:DE22)</f>
        <v>0</v>
      </c>
      <c r="CZ22" s="292">
        <v>0</v>
      </c>
      <c r="DA22" s="292">
        <v>0</v>
      </c>
      <c r="DB22" s="292">
        <v>0</v>
      </c>
      <c r="DC22" s="292">
        <v>0</v>
      </c>
      <c r="DD22" s="292">
        <v>0</v>
      </c>
      <c r="DE22" s="292">
        <v>0</v>
      </c>
      <c r="DF22" s="292">
        <f>SUM(DG22,DN22)</f>
        <v>0</v>
      </c>
      <c r="DG22" s="292">
        <f>SUM(DH22:DM22)</f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f>SUM(DO22:DT22)</f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>SUM(DV22:DY22)</f>
        <v>207</v>
      </c>
      <c r="DV22" s="292">
        <v>207</v>
      </c>
      <c r="DW22" s="292">
        <v>0</v>
      </c>
      <c r="DX22" s="292">
        <v>0</v>
      </c>
      <c r="DY22" s="292">
        <v>0</v>
      </c>
      <c r="DZ22" s="292">
        <f>SUM(EA22,EH22)</f>
        <v>7</v>
      </c>
      <c r="EA22" s="292">
        <f>SUM(EB22:EG22)</f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f>SUM(EI22:EN22)</f>
        <v>7</v>
      </c>
      <c r="EI22" s="292">
        <v>0</v>
      </c>
      <c r="EJ22" s="292">
        <v>0</v>
      </c>
      <c r="EK22" s="292">
        <v>0</v>
      </c>
      <c r="EL22" s="292">
        <v>1</v>
      </c>
      <c r="EM22" s="292">
        <v>6</v>
      </c>
      <c r="EN22" s="292">
        <v>0</v>
      </c>
    </row>
    <row r="23" spans="1:1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SUM(E23,T23,AI23,AX23,BM23,CB23,CQ23,DF23,DU23,DZ23)</f>
        <v>5026</v>
      </c>
      <c r="E23" s="292">
        <f>SUM(F23,M23)</f>
        <v>0</v>
      </c>
      <c r="F23" s="292">
        <f>SUM(G23:L23)</f>
        <v>0</v>
      </c>
      <c r="G23" s="292">
        <v>0</v>
      </c>
      <c r="H23" s="292">
        <v>0</v>
      </c>
      <c r="I23" s="292">
        <v>0</v>
      </c>
      <c r="J23" s="292">
        <v>0</v>
      </c>
      <c r="K23" s="292">
        <v>0</v>
      </c>
      <c r="L23" s="292">
        <v>0</v>
      </c>
      <c r="M23" s="292">
        <f>SUM(N23:S23)</f>
        <v>0</v>
      </c>
      <c r="N23" s="292">
        <v>0</v>
      </c>
      <c r="O23" s="292">
        <v>0</v>
      </c>
      <c r="P23" s="292">
        <v>0</v>
      </c>
      <c r="Q23" s="292">
        <v>0</v>
      </c>
      <c r="R23" s="292">
        <v>0</v>
      </c>
      <c r="S23" s="292">
        <v>0</v>
      </c>
      <c r="T23" s="292">
        <f>SUM(U23,AB23)</f>
        <v>469</v>
      </c>
      <c r="U23" s="292">
        <f>SUM(V23:AA23)</f>
        <v>391</v>
      </c>
      <c r="V23" s="292">
        <v>0</v>
      </c>
      <c r="W23" s="292">
        <v>0</v>
      </c>
      <c r="X23" s="292">
        <v>0</v>
      </c>
      <c r="Y23" s="292">
        <v>0</v>
      </c>
      <c r="Z23" s="292">
        <v>0</v>
      </c>
      <c r="AA23" s="292">
        <v>391</v>
      </c>
      <c r="AB23" s="292">
        <f>SUM(AC23:AH23)</f>
        <v>78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78</v>
      </c>
      <c r="AI23" s="292">
        <f>SUM(AJ23,AQ23)</f>
        <v>0</v>
      </c>
      <c r="AJ23" s="292">
        <f>SUM(AK23:AP23)</f>
        <v>0</v>
      </c>
      <c r="AK23" s="292">
        <v>0</v>
      </c>
      <c r="AL23" s="292">
        <v>0</v>
      </c>
      <c r="AM23" s="292">
        <v>0</v>
      </c>
      <c r="AN23" s="292">
        <v>0</v>
      </c>
      <c r="AO23" s="292">
        <v>0</v>
      </c>
      <c r="AP23" s="292">
        <v>0</v>
      </c>
      <c r="AQ23" s="292">
        <f>SUM(AR23:AW23)</f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f>SUM(AY23,BF23)</f>
        <v>0</v>
      </c>
      <c r="AY23" s="292">
        <f>SUM(AZ23:BE23)</f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>SUM(BG23:BL23)</f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>SUM(BN23,BU23)</f>
        <v>0</v>
      </c>
      <c r="BN23" s="292">
        <f>SUM(BO23:BT23)</f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>SUM(BV23:CA23)</f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>SUM(CC23,CJ23)</f>
        <v>3898</v>
      </c>
      <c r="CC23" s="292">
        <f>SUM(CD23:CI23)</f>
        <v>3706</v>
      </c>
      <c r="CD23" s="292">
        <v>0</v>
      </c>
      <c r="CE23" s="292">
        <v>3706</v>
      </c>
      <c r="CF23" s="292">
        <v>0</v>
      </c>
      <c r="CG23" s="292">
        <v>0</v>
      </c>
      <c r="CH23" s="292">
        <v>0</v>
      </c>
      <c r="CI23" s="292">
        <v>0</v>
      </c>
      <c r="CJ23" s="292">
        <f>SUM(CK23:CP23)</f>
        <v>192</v>
      </c>
      <c r="CK23" s="292">
        <v>0</v>
      </c>
      <c r="CL23" s="292">
        <v>192</v>
      </c>
      <c r="CM23" s="292">
        <v>0</v>
      </c>
      <c r="CN23" s="292">
        <v>0</v>
      </c>
      <c r="CO23" s="292">
        <v>0</v>
      </c>
      <c r="CP23" s="292">
        <v>0</v>
      </c>
      <c r="CQ23" s="292">
        <f>SUM(CR23,CY23)</f>
        <v>349</v>
      </c>
      <c r="CR23" s="292">
        <f>SUM(CS23:CX23)</f>
        <v>283</v>
      </c>
      <c r="CS23" s="292">
        <v>0</v>
      </c>
      <c r="CT23" s="292">
        <v>0</v>
      </c>
      <c r="CU23" s="292">
        <v>140</v>
      </c>
      <c r="CV23" s="292">
        <v>50</v>
      </c>
      <c r="CW23" s="292">
        <v>17</v>
      </c>
      <c r="CX23" s="292">
        <v>76</v>
      </c>
      <c r="CY23" s="292">
        <f>SUM(CZ23:DE23)</f>
        <v>66</v>
      </c>
      <c r="CZ23" s="292">
        <v>0</v>
      </c>
      <c r="DA23" s="292">
        <v>0</v>
      </c>
      <c r="DB23" s="292">
        <v>61</v>
      </c>
      <c r="DC23" s="292">
        <v>0</v>
      </c>
      <c r="DD23" s="292">
        <v>5</v>
      </c>
      <c r="DE23" s="292">
        <v>0</v>
      </c>
      <c r="DF23" s="292">
        <f>SUM(DG23,DN23)</f>
        <v>0</v>
      </c>
      <c r="DG23" s="292">
        <f>SUM(DH23:DM23)</f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>SUM(DO23:DT23)</f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>SUM(DV23:DY23)</f>
        <v>215</v>
      </c>
      <c r="DV23" s="292">
        <v>215</v>
      </c>
      <c r="DW23" s="292">
        <v>0</v>
      </c>
      <c r="DX23" s="292">
        <v>0</v>
      </c>
      <c r="DY23" s="292">
        <v>0</v>
      </c>
      <c r="DZ23" s="292">
        <f>SUM(EA23,EH23)</f>
        <v>95</v>
      </c>
      <c r="EA23" s="292">
        <f>SUM(EB23:EG23)</f>
        <v>71</v>
      </c>
      <c r="EB23" s="292">
        <v>0</v>
      </c>
      <c r="EC23" s="292">
        <v>0</v>
      </c>
      <c r="ED23" s="292">
        <v>0</v>
      </c>
      <c r="EE23" s="292">
        <v>0</v>
      </c>
      <c r="EF23" s="292">
        <v>71</v>
      </c>
      <c r="EG23" s="292">
        <v>0</v>
      </c>
      <c r="EH23" s="292">
        <f>SUM(EI23:EN23)</f>
        <v>24</v>
      </c>
      <c r="EI23" s="292">
        <v>0</v>
      </c>
      <c r="EJ23" s="292">
        <v>0</v>
      </c>
      <c r="EK23" s="292">
        <v>0</v>
      </c>
      <c r="EL23" s="292">
        <v>0</v>
      </c>
      <c r="EM23" s="292">
        <v>24</v>
      </c>
      <c r="EN23" s="292">
        <v>0</v>
      </c>
    </row>
    <row r="24" spans="1:1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SUM(E24,T24,AI24,AX24,BM24,CB24,CQ24,DF24,DU24,DZ24)</f>
        <v>1938</v>
      </c>
      <c r="E24" s="292">
        <f>SUM(F24,M24)</f>
        <v>0</v>
      </c>
      <c r="F24" s="292">
        <f>SUM(G24:L24)</f>
        <v>0</v>
      </c>
      <c r="G24" s="292">
        <v>0</v>
      </c>
      <c r="H24" s="292">
        <v>0</v>
      </c>
      <c r="I24" s="292">
        <v>0</v>
      </c>
      <c r="J24" s="292">
        <v>0</v>
      </c>
      <c r="K24" s="292">
        <v>0</v>
      </c>
      <c r="L24" s="292">
        <v>0</v>
      </c>
      <c r="M24" s="292">
        <f>SUM(N24:S24)</f>
        <v>0</v>
      </c>
      <c r="N24" s="292">
        <v>0</v>
      </c>
      <c r="O24" s="292">
        <v>0</v>
      </c>
      <c r="P24" s="292">
        <v>0</v>
      </c>
      <c r="Q24" s="292">
        <v>0</v>
      </c>
      <c r="R24" s="292">
        <v>0</v>
      </c>
      <c r="S24" s="292">
        <v>0</v>
      </c>
      <c r="T24" s="292">
        <f>SUM(U24,AB24)</f>
        <v>139</v>
      </c>
      <c r="U24" s="292">
        <f>SUM(V24:AA24)</f>
        <v>139</v>
      </c>
      <c r="V24" s="292">
        <v>0</v>
      </c>
      <c r="W24" s="292">
        <v>0</v>
      </c>
      <c r="X24" s="292">
        <v>0</v>
      </c>
      <c r="Y24" s="292">
        <v>0</v>
      </c>
      <c r="Z24" s="292">
        <v>0</v>
      </c>
      <c r="AA24" s="292">
        <v>139</v>
      </c>
      <c r="AB24" s="292">
        <f>SUM(AC24:AH24)</f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f>SUM(AJ24,AQ24)</f>
        <v>0</v>
      </c>
      <c r="AJ24" s="292">
        <f>SUM(AK24:AP24)</f>
        <v>0</v>
      </c>
      <c r="AK24" s="292">
        <v>0</v>
      </c>
      <c r="AL24" s="292">
        <v>0</v>
      </c>
      <c r="AM24" s="292">
        <v>0</v>
      </c>
      <c r="AN24" s="292">
        <v>0</v>
      </c>
      <c r="AO24" s="292">
        <v>0</v>
      </c>
      <c r="AP24" s="292">
        <v>0</v>
      </c>
      <c r="AQ24" s="292">
        <f>SUM(AR24:AW24)</f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>SUM(AY24,BF24)</f>
        <v>0</v>
      </c>
      <c r="AY24" s="292">
        <f>SUM(AZ24:BE24)</f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2">
        <v>0</v>
      </c>
      <c r="BF24" s="292">
        <f>SUM(BG24:BL24)</f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>SUM(BN24,BU24)</f>
        <v>0</v>
      </c>
      <c r="BN24" s="292">
        <f>SUM(BO24:BT24)</f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>SUM(BV24:CA24)</f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>SUM(CC24,CJ24)</f>
        <v>1507</v>
      </c>
      <c r="CC24" s="292">
        <f>SUM(CD24:CI24)</f>
        <v>1131</v>
      </c>
      <c r="CD24" s="292">
        <v>0</v>
      </c>
      <c r="CE24" s="292">
        <v>1131</v>
      </c>
      <c r="CF24" s="292">
        <v>0</v>
      </c>
      <c r="CG24" s="292">
        <v>0</v>
      </c>
      <c r="CH24" s="292">
        <v>0</v>
      </c>
      <c r="CI24" s="292">
        <v>0</v>
      </c>
      <c r="CJ24" s="292">
        <f>SUM(CK24:CP24)</f>
        <v>376</v>
      </c>
      <c r="CK24" s="292">
        <v>0</v>
      </c>
      <c r="CL24" s="292">
        <v>376</v>
      </c>
      <c r="CM24" s="292">
        <v>0</v>
      </c>
      <c r="CN24" s="292">
        <v>0</v>
      </c>
      <c r="CO24" s="292">
        <v>0</v>
      </c>
      <c r="CP24" s="292">
        <v>0</v>
      </c>
      <c r="CQ24" s="292">
        <f>SUM(CR24,CY24)</f>
        <v>163</v>
      </c>
      <c r="CR24" s="292">
        <f>SUM(CS24:CX24)</f>
        <v>163</v>
      </c>
      <c r="CS24" s="292">
        <v>0</v>
      </c>
      <c r="CT24" s="292">
        <v>0</v>
      </c>
      <c r="CU24" s="292">
        <v>0</v>
      </c>
      <c r="CV24" s="292">
        <v>163</v>
      </c>
      <c r="CW24" s="292">
        <v>0</v>
      </c>
      <c r="CX24" s="292">
        <v>0</v>
      </c>
      <c r="CY24" s="292">
        <f>SUM(CZ24:DE24)</f>
        <v>0</v>
      </c>
      <c r="CZ24" s="292">
        <v>0</v>
      </c>
      <c r="DA24" s="292">
        <v>0</v>
      </c>
      <c r="DB24" s="292">
        <v>0</v>
      </c>
      <c r="DC24" s="292">
        <v>0</v>
      </c>
      <c r="DD24" s="292">
        <v>0</v>
      </c>
      <c r="DE24" s="292">
        <v>0</v>
      </c>
      <c r="DF24" s="292">
        <f>SUM(DG24,DN24)</f>
        <v>0</v>
      </c>
      <c r="DG24" s="292">
        <f>SUM(DH24:DM24)</f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f>SUM(DO24:DT24)</f>
        <v>0</v>
      </c>
      <c r="DO24" s="292">
        <v>0</v>
      </c>
      <c r="DP24" s="292">
        <v>0</v>
      </c>
      <c r="DQ24" s="292">
        <v>0</v>
      </c>
      <c r="DR24" s="292">
        <v>0</v>
      </c>
      <c r="DS24" s="292">
        <v>0</v>
      </c>
      <c r="DT24" s="292">
        <v>0</v>
      </c>
      <c r="DU24" s="292">
        <f>SUM(DV24:DY24)</f>
        <v>0</v>
      </c>
      <c r="DV24" s="292">
        <v>0</v>
      </c>
      <c r="DW24" s="292">
        <v>0</v>
      </c>
      <c r="DX24" s="292">
        <v>0</v>
      </c>
      <c r="DY24" s="292">
        <v>0</v>
      </c>
      <c r="DZ24" s="292">
        <f>SUM(EA24,EH24)</f>
        <v>129</v>
      </c>
      <c r="EA24" s="292">
        <f>SUM(EB24:EG24)</f>
        <v>96</v>
      </c>
      <c r="EB24" s="292">
        <v>0</v>
      </c>
      <c r="EC24" s="292">
        <v>0</v>
      </c>
      <c r="ED24" s="292">
        <v>96</v>
      </c>
      <c r="EE24" s="292">
        <v>0</v>
      </c>
      <c r="EF24" s="292">
        <v>0</v>
      </c>
      <c r="EG24" s="292">
        <v>0</v>
      </c>
      <c r="EH24" s="292">
        <f>SUM(EI24:EN24)</f>
        <v>33</v>
      </c>
      <c r="EI24" s="292">
        <v>0</v>
      </c>
      <c r="EJ24" s="292">
        <v>0</v>
      </c>
      <c r="EK24" s="292">
        <v>33</v>
      </c>
      <c r="EL24" s="292">
        <v>0</v>
      </c>
      <c r="EM24" s="292">
        <v>0</v>
      </c>
      <c r="EN24" s="292">
        <v>0</v>
      </c>
    </row>
    <row r="25" spans="1:1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SUM(E25,T25,AI25,AX25,BM25,CB25,CQ25,DF25,DU25,DZ25)</f>
        <v>1763</v>
      </c>
      <c r="E25" s="292">
        <f>SUM(F25,M25)</f>
        <v>0</v>
      </c>
      <c r="F25" s="292">
        <f>SUM(G25:L25)</f>
        <v>0</v>
      </c>
      <c r="G25" s="292">
        <v>0</v>
      </c>
      <c r="H25" s="292">
        <v>0</v>
      </c>
      <c r="I25" s="292">
        <v>0</v>
      </c>
      <c r="J25" s="292">
        <v>0</v>
      </c>
      <c r="K25" s="292">
        <v>0</v>
      </c>
      <c r="L25" s="292">
        <v>0</v>
      </c>
      <c r="M25" s="292">
        <f>SUM(N25:S25)</f>
        <v>0</v>
      </c>
      <c r="N25" s="292">
        <v>0</v>
      </c>
      <c r="O25" s="292">
        <v>0</v>
      </c>
      <c r="P25" s="292">
        <v>0</v>
      </c>
      <c r="Q25" s="292">
        <v>0</v>
      </c>
      <c r="R25" s="292">
        <v>0</v>
      </c>
      <c r="S25" s="292">
        <v>0</v>
      </c>
      <c r="T25" s="292">
        <f>SUM(U25,AB25)</f>
        <v>0</v>
      </c>
      <c r="U25" s="292">
        <f>SUM(V25:AA25)</f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v>0</v>
      </c>
      <c r="AA25" s="292">
        <v>0</v>
      </c>
      <c r="AB25" s="292">
        <f>SUM(AC25:AH25)</f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f>SUM(AJ25,AQ25)</f>
        <v>0</v>
      </c>
      <c r="AJ25" s="292">
        <f>SUM(AK25:AP25)</f>
        <v>0</v>
      </c>
      <c r="AK25" s="292">
        <v>0</v>
      </c>
      <c r="AL25" s="292">
        <v>0</v>
      </c>
      <c r="AM25" s="292">
        <v>0</v>
      </c>
      <c r="AN25" s="292">
        <v>0</v>
      </c>
      <c r="AO25" s="292">
        <v>0</v>
      </c>
      <c r="AP25" s="292">
        <v>0</v>
      </c>
      <c r="AQ25" s="292">
        <f>SUM(AR25:AW25)</f>
        <v>0</v>
      </c>
      <c r="AR25" s="292">
        <v>0</v>
      </c>
      <c r="AS25" s="292">
        <v>0</v>
      </c>
      <c r="AT25" s="292">
        <v>0</v>
      </c>
      <c r="AU25" s="292">
        <v>0</v>
      </c>
      <c r="AV25" s="292">
        <v>0</v>
      </c>
      <c r="AW25" s="292">
        <v>0</v>
      </c>
      <c r="AX25" s="292">
        <f>SUM(AY25,BF25)</f>
        <v>0</v>
      </c>
      <c r="AY25" s="292">
        <f>SUM(AZ25:BE25)</f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>SUM(BG25:BL25)</f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>SUM(BN25,BU25)</f>
        <v>0</v>
      </c>
      <c r="BN25" s="292">
        <f>SUM(BO25:BT25)</f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>SUM(BV25:CA25)</f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>SUM(CC25,CJ25)</f>
        <v>1249</v>
      </c>
      <c r="CC25" s="292">
        <f>SUM(CD25:CI25)</f>
        <v>1232</v>
      </c>
      <c r="CD25" s="292">
        <v>0</v>
      </c>
      <c r="CE25" s="292">
        <v>1232</v>
      </c>
      <c r="CF25" s="292">
        <v>0</v>
      </c>
      <c r="CG25" s="292">
        <v>0</v>
      </c>
      <c r="CH25" s="292">
        <v>0</v>
      </c>
      <c r="CI25" s="292">
        <v>0</v>
      </c>
      <c r="CJ25" s="292">
        <f>SUM(CK25:CP25)</f>
        <v>17</v>
      </c>
      <c r="CK25" s="292">
        <v>0</v>
      </c>
      <c r="CL25" s="292">
        <v>17</v>
      </c>
      <c r="CM25" s="292">
        <v>0</v>
      </c>
      <c r="CN25" s="292">
        <v>0</v>
      </c>
      <c r="CO25" s="292">
        <v>0</v>
      </c>
      <c r="CP25" s="292">
        <v>0</v>
      </c>
      <c r="CQ25" s="292">
        <f>SUM(CR25,CY25)</f>
        <v>278</v>
      </c>
      <c r="CR25" s="292">
        <f>SUM(CS25:CX25)</f>
        <v>278</v>
      </c>
      <c r="CS25" s="292">
        <v>0</v>
      </c>
      <c r="CT25" s="292">
        <v>0</v>
      </c>
      <c r="CU25" s="292">
        <v>0</v>
      </c>
      <c r="CV25" s="292">
        <v>0</v>
      </c>
      <c r="CW25" s="292">
        <v>0</v>
      </c>
      <c r="CX25" s="292">
        <v>278</v>
      </c>
      <c r="CY25" s="292">
        <f>SUM(CZ25:DE25)</f>
        <v>0</v>
      </c>
      <c r="CZ25" s="292">
        <v>0</v>
      </c>
      <c r="DA25" s="292">
        <v>0</v>
      </c>
      <c r="DB25" s="292">
        <v>0</v>
      </c>
      <c r="DC25" s="292">
        <v>0</v>
      </c>
      <c r="DD25" s="292">
        <v>0</v>
      </c>
      <c r="DE25" s="292">
        <v>0</v>
      </c>
      <c r="DF25" s="292">
        <f>SUM(DG25,DN25)</f>
        <v>0</v>
      </c>
      <c r="DG25" s="292">
        <f>SUM(DH25:DM25)</f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f>SUM(DO25:DT25)</f>
        <v>0</v>
      </c>
      <c r="DO25" s="292">
        <v>0</v>
      </c>
      <c r="DP25" s="292">
        <v>0</v>
      </c>
      <c r="DQ25" s="292">
        <v>0</v>
      </c>
      <c r="DR25" s="292">
        <v>0</v>
      </c>
      <c r="DS25" s="292">
        <v>0</v>
      </c>
      <c r="DT25" s="292">
        <v>0</v>
      </c>
      <c r="DU25" s="292">
        <f>SUM(DV25:DY25)</f>
        <v>110</v>
      </c>
      <c r="DV25" s="292">
        <v>110</v>
      </c>
      <c r="DW25" s="292">
        <v>0</v>
      </c>
      <c r="DX25" s="292">
        <v>0</v>
      </c>
      <c r="DY25" s="292">
        <v>0</v>
      </c>
      <c r="DZ25" s="292">
        <f>SUM(EA25,EH25)</f>
        <v>126</v>
      </c>
      <c r="EA25" s="292">
        <f>SUM(EB25:EG25)</f>
        <v>105</v>
      </c>
      <c r="EB25" s="292">
        <v>0</v>
      </c>
      <c r="EC25" s="292">
        <v>0</v>
      </c>
      <c r="ED25" s="292">
        <v>105</v>
      </c>
      <c r="EE25" s="292">
        <v>0</v>
      </c>
      <c r="EF25" s="292">
        <v>0</v>
      </c>
      <c r="EG25" s="292">
        <v>0</v>
      </c>
      <c r="EH25" s="292">
        <f>SUM(EI25:EN25)</f>
        <v>21</v>
      </c>
      <c r="EI25" s="292">
        <v>0</v>
      </c>
      <c r="EJ25" s="292">
        <v>0</v>
      </c>
      <c r="EK25" s="292">
        <v>21</v>
      </c>
      <c r="EL25" s="292">
        <v>0</v>
      </c>
      <c r="EM25" s="292">
        <v>0</v>
      </c>
      <c r="EN25" s="292">
        <v>0</v>
      </c>
    </row>
    <row r="26" spans="1:144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SUM(E26,T26,AI26,AX26,BM26,CB26,CQ26,DF26,DU26,DZ26)</f>
        <v>2026</v>
      </c>
      <c r="E26" s="292">
        <f>SUM(F26,M26)</f>
        <v>0</v>
      </c>
      <c r="F26" s="292">
        <f>SUM(G26:L26)</f>
        <v>0</v>
      </c>
      <c r="G26" s="292">
        <v>0</v>
      </c>
      <c r="H26" s="292">
        <v>0</v>
      </c>
      <c r="I26" s="292">
        <v>0</v>
      </c>
      <c r="J26" s="292">
        <v>0</v>
      </c>
      <c r="K26" s="292">
        <v>0</v>
      </c>
      <c r="L26" s="292">
        <v>0</v>
      </c>
      <c r="M26" s="292">
        <f>SUM(N26:S26)</f>
        <v>0</v>
      </c>
      <c r="N26" s="292">
        <v>0</v>
      </c>
      <c r="O26" s="292">
        <v>0</v>
      </c>
      <c r="P26" s="292">
        <v>0</v>
      </c>
      <c r="Q26" s="292">
        <v>0</v>
      </c>
      <c r="R26" s="292">
        <v>0</v>
      </c>
      <c r="S26" s="292">
        <v>0</v>
      </c>
      <c r="T26" s="292">
        <f>SUM(U26,AB26)</f>
        <v>0</v>
      </c>
      <c r="U26" s="292">
        <f>SUM(V26:AA26)</f>
        <v>0</v>
      </c>
      <c r="V26" s="292">
        <v>0</v>
      </c>
      <c r="W26" s="292">
        <v>0</v>
      </c>
      <c r="X26" s="292">
        <v>0</v>
      </c>
      <c r="Y26" s="292">
        <v>0</v>
      </c>
      <c r="Z26" s="292">
        <v>0</v>
      </c>
      <c r="AA26" s="292">
        <v>0</v>
      </c>
      <c r="AB26" s="292">
        <f>SUM(AC26:AH26)</f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f>SUM(AJ26,AQ26)</f>
        <v>0</v>
      </c>
      <c r="AJ26" s="292">
        <f>SUM(AK26:AP26)</f>
        <v>0</v>
      </c>
      <c r="AK26" s="292">
        <v>0</v>
      </c>
      <c r="AL26" s="292">
        <v>0</v>
      </c>
      <c r="AM26" s="292">
        <v>0</v>
      </c>
      <c r="AN26" s="292">
        <v>0</v>
      </c>
      <c r="AO26" s="292">
        <v>0</v>
      </c>
      <c r="AP26" s="292">
        <v>0</v>
      </c>
      <c r="AQ26" s="292">
        <f>SUM(AR26:AW26)</f>
        <v>0</v>
      </c>
      <c r="AR26" s="292">
        <v>0</v>
      </c>
      <c r="AS26" s="292">
        <v>0</v>
      </c>
      <c r="AT26" s="292">
        <v>0</v>
      </c>
      <c r="AU26" s="292">
        <v>0</v>
      </c>
      <c r="AV26" s="292">
        <v>0</v>
      </c>
      <c r="AW26" s="292">
        <v>0</v>
      </c>
      <c r="AX26" s="292">
        <f>SUM(AY26,BF26)</f>
        <v>0</v>
      </c>
      <c r="AY26" s="292">
        <f>SUM(AZ26:BE26)</f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2">
        <v>0</v>
      </c>
      <c r="BF26" s="292">
        <f>SUM(BG26:BL26)</f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v>0</v>
      </c>
      <c r="BL26" s="292">
        <v>0</v>
      </c>
      <c r="BM26" s="292">
        <f>SUM(BN26,BU26)</f>
        <v>0</v>
      </c>
      <c r="BN26" s="292">
        <f>SUM(BO26:BT26)</f>
        <v>0</v>
      </c>
      <c r="BO26" s="292"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f>SUM(BV26:CA26)</f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2">
        <f>SUM(CC26,CJ26)</f>
        <v>1576</v>
      </c>
      <c r="CC26" s="292">
        <f>SUM(CD26:CI26)</f>
        <v>1554</v>
      </c>
      <c r="CD26" s="292">
        <v>0</v>
      </c>
      <c r="CE26" s="292">
        <v>1554</v>
      </c>
      <c r="CF26" s="292">
        <v>0</v>
      </c>
      <c r="CG26" s="292">
        <v>0</v>
      </c>
      <c r="CH26" s="292">
        <v>0</v>
      </c>
      <c r="CI26" s="292">
        <v>0</v>
      </c>
      <c r="CJ26" s="292">
        <f>SUM(CK26:CP26)</f>
        <v>22</v>
      </c>
      <c r="CK26" s="292">
        <v>0</v>
      </c>
      <c r="CL26" s="292">
        <v>22</v>
      </c>
      <c r="CM26" s="292">
        <v>0</v>
      </c>
      <c r="CN26" s="292">
        <v>0</v>
      </c>
      <c r="CO26" s="292">
        <v>0</v>
      </c>
      <c r="CP26" s="292">
        <v>0</v>
      </c>
      <c r="CQ26" s="292">
        <f>SUM(CR26,CY26)</f>
        <v>151</v>
      </c>
      <c r="CR26" s="292">
        <f>SUM(CS26:CX26)</f>
        <v>151</v>
      </c>
      <c r="CS26" s="292">
        <v>0</v>
      </c>
      <c r="CT26" s="292">
        <v>0</v>
      </c>
      <c r="CU26" s="292">
        <v>0</v>
      </c>
      <c r="CV26" s="292">
        <v>0</v>
      </c>
      <c r="CW26" s="292">
        <v>0</v>
      </c>
      <c r="CX26" s="292">
        <v>151</v>
      </c>
      <c r="CY26" s="292">
        <f>SUM(CZ26:DE26)</f>
        <v>0</v>
      </c>
      <c r="CZ26" s="292">
        <v>0</v>
      </c>
      <c r="DA26" s="292">
        <v>0</v>
      </c>
      <c r="DB26" s="292">
        <v>0</v>
      </c>
      <c r="DC26" s="292">
        <v>0</v>
      </c>
      <c r="DD26" s="292">
        <v>0</v>
      </c>
      <c r="DE26" s="292">
        <v>0</v>
      </c>
      <c r="DF26" s="292">
        <f>SUM(DG26,DN26)</f>
        <v>0</v>
      </c>
      <c r="DG26" s="292">
        <f>SUM(DH26:DM26)</f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f>SUM(DO26:DT26)</f>
        <v>0</v>
      </c>
      <c r="DO26" s="292">
        <v>0</v>
      </c>
      <c r="DP26" s="292">
        <v>0</v>
      </c>
      <c r="DQ26" s="292">
        <v>0</v>
      </c>
      <c r="DR26" s="292">
        <v>0</v>
      </c>
      <c r="DS26" s="292">
        <v>0</v>
      </c>
      <c r="DT26" s="292">
        <v>0</v>
      </c>
      <c r="DU26" s="292">
        <f>SUM(DV26:DY26)</f>
        <v>160</v>
      </c>
      <c r="DV26" s="292">
        <v>160</v>
      </c>
      <c r="DW26" s="292">
        <v>0</v>
      </c>
      <c r="DX26" s="292">
        <v>0</v>
      </c>
      <c r="DY26" s="292">
        <v>0</v>
      </c>
      <c r="DZ26" s="292">
        <f>SUM(EA26,EH26)</f>
        <v>139</v>
      </c>
      <c r="EA26" s="292">
        <f>SUM(EB26:EG26)</f>
        <v>126</v>
      </c>
      <c r="EB26" s="292">
        <v>0</v>
      </c>
      <c r="EC26" s="292">
        <v>0</v>
      </c>
      <c r="ED26" s="292">
        <v>126</v>
      </c>
      <c r="EE26" s="292">
        <v>0</v>
      </c>
      <c r="EF26" s="292">
        <v>0</v>
      </c>
      <c r="EG26" s="292">
        <v>0</v>
      </c>
      <c r="EH26" s="292">
        <f>SUM(EI26:EN26)</f>
        <v>13</v>
      </c>
      <c r="EI26" s="292">
        <v>0</v>
      </c>
      <c r="EJ26" s="292">
        <v>0</v>
      </c>
      <c r="EK26" s="292">
        <v>13</v>
      </c>
      <c r="EL26" s="292">
        <v>0</v>
      </c>
      <c r="EM26" s="292">
        <v>0</v>
      </c>
      <c r="EN26" s="292">
        <v>0</v>
      </c>
    </row>
    <row r="27" spans="1:144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2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2"/>
      <c r="CX27" s="292"/>
      <c r="CY27" s="292"/>
      <c r="CZ27" s="292"/>
      <c r="DA27" s="292"/>
      <c r="DB27" s="292"/>
      <c r="DC27" s="292"/>
      <c r="DD27" s="292"/>
      <c r="DE27" s="292"/>
      <c r="DF27" s="292"/>
      <c r="DG27" s="292"/>
      <c r="DH27" s="292"/>
      <c r="DI27" s="292"/>
      <c r="DJ27" s="292"/>
      <c r="DK27" s="292"/>
      <c r="DL27" s="292"/>
      <c r="DM27" s="292"/>
      <c r="DN27" s="292"/>
      <c r="DO27" s="292"/>
      <c r="DP27" s="292"/>
      <c r="DQ27" s="292"/>
      <c r="DR27" s="292"/>
      <c r="DS27" s="292"/>
      <c r="DT27" s="292"/>
      <c r="DU27" s="292"/>
      <c r="DV27" s="292"/>
      <c r="DW27" s="292"/>
      <c r="DX27" s="292"/>
      <c r="DY27" s="292"/>
      <c r="DZ27" s="292"/>
      <c r="EA27" s="292"/>
      <c r="EB27" s="292"/>
      <c r="EC27" s="292"/>
      <c r="ED27" s="292"/>
      <c r="EE27" s="292"/>
      <c r="EF27" s="292"/>
      <c r="EG27" s="292"/>
      <c r="EH27" s="292"/>
      <c r="EI27" s="292"/>
      <c r="EJ27" s="292"/>
      <c r="EK27" s="292"/>
      <c r="EL27" s="292"/>
      <c r="EM27" s="292"/>
      <c r="EN27" s="292"/>
    </row>
    <row r="28" spans="1:144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  <c r="CZ28" s="292"/>
      <c r="DA28" s="292"/>
      <c r="DB28" s="292"/>
      <c r="DC28" s="292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  <c r="DN28" s="292"/>
      <c r="DO28" s="292"/>
      <c r="DP28" s="292"/>
      <c r="DQ28" s="292"/>
      <c r="DR28" s="292"/>
      <c r="DS28" s="292"/>
      <c r="DT28" s="292"/>
      <c r="DU28" s="292"/>
      <c r="DV28" s="292"/>
      <c r="DW28" s="292"/>
      <c r="DX28" s="292"/>
      <c r="DY28" s="292"/>
      <c r="DZ28" s="292"/>
      <c r="EA28" s="292"/>
      <c r="EB28" s="292"/>
      <c r="EC28" s="292"/>
      <c r="ED28" s="292"/>
      <c r="EE28" s="292"/>
      <c r="EF28" s="292"/>
      <c r="EG28" s="292"/>
      <c r="EH28" s="292"/>
      <c r="EI28" s="292"/>
      <c r="EJ28" s="292"/>
      <c r="EK28" s="292"/>
      <c r="EL28" s="292"/>
      <c r="EM28" s="292"/>
      <c r="EN28" s="292"/>
    </row>
    <row r="29" spans="1:144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  <c r="CZ29" s="292"/>
      <c r="DA29" s="292"/>
      <c r="DB29" s="292"/>
      <c r="DC29" s="292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  <c r="DN29" s="292"/>
      <c r="DO29" s="292"/>
      <c r="DP29" s="292"/>
      <c r="DQ29" s="292"/>
      <c r="DR29" s="292"/>
      <c r="DS29" s="292"/>
      <c r="DT29" s="292"/>
      <c r="DU29" s="292"/>
      <c r="DV29" s="292"/>
      <c r="DW29" s="292"/>
      <c r="DX29" s="292"/>
      <c r="DY29" s="292"/>
      <c r="DZ29" s="292"/>
      <c r="EA29" s="292"/>
      <c r="EB29" s="292"/>
      <c r="EC29" s="292"/>
      <c r="ED29" s="292"/>
      <c r="EE29" s="292"/>
      <c r="EF29" s="292"/>
      <c r="EG29" s="292"/>
      <c r="EH29" s="292"/>
      <c r="EI29" s="292"/>
      <c r="EJ29" s="292"/>
      <c r="EK29" s="292"/>
      <c r="EL29" s="292"/>
      <c r="EM29" s="292"/>
      <c r="EN29" s="292"/>
    </row>
    <row r="30" spans="1:144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  <c r="CZ30" s="292"/>
      <c r="DA30" s="292"/>
      <c r="DB30" s="292"/>
      <c r="DC30" s="292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  <c r="DN30" s="292"/>
      <c r="DO30" s="292"/>
      <c r="DP30" s="292"/>
      <c r="DQ30" s="292"/>
      <c r="DR30" s="292"/>
      <c r="DS30" s="292"/>
      <c r="DT30" s="292"/>
      <c r="DU30" s="292"/>
      <c r="DV30" s="292"/>
      <c r="DW30" s="292"/>
      <c r="DX30" s="292"/>
      <c r="DY30" s="292"/>
      <c r="DZ30" s="292"/>
      <c r="EA30" s="292"/>
      <c r="EB30" s="292"/>
      <c r="EC30" s="292"/>
      <c r="ED30" s="292"/>
      <c r="EE30" s="292"/>
      <c r="EF30" s="292"/>
      <c r="EG30" s="292"/>
      <c r="EH30" s="292"/>
      <c r="EI30" s="292"/>
      <c r="EJ30" s="292"/>
      <c r="EK30" s="292"/>
      <c r="EL30" s="292"/>
      <c r="EM30" s="292"/>
      <c r="EN30" s="292"/>
    </row>
    <row r="31" spans="1:144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A31" s="292"/>
      <c r="DB31" s="292"/>
      <c r="DC31" s="292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  <c r="DN31" s="292"/>
      <c r="DO31" s="292"/>
      <c r="DP31" s="292"/>
      <c r="DQ31" s="292"/>
      <c r="DR31" s="292"/>
      <c r="DS31" s="292"/>
      <c r="DT31" s="292"/>
      <c r="DU31" s="292"/>
      <c r="DV31" s="292"/>
      <c r="DW31" s="292"/>
      <c r="DX31" s="292"/>
      <c r="DY31" s="292"/>
      <c r="DZ31" s="292"/>
      <c r="EA31" s="292"/>
      <c r="EB31" s="292"/>
      <c r="EC31" s="292"/>
      <c r="ED31" s="292"/>
      <c r="EE31" s="292"/>
      <c r="EF31" s="292"/>
      <c r="EG31" s="292"/>
      <c r="EH31" s="292"/>
      <c r="EI31" s="292"/>
      <c r="EJ31" s="292"/>
      <c r="EK31" s="292"/>
      <c r="EL31" s="292"/>
      <c r="EM31" s="292"/>
      <c r="EN31" s="292"/>
    </row>
    <row r="32" spans="1:144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  <c r="DN32" s="292"/>
      <c r="DO32" s="292"/>
      <c r="DP32" s="292"/>
      <c r="DQ32" s="292"/>
      <c r="DR32" s="292"/>
      <c r="DS32" s="292"/>
      <c r="DT32" s="292"/>
      <c r="DU32" s="292"/>
      <c r="DV32" s="292"/>
      <c r="DW32" s="292"/>
      <c r="DX32" s="292"/>
      <c r="DY32" s="292"/>
      <c r="DZ32" s="292"/>
      <c r="EA32" s="292"/>
      <c r="EB32" s="292"/>
      <c r="EC32" s="292"/>
      <c r="ED32" s="292"/>
      <c r="EE32" s="292"/>
      <c r="EF32" s="292"/>
      <c r="EG32" s="292"/>
      <c r="EH32" s="292"/>
      <c r="EI32" s="292"/>
      <c r="EJ32" s="292"/>
      <c r="EK32" s="292"/>
      <c r="EL32" s="292"/>
      <c r="EM32" s="292"/>
      <c r="EN32" s="292"/>
    </row>
    <row r="33" spans="1:144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2"/>
      <c r="DR33" s="292"/>
      <c r="DS33" s="292"/>
      <c r="DT33" s="292"/>
      <c r="DU33" s="292"/>
      <c r="DV33" s="292"/>
      <c r="DW33" s="292"/>
      <c r="DX33" s="292"/>
      <c r="DY33" s="292"/>
      <c r="DZ33" s="292"/>
      <c r="EA33" s="292"/>
      <c r="EB33" s="292"/>
      <c r="EC33" s="292"/>
      <c r="ED33" s="292"/>
      <c r="EE33" s="292"/>
      <c r="EF33" s="292"/>
      <c r="EG33" s="292"/>
      <c r="EH33" s="292"/>
      <c r="EI33" s="292"/>
      <c r="EJ33" s="292"/>
      <c r="EK33" s="292"/>
      <c r="EL33" s="292"/>
      <c r="EM33" s="292"/>
      <c r="EN33" s="292"/>
    </row>
    <row r="34" spans="1:144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2"/>
      <c r="DS34" s="292"/>
      <c r="DT34" s="292"/>
      <c r="DU34" s="292"/>
      <c r="DV34" s="292"/>
      <c r="DW34" s="292"/>
      <c r="DX34" s="292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2"/>
      <c r="EL34" s="292"/>
      <c r="EM34" s="292"/>
      <c r="EN34" s="292"/>
    </row>
    <row r="35" spans="1:1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2"/>
      <c r="DS35" s="292"/>
      <c r="DT35" s="292"/>
      <c r="DU35" s="292"/>
      <c r="DV35" s="292"/>
      <c r="DW35" s="292"/>
      <c r="DX35" s="292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2"/>
      <c r="EL35" s="292"/>
      <c r="EM35" s="292"/>
      <c r="EN35" s="292"/>
    </row>
    <row r="36" spans="1:1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2"/>
      <c r="DS36" s="292"/>
      <c r="DT36" s="292"/>
      <c r="DU36" s="292"/>
      <c r="DV36" s="292"/>
      <c r="DW36" s="292"/>
      <c r="DX36" s="292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2"/>
      <c r="EL36" s="292"/>
      <c r="EM36" s="292"/>
      <c r="EN36" s="292"/>
    </row>
    <row r="37" spans="1:1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2"/>
      <c r="DS37" s="292"/>
      <c r="DT37" s="292"/>
      <c r="DU37" s="292"/>
      <c r="DV37" s="292"/>
      <c r="DW37" s="292"/>
      <c r="DX37" s="292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2"/>
      <c r="EL37" s="292"/>
      <c r="EM37" s="292"/>
      <c r="EN37" s="292"/>
    </row>
    <row r="38" spans="1:1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2"/>
      <c r="DS38" s="292"/>
      <c r="DT38" s="292"/>
      <c r="DU38" s="292"/>
      <c r="DV38" s="292"/>
      <c r="DW38" s="292"/>
      <c r="DX38" s="292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2"/>
      <c r="EL38" s="292"/>
      <c r="EM38" s="292"/>
      <c r="EN38" s="292"/>
    </row>
    <row r="39" spans="1:1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2"/>
      <c r="DS39" s="292"/>
      <c r="DT39" s="292"/>
      <c r="DU39" s="292"/>
      <c r="DV39" s="292"/>
      <c r="DW39" s="292"/>
      <c r="DX39" s="292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2"/>
      <c r="EL39" s="292"/>
      <c r="EM39" s="292"/>
      <c r="EN39" s="292"/>
    </row>
    <row r="40" spans="1:1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2"/>
      <c r="DS40" s="292"/>
      <c r="DT40" s="292"/>
      <c r="DU40" s="292"/>
      <c r="DV40" s="292"/>
      <c r="DW40" s="292"/>
      <c r="DX40" s="292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2"/>
      <c r="EL40" s="292"/>
      <c r="EM40" s="292"/>
      <c r="EN40" s="292"/>
    </row>
    <row r="41" spans="1:1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2"/>
      <c r="DS41" s="292"/>
      <c r="DT41" s="292"/>
      <c r="DU41" s="292"/>
      <c r="DV41" s="292"/>
      <c r="DW41" s="292"/>
      <c r="DX41" s="292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2"/>
      <c r="EL41" s="292"/>
      <c r="EM41" s="292"/>
      <c r="EN41" s="292"/>
    </row>
    <row r="42" spans="1:1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2"/>
      <c r="DS42" s="292"/>
      <c r="DT42" s="292"/>
      <c r="DU42" s="292"/>
      <c r="DV42" s="292"/>
      <c r="DW42" s="292"/>
      <c r="DX42" s="292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2"/>
      <c r="EL42" s="292"/>
      <c r="EM42" s="292"/>
      <c r="EN42" s="292"/>
    </row>
    <row r="43" spans="1:1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2"/>
      <c r="DS43" s="292"/>
      <c r="DT43" s="292"/>
      <c r="DU43" s="292"/>
      <c r="DV43" s="292"/>
      <c r="DW43" s="292"/>
      <c r="DX43" s="292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2"/>
      <c r="EL43" s="292"/>
      <c r="EM43" s="292"/>
      <c r="EN43" s="292"/>
    </row>
    <row r="44" spans="1:1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2"/>
      <c r="DS44" s="292"/>
      <c r="DT44" s="292"/>
      <c r="DU44" s="292"/>
      <c r="DV44" s="292"/>
      <c r="DW44" s="292"/>
      <c r="DX44" s="292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2"/>
      <c r="EL44" s="292"/>
      <c r="EM44" s="292"/>
      <c r="EN44" s="292"/>
    </row>
    <row r="45" spans="1:1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2"/>
      <c r="DS45" s="292"/>
      <c r="DT45" s="292"/>
      <c r="DU45" s="292"/>
      <c r="DV45" s="292"/>
      <c r="DW45" s="292"/>
      <c r="DX45" s="292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2"/>
      <c r="EL45" s="292"/>
      <c r="EM45" s="292"/>
      <c r="EN45" s="292"/>
    </row>
    <row r="46" spans="1:1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2"/>
      <c r="DS46" s="292"/>
      <c r="DT46" s="292"/>
      <c r="DU46" s="292"/>
      <c r="DV46" s="292"/>
      <c r="DW46" s="292"/>
      <c r="DX46" s="292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2"/>
      <c r="EL46" s="292"/>
      <c r="EM46" s="292"/>
      <c r="EN46" s="292"/>
    </row>
    <row r="47" spans="1:1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2"/>
      <c r="DS47" s="292"/>
      <c r="DT47" s="292"/>
      <c r="DU47" s="292"/>
      <c r="DV47" s="292"/>
      <c r="DW47" s="292"/>
      <c r="DX47" s="292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2"/>
      <c r="EL47" s="292"/>
      <c r="EM47" s="292"/>
      <c r="EN47" s="292"/>
    </row>
    <row r="48" spans="1:1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2"/>
      <c r="DS48" s="292"/>
      <c r="DT48" s="292"/>
      <c r="DU48" s="292"/>
      <c r="DV48" s="292"/>
      <c r="DW48" s="292"/>
      <c r="DX48" s="292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2"/>
      <c r="EL48" s="292"/>
      <c r="EM48" s="292"/>
      <c r="EN48" s="292"/>
    </row>
    <row r="49" spans="1:1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2"/>
      <c r="DS49" s="292"/>
      <c r="DT49" s="292"/>
      <c r="DU49" s="292"/>
      <c r="DV49" s="292"/>
      <c r="DW49" s="292"/>
      <c r="DX49" s="292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2"/>
      <c r="EL49" s="292"/>
      <c r="EM49" s="292"/>
      <c r="EN49" s="292"/>
    </row>
    <row r="50" spans="1:1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2"/>
      <c r="DS50" s="292"/>
      <c r="DT50" s="292"/>
      <c r="DU50" s="292"/>
      <c r="DV50" s="292"/>
      <c r="DW50" s="292"/>
      <c r="DX50" s="292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2"/>
      <c r="EL50" s="292"/>
      <c r="EM50" s="292"/>
      <c r="EN50" s="292"/>
    </row>
    <row r="51" spans="1:1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2"/>
      <c r="DS51" s="292"/>
      <c r="DT51" s="292"/>
      <c r="DU51" s="292"/>
      <c r="DV51" s="292"/>
      <c r="DW51" s="292"/>
      <c r="DX51" s="292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2"/>
      <c r="EL51" s="292"/>
      <c r="EM51" s="292"/>
      <c r="EN51" s="292"/>
    </row>
    <row r="52" spans="1:1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2"/>
      <c r="DS52" s="292"/>
      <c r="DT52" s="292"/>
      <c r="DU52" s="292"/>
      <c r="DV52" s="292"/>
      <c r="DW52" s="292"/>
      <c r="DX52" s="292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2"/>
      <c r="EL52" s="292"/>
      <c r="EM52" s="292"/>
      <c r="EN52" s="292"/>
    </row>
    <row r="53" spans="1:1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2"/>
      <c r="DS53" s="292"/>
      <c r="DT53" s="292"/>
      <c r="DU53" s="292"/>
      <c r="DV53" s="292"/>
      <c r="DW53" s="292"/>
      <c r="DX53" s="292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2"/>
      <c r="EL53" s="292"/>
      <c r="EM53" s="292"/>
      <c r="EN53" s="292"/>
    </row>
    <row r="54" spans="1:1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2"/>
      <c r="DS54" s="292"/>
      <c r="DT54" s="292"/>
      <c r="DU54" s="292"/>
      <c r="DV54" s="292"/>
      <c r="DW54" s="292"/>
      <c r="DX54" s="292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2"/>
      <c r="EL54" s="292"/>
      <c r="EM54" s="292"/>
      <c r="EN54" s="292"/>
    </row>
    <row r="55" spans="1:1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2"/>
      <c r="DS55" s="292"/>
      <c r="DT55" s="292"/>
      <c r="DU55" s="292"/>
      <c r="DV55" s="292"/>
      <c r="DW55" s="292"/>
      <c r="DX55" s="292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2"/>
      <c r="EL55" s="292"/>
      <c r="EM55" s="292"/>
      <c r="EN55" s="292"/>
    </row>
    <row r="56" spans="1:1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2"/>
      <c r="DS56" s="292"/>
      <c r="DT56" s="292"/>
      <c r="DU56" s="292"/>
      <c r="DV56" s="292"/>
      <c r="DW56" s="292"/>
      <c r="DX56" s="292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2"/>
      <c r="EL56" s="292"/>
      <c r="EM56" s="292"/>
      <c r="EN56" s="292"/>
    </row>
    <row r="57" spans="1:1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2"/>
      <c r="DS57" s="292"/>
      <c r="DT57" s="292"/>
      <c r="DU57" s="292"/>
      <c r="DV57" s="292"/>
      <c r="DW57" s="292"/>
      <c r="DX57" s="292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2"/>
      <c r="EL57" s="292"/>
      <c r="EM57" s="292"/>
      <c r="EN57" s="292"/>
    </row>
    <row r="58" spans="1:1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2"/>
      <c r="DS58" s="292"/>
      <c r="DT58" s="292"/>
      <c r="DU58" s="292"/>
      <c r="DV58" s="292"/>
      <c r="DW58" s="292"/>
      <c r="DX58" s="292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2"/>
      <c r="EL58" s="292"/>
      <c r="EM58" s="292"/>
      <c r="EN58" s="292"/>
    </row>
    <row r="59" spans="1:1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2"/>
      <c r="DS59" s="292"/>
      <c r="DT59" s="292"/>
      <c r="DU59" s="292"/>
      <c r="DV59" s="292"/>
      <c r="DW59" s="292"/>
      <c r="DX59" s="292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2"/>
      <c r="EL59" s="292"/>
      <c r="EM59" s="292"/>
      <c r="EN59" s="292"/>
    </row>
    <row r="60" spans="1:1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2"/>
      <c r="DS60" s="292"/>
      <c r="DT60" s="292"/>
      <c r="DU60" s="292"/>
      <c r="DV60" s="292"/>
      <c r="DW60" s="292"/>
      <c r="DX60" s="292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2"/>
      <c r="EL60" s="292"/>
      <c r="EM60" s="292"/>
      <c r="EN60" s="292"/>
    </row>
    <row r="61" spans="1:1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2"/>
      <c r="DS61" s="292"/>
      <c r="DT61" s="292"/>
      <c r="DU61" s="292"/>
      <c r="DV61" s="292"/>
      <c r="DW61" s="292"/>
      <c r="DX61" s="292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2"/>
      <c r="EL61" s="292"/>
      <c r="EM61" s="292"/>
      <c r="EN61" s="292"/>
    </row>
    <row r="62" spans="1:1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2"/>
      <c r="DS62" s="292"/>
      <c r="DT62" s="292"/>
      <c r="DU62" s="292"/>
      <c r="DV62" s="292"/>
      <c r="DW62" s="292"/>
      <c r="DX62" s="292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2"/>
      <c r="EL62" s="292"/>
      <c r="EM62" s="292"/>
      <c r="EN62" s="292"/>
    </row>
    <row r="63" spans="1:1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2"/>
      <c r="EL63" s="292"/>
      <c r="EM63" s="292"/>
      <c r="EN63" s="292"/>
    </row>
    <row r="64" spans="1:1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2"/>
      <c r="EL64" s="292"/>
      <c r="EM64" s="292"/>
      <c r="EN64" s="292"/>
    </row>
    <row r="65" spans="1:1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2"/>
      <c r="EL65" s="292"/>
      <c r="EM65" s="292"/>
      <c r="EN65" s="292"/>
    </row>
    <row r="66" spans="1:1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2"/>
      <c r="EL66" s="292"/>
      <c r="EM66" s="292"/>
      <c r="EN66" s="292"/>
    </row>
    <row r="67" spans="1:1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2"/>
      <c r="DU67" s="292"/>
      <c r="DV67" s="292"/>
      <c r="DW67" s="292"/>
      <c r="DX67" s="292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2"/>
      <c r="EL67" s="292"/>
      <c r="EM67" s="292"/>
      <c r="EN67" s="292"/>
    </row>
    <row r="68" spans="1:1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</row>
    <row r="69" spans="1:1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</row>
    <row r="70" spans="1:1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</row>
    <row r="71" spans="1:1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ref="A8:EN26">
    <sortCondition ref="A8:A26"/>
    <sortCondition ref="B8:B26"/>
    <sortCondition ref="C8:C26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&amp;L処理施設別ごみ搬入量の状況（令和2年度実績）</oddHeader>
  </headerFooter>
  <colBreaks count="8" manualBreakCount="8">
    <brk id="19" min="1" max="25" man="1"/>
    <brk id="34" min="1" max="25" man="1"/>
    <brk id="49" min="1" max="25" man="1"/>
    <brk id="64" min="1" max="25" man="1"/>
    <brk id="79" min="1" max="25" man="1"/>
    <brk id="94" min="1" max="25" man="1"/>
    <brk id="109" min="1" max="25" man="1"/>
    <brk id="124" min="1" max="2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16" t="s">
        <v>665</v>
      </c>
      <c r="B2" s="316" t="s">
        <v>666</v>
      </c>
      <c r="C2" s="318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17"/>
      <c r="B3" s="317"/>
      <c r="C3" s="319"/>
      <c r="D3" s="343" t="s">
        <v>684</v>
      </c>
      <c r="E3" s="318" t="s">
        <v>685</v>
      </c>
      <c r="F3" s="344" t="s">
        <v>709</v>
      </c>
      <c r="G3" s="347"/>
      <c r="H3" s="347"/>
      <c r="I3" s="347"/>
      <c r="J3" s="347"/>
      <c r="K3" s="347"/>
      <c r="L3" s="347"/>
      <c r="M3" s="348"/>
      <c r="N3" s="318" t="s">
        <v>710</v>
      </c>
      <c r="O3" s="318" t="s">
        <v>711</v>
      </c>
      <c r="P3" s="343" t="s">
        <v>684</v>
      </c>
      <c r="Q3" s="318" t="s">
        <v>685</v>
      </c>
      <c r="R3" s="349" t="s">
        <v>712</v>
      </c>
      <c r="S3" s="350"/>
      <c r="T3" s="350"/>
      <c r="U3" s="350"/>
      <c r="V3" s="350"/>
      <c r="W3" s="350"/>
      <c r="X3" s="350"/>
      <c r="Y3" s="351"/>
      <c r="Z3" s="343" t="s">
        <v>684</v>
      </c>
      <c r="AA3" s="318" t="s">
        <v>686</v>
      </c>
      <c r="AB3" s="318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43" t="s">
        <v>684</v>
      </c>
      <c r="AL3" s="316" t="s">
        <v>714</v>
      </c>
      <c r="AM3" s="316" t="s">
        <v>690</v>
      </c>
      <c r="AN3" s="316" t="s">
        <v>691</v>
      </c>
      <c r="AO3" s="316" t="s">
        <v>692</v>
      </c>
      <c r="AP3" s="316" t="s">
        <v>693</v>
      </c>
      <c r="AQ3" s="316" t="s">
        <v>699</v>
      </c>
      <c r="AR3" s="316" t="s">
        <v>695</v>
      </c>
      <c r="AS3" s="316" t="s">
        <v>700</v>
      </c>
    </row>
    <row r="4" spans="1:45" s="175" customFormat="1" ht="25.5" customHeight="1">
      <c r="A4" s="317"/>
      <c r="B4" s="317"/>
      <c r="C4" s="319"/>
      <c r="D4" s="343"/>
      <c r="E4" s="319"/>
      <c r="F4" s="343" t="s">
        <v>684</v>
      </c>
      <c r="G4" s="318" t="s">
        <v>690</v>
      </c>
      <c r="H4" s="316" t="s">
        <v>691</v>
      </c>
      <c r="I4" s="316" t="s">
        <v>692</v>
      </c>
      <c r="J4" s="316" t="s">
        <v>693</v>
      </c>
      <c r="K4" s="316" t="s">
        <v>699</v>
      </c>
      <c r="L4" s="316" t="s">
        <v>695</v>
      </c>
      <c r="M4" s="318" t="s">
        <v>700</v>
      </c>
      <c r="N4" s="319"/>
      <c r="O4" s="352"/>
      <c r="P4" s="343"/>
      <c r="Q4" s="319"/>
      <c r="R4" s="317" t="s">
        <v>684</v>
      </c>
      <c r="S4" s="318" t="s">
        <v>690</v>
      </c>
      <c r="T4" s="316" t="s">
        <v>691</v>
      </c>
      <c r="U4" s="316" t="s">
        <v>692</v>
      </c>
      <c r="V4" s="316" t="s">
        <v>693</v>
      </c>
      <c r="W4" s="316" t="s">
        <v>699</v>
      </c>
      <c r="X4" s="316" t="s">
        <v>695</v>
      </c>
      <c r="Y4" s="318" t="s">
        <v>700</v>
      </c>
      <c r="Z4" s="343"/>
      <c r="AA4" s="319"/>
      <c r="AB4" s="319"/>
      <c r="AC4" s="343" t="s">
        <v>684</v>
      </c>
      <c r="AD4" s="318" t="s">
        <v>690</v>
      </c>
      <c r="AE4" s="316" t="s">
        <v>691</v>
      </c>
      <c r="AF4" s="316" t="s">
        <v>692</v>
      </c>
      <c r="AG4" s="316" t="s">
        <v>693</v>
      </c>
      <c r="AH4" s="316" t="s">
        <v>699</v>
      </c>
      <c r="AI4" s="316" t="s">
        <v>695</v>
      </c>
      <c r="AJ4" s="318" t="s">
        <v>700</v>
      </c>
      <c r="AK4" s="343"/>
      <c r="AL4" s="317"/>
      <c r="AM4" s="317"/>
      <c r="AN4" s="317"/>
      <c r="AO4" s="317"/>
      <c r="AP4" s="317"/>
      <c r="AQ4" s="317"/>
      <c r="AR4" s="317"/>
      <c r="AS4" s="317"/>
    </row>
    <row r="5" spans="1:45" s="175" customFormat="1" ht="22.5" customHeight="1">
      <c r="A5" s="317"/>
      <c r="B5" s="317"/>
      <c r="C5" s="319"/>
      <c r="D5" s="343"/>
      <c r="E5" s="319"/>
      <c r="F5" s="343"/>
      <c r="G5" s="319"/>
      <c r="H5" s="317"/>
      <c r="I5" s="317"/>
      <c r="J5" s="317"/>
      <c r="K5" s="317"/>
      <c r="L5" s="317"/>
      <c r="M5" s="319"/>
      <c r="N5" s="317"/>
      <c r="O5" s="352"/>
      <c r="P5" s="343"/>
      <c r="Q5" s="317"/>
      <c r="R5" s="319"/>
      <c r="S5" s="319"/>
      <c r="T5" s="317"/>
      <c r="U5" s="317"/>
      <c r="V5" s="317"/>
      <c r="W5" s="317"/>
      <c r="X5" s="317"/>
      <c r="Y5" s="319"/>
      <c r="Z5" s="343"/>
      <c r="AA5" s="317"/>
      <c r="AB5" s="317"/>
      <c r="AC5" s="343"/>
      <c r="AD5" s="319"/>
      <c r="AE5" s="317"/>
      <c r="AF5" s="317"/>
      <c r="AG5" s="317"/>
      <c r="AH5" s="317"/>
      <c r="AI5" s="317"/>
      <c r="AJ5" s="319"/>
      <c r="AK5" s="343"/>
      <c r="AL5" s="317"/>
      <c r="AM5" s="317"/>
      <c r="AN5" s="317"/>
      <c r="AO5" s="317"/>
      <c r="AP5" s="317"/>
      <c r="AQ5" s="317"/>
      <c r="AR5" s="317"/>
      <c r="AS5" s="317"/>
    </row>
    <row r="6" spans="1:45" s="176" customFormat="1" ht="13.5" customHeight="1">
      <c r="A6" s="317"/>
      <c r="B6" s="317"/>
      <c r="C6" s="319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滋賀県</v>
      </c>
      <c r="B7" s="303" t="str">
        <f>ごみ処理概要!B7</f>
        <v>25000</v>
      </c>
      <c r="C7" s="304" t="s">
        <v>3</v>
      </c>
      <c r="D7" s="305">
        <f>SUM(E7,F7,N7,O7)</f>
        <v>414457</v>
      </c>
      <c r="E7" s="305">
        <f>+Q7</f>
        <v>324229</v>
      </c>
      <c r="F7" s="305">
        <f>SUM(G7:M7)</f>
        <v>62566</v>
      </c>
      <c r="G7" s="305">
        <f t="shared" ref="G7:M7" si="0">SUM(G$8:G$207)</f>
        <v>32544</v>
      </c>
      <c r="H7" s="305">
        <f t="shared" si="0"/>
        <v>1282</v>
      </c>
      <c r="I7" s="305">
        <f t="shared" si="0"/>
        <v>0</v>
      </c>
      <c r="J7" s="305">
        <f t="shared" si="0"/>
        <v>0</v>
      </c>
      <c r="K7" s="305">
        <f t="shared" si="0"/>
        <v>9077</v>
      </c>
      <c r="L7" s="305">
        <f t="shared" si="0"/>
        <v>19319</v>
      </c>
      <c r="M7" s="305">
        <f t="shared" si="0"/>
        <v>344</v>
      </c>
      <c r="N7" s="305">
        <f>+AA7</f>
        <v>2273</v>
      </c>
      <c r="O7" s="305">
        <f>+資源化量内訳!Y7</f>
        <v>25389</v>
      </c>
      <c r="P7" s="305">
        <f>+SUM(Q7,R7)</f>
        <v>348335</v>
      </c>
      <c r="Q7" s="305">
        <f>SUM(Q$8:Q$207)</f>
        <v>324229</v>
      </c>
      <c r="R7" s="305">
        <f>+SUM(S7,T7,U7,V7,W7,X7,Y7)</f>
        <v>24106</v>
      </c>
      <c r="S7" s="305">
        <f t="shared" ref="S7:Y7" si="1">SUM(S$8:S$207)</f>
        <v>21864</v>
      </c>
      <c r="T7" s="305">
        <f t="shared" si="1"/>
        <v>187</v>
      </c>
      <c r="U7" s="305">
        <f t="shared" si="1"/>
        <v>0</v>
      </c>
      <c r="V7" s="305">
        <f t="shared" si="1"/>
        <v>0</v>
      </c>
      <c r="W7" s="305">
        <f t="shared" si="1"/>
        <v>272</v>
      </c>
      <c r="X7" s="305">
        <f t="shared" si="1"/>
        <v>1782</v>
      </c>
      <c r="Y7" s="305">
        <f t="shared" si="1"/>
        <v>1</v>
      </c>
      <c r="Z7" s="305">
        <f>SUM(AA7:AC7)</f>
        <v>41938</v>
      </c>
      <c r="AA7" s="305">
        <f>SUM(AA$8:AA$207)</f>
        <v>2273</v>
      </c>
      <c r="AB7" s="305">
        <f>SUM(AB$8:AB$207)</f>
        <v>35263</v>
      </c>
      <c r="AC7" s="305">
        <f>SUM(AD7:AJ7)</f>
        <v>4402</v>
      </c>
      <c r="AD7" s="305">
        <f t="shared" ref="AD7:AJ7" si="2">SUM(AD$8:AD$207)</f>
        <v>3947</v>
      </c>
      <c r="AE7" s="305">
        <f t="shared" si="2"/>
        <v>0</v>
      </c>
      <c r="AF7" s="305">
        <f t="shared" si="2"/>
        <v>0</v>
      </c>
      <c r="AG7" s="305">
        <f t="shared" si="2"/>
        <v>0</v>
      </c>
      <c r="AH7" s="305">
        <f t="shared" si="2"/>
        <v>0</v>
      </c>
      <c r="AI7" s="305">
        <f t="shared" si="2"/>
        <v>113</v>
      </c>
      <c r="AJ7" s="305">
        <f t="shared" si="2"/>
        <v>342</v>
      </c>
      <c r="AK7" s="305">
        <f>SUM(AL7:AS7)</f>
        <v>34</v>
      </c>
      <c r="AL7" s="305">
        <f t="shared" ref="AL7:AS7" si="3">SUM(AL$8:AL$207)</f>
        <v>0</v>
      </c>
      <c r="AM7" s="305">
        <f t="shared" si="3"/>
        <v>0</v>
      </c>
      <c r="AN7" s="305">
        <f t="shared" si="3"/>
        <v>0</v>
      </c>
      <c r="AO7" s="305">
        <f t="shared" si="3"/>
        <v>0</v>
      </c>
      <c r="AP7" s="305">
        <f t="shared" si="3"/>
        <v>0</v>
      </c>
      <c r="AQ7" s="305">
        <f t="shared" si="3"/>
        <v>0</v>
      </c>
      <c r="AR7" s="305">
        <f t="shared" si="3"/>
        <v>33</v>
      </c>
      <c r="AS7" s="305">
        <f t="shared" si="3"/>
        <v>1</v>
      </c>
    </row>
    <row r="8" spans="1:45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97537</v>
      </c>
      <c r="E8" s="292">
        <f>+Q8</f>
        <v>82648</v>
      </c>
      <c r="F8" s="292">
        <f>SUM(G8:M8)</f>
        <v>9592</v>
      </c>
      <c r="G8" s="292">
        <v>5160</v>
      </c>
      <c r="H8" s="292">
        <v>0</v>
      </c>
      <c r="I8" s="292">
        <v>0</v>
      </c>
      <c r="J8" s="292">
        <v>0</v>
      </c>
      <c r="K8" s="292">
        <v>0</v>
      </c>
      <c r="L8" s="292">
        <v>4432</v>
      </c>
      <c r="M8" s="292">
        <v>0</v>
      </c>
      <c r="N8" s="292">
        <f>+AA8</f>
        <v>214</v>
      </c>
      <c r="O8" s="292">
        <f>+資源化量内訳!Y8</f>
        <v>5083</v>
      </c>
      <c r="P8" s="292">
        <f>+SUM(Q8,R8)</f>
        <v>86160</v>
      </c>
      <c r="Q8" s="292">
        <v>82648</v>
      </c>
      <c r="R8" s="292">
        <f>+SUM(S8,T8,U8,V8,W8,X8,Y8)</f>
        <v>3512</v>
      </c>
      <c r="S8" s="292">
        <v>2704</v>
      </c>
      <c r="T8" s="292">
        <v>0</v>
      </c>
      <c r="U8" s="292">
        <v>0</v>
      </c>
      <c r="V8" s="292">
        <v>0</v>
      </c>
      <c r="W8" s="292">
        <v>0</v>
      </c>
      <c r="X8" s="292">
        <v>808</v>
      </c>
      <c r="Y8" s="292">
        <v>0</v>
      </c>
      <c r="Z8" s="292">
        <f>SUM(AA8:AC8)</f>
        <v>11787</v>
      </c>
      <c r="AA8" s="292">
        <v>214</v>
      </c>
      <c r="AB8" s="292">
        <v>9951</v>
      </c>
      <c r="AC8" s="292">
        <f>SUM(AD8:AJ8)</f>
        <v>1622</v>
      </c>
      <c r="AD8" s="292">
        <v>1622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2">
        <v>0</v>
      </c>
      <c r="AK8" s="290">
        <f>SUM(AL8:AS8)</f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32605</v>
      </c>
      <c r="E9" s="292">
        <f>+Q9</f>
        <v>27280</v>
      </c>
      <c r="F9" s="292">
        <f>SUM(G9:M9)</f>
        <v>4499</v>
      </c>
      <c r="G9" s="292">
        <v>2193</v>
      </c>
      <c r="H9" s="292">
        <v>0</v>
      </c>
      <c r="I9" s="292">
        <v>0</v>
      </c>
      <c r="J9" s="292">
        <v>0</v>
      </c>
      <c r="K9" s="292">
        <v>0</v>
      </c>
      <c r="L9" s="292">
        <v>2306</v>
      </c>
      <c r="M9" s="292">
        <v>0</v>
      </c>
      <c r="N9" s="292">
        <f>+AA9</f>
        <v>0</v>
      </c>
      <c r="O9" s="292">
        <f>+資源化量内訳!Y9</f>
        <v>826</v>
      </c>
      <c r="P9" s="292">
        <f>+SUM(Q9,R9)</f>
        <v>29176</v>
      </c>
      <c r="Q9" s="292">
        <v>27280</v>
      </c>
      <c r="R9" s="292">
        <f>+SUM(S9,T9,U9,V9,W9,X9,Y9)</f>
        <v>1896</v>
      </c>
      <c r="S9" s="292">
        <v>1681</v>
      </c>
      <c r="T9" s="292">
        <v>0</v>
      </c>
      <c r="U9" s="292">
        <v>0</v>
      </c>
      <c r="V9" s="292">
        <v>0</v>
      </c>
      <c r="W9" s="292">
        <v>0</v>
      </c>
      <c r="X9" s="292">
        <v>215</v>
      </c>
      <c r="Y9" s="292">
        <v>0</v>
      </c>
      <c r="Z9" s="292">
        <f>SUM(AA9:AC9)</f>
        <v>3834</v>
      </c>
      <c r="AA9" s="292">
        <v>0</v>
      </c>
      <c r="AB9" s="292">
        <v>3755</v>
      </c>
      <c r="AC9" s="292">
        <f>SUM(AD9:AJ9)</f>
        <v>79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79</v>
      </c>
      <c r="AJ9" s="292">
        <v>0</v>
      </c>
      <c r="AK9" s="290">
        <f>SUM(AL9:AS9)</f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SUM(E10,F10,N10,O10)</f>
        <v>35594</v>
      </c>
      <c r="E10" s="292">
        <f>+Q10</f>
        <v>26952</v>
      </c>
      <c r="F10" s="292">
        <f>SUM(G10:M10)</f>
        <v>5328</v>
      </c>
      <c r="G10" s="292">
        <v>4412</v>
      </c>
      <c r="H10" s="292">
        <v>0</v>
      </c>
      <c r="I10" s="292">
        <v>0</v>
      </c>
      <c r="J10" s="292">
        <v>0</v>
      </c>
      <c r="K10" s="292">
        <v>0</v>
      </c>
      <c r="L10" s="292">
        <v>916</v>
      </c>
      <c r="M10" s="292">
        <v>0</v>
      </c>
      <c r="N10" s="292">
        <f>+AA10</f>
        <v>190</v>
      </c>
      <c r="O10" s="292">
        <f>+資源化量内訳!Y10</f>
        <v>3124</v>
      </c>
      <c r="P10" s="292">
        <f>+SUM(Q10,R10)</f>
        <v>29791</v>
      </c>
      <c r="Q10" s="292">
        <v>26952</v>
      </c>
      <c r="R10" s="292">
        <f>+SUM(S10,T10,U10,V10,W10,X10,Y10)</f>
        <v>2839</v>
      </c>
      <c r="S10" s="292">
        <v>2779</v>
      </c>
      <c r="T10" s="292">
        <v>0</v>
      </c>
      <c r="U10" s="292">
        <v>0</v>
      </c>
      <c r="V10" s="292">
        <v>0</v>
      </c>
      <c r="W10" s="292">
        <v>0</v>
      </c>
      <c r="X10" s="292">
        <v>60</v>
      </c>
      <c r="Y10" s="292">
        <v>0</v>
      </c>
      <c r="Z10" s="292">
        <f>SUM(AA10:AC10)</f>
        <v>4496</v>
      </c>
      <c r="AA10" s="292">
        <v>190</v>
      </c>
      <c r="AB10" s="292">
        <v>3497</v>
      </c>
      <c r="AC10" s="292">
        <f>SUM(AD10:AJ10)</f>
        <v>809</v>
      </c>
      <c r="AD10" s="292">
        <v>809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2">
        <v>0</v>
      </c>
      <c r="AK10" s="290">
        <f>SUM(AL10:AS10)</f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>
      <c r="A11" s="290" t="s">
        <v>745</v>
      </c>
      <c r="B11" s="291" t="s">
        <v>768</v>
      </c>
      <c r="C11" s="290" t="s">
        <v>769</v>
      </c>
      <c r="D11" s="292">
        <f>SUM(E11,F11,N11,O11)</f>
        <v>25931</v>
      </c>
      <c r="E11" s="292">
        <f>+Q11</f>
        <v>21637</v>
      </c>
      <c r="F11" s="292">
        <f>SUM(G11:M11)</f>
        <v>2378</v>
      </c>
      <c r="G11" s="292">
        <v>2086</v>
      </c>
      <c r="H11" s="292">
        <v>0</v>
      </c>
      <c r="I11" s="292">
        <v>0</v>
      </c>
      <c r="J11" s="292">
        <v>0</v>
      </c>
      <c r="K11" s="292">
        <v>0</v>
      </c>
      <c r="L11" s="292">
        <v>292</v>
      </c>
      <c r="M11" s="292">
        <v>0</v>
      </c>
      <c r="N11" s="292">
        <f>+AA11</f>
        <v>0</v>
      </c>
      <c r="O11" s="292">
        <f>+資源化量内訳!Y11</f>
        <v>1916</v>
      </c>
      <c r="P11" s="292">
        <f>+SUM(Q11,R11)</f>
        <v>23383</v>
      </c>
      <c r="Q11" s="292">
        <v>21637</v>
      </c>
      <c r="R11" s="292">
        <f>+SUM(S11,T11,U11,V11,W11,X11,Y11)</f>
        <v>1746</v>
      </c>
      <c r="S11" s="292">
        <v>1746</v>
      </c>
      <c r="T11" s="292">
        <v>0</v>
      </c>
      <c r="U11" s="292"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f>SUM(AA11:AC11)</f>
        <v>3109</v>
      </c>
      <c r="AA11" s="292">
        <v>0</v>
      </c>
      <c r="AB11" s="292">
        <v>3109</v>
      </c>
      <c r="AC11" s="292">
        <f>SUM(AD11:AJ11)</f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2">
        <v>0</v>
      </c>
      <c r="AK11" s="290">
        <f>SUM(AL11:AS11)</f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>
      <c r="A12" s="290" t="s">
        <v>745</v>
      </c>
      <c r="B12" s="291" t="s">
        <v>770</v>
      </c>
      <c r="C12" s="290" t="s">
        <v>771</v>
      </c>
      <c r="D12" s="292">
        <f>SUM(E12,F12,N12,O12)</f>
        <v>39472</v>
      </c>
      <c r="E12" s="292">
        <f>+Q12</f>
        <v>32706</v>
      </c>
      <c r="F12" s="292">
        <f>SUM(G12:M12)</f>
        <v>6766</v>
      </c>
      <c r="G12" s="292">
        <v>2080</v>
      </c>
      <c r="H12" s="292">
        <v>0</v>
      </c>
      <c r="I12" s="292">
        <v>0</v>
      </c>
      <c r="J12" s="292">
        <v>0</v>
      </c>
      <c r="K12" s="292">
        <v>0</v>
      </c>
      <c r="L12" s="292">
        <v>4342</v>
      </c>
      <c r="M12" s="292">
        <v>344</v>
      </c>
      <c r="N12" s="292">
        <f>+AA12</f>
        <v>0</v>
      </c>
      <c r="O12" s="292">
        <f>+資源化量内訳!Y12</f>
        <v>0</v>
      </c>
      <c r="P12" s="292">
        <f>+SUM(Q12,R12)</f>
        <v>34205</v>
      </c>
      <c r="Q12" s="292">
        <v>32706</v>
      </c>
      <c r="R12" s="292">
        <f>+SUM(S12,T12,U12,V12,W12,X12,Y12)</f>
        <v>1499</v>
      </c>
      <c r="S12" s="292">
        <v>1409</v>
      </c>
      <c r="T12" s="292">
        <v>0</v>
      </c>
      <c r="U12" s="292">
        <v>0</v>
      </c>
      <c r="V12" s="292">
        <v>0</v>
      </c>
      <c r="W12" s="292">
        <v>0</v>
      </c>
      <c r="X12" s="292">
        <v>89</v>
      </c>
      <c r="Y12" s="292">
        <v>1</v>
      </c>
      <c r="Z12" s="292">
        <f>SUM(AA12:AC12)</f>
        <v>4164</v>
      </c>
      <c r="AA12" s="292">
        <v>0</v>
      </c>
      <c r="AB12" s="292">
        <v>3792</v>
      </c>
      <c r="AC12" s="292">
        <f>SUM(AD12:AJ12)</f>
        <v>372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30</v>
      </c>
      <c r="AJ12" s="292">
        <v>342</v>
      </c>
      <c r="AK12" s="290">
        <f>SUM(AL12:AS12)</f>
        <v>34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33</v>
      </c>
      <c r="AS12" s="290">
        <v>1</v>
      </c>
    </row>
    <row r="13" spans="1:45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SUM(E13,F13,N13,O13)</f>
        <v>23890</v>
      </c>
      <c r="E13" s="292">
        <f>+Q13</f>
        <v>13059</v>
      </c>
      <c r="F13" s="292">
        <f>SUM(G13:M13)</f>
        <v>7257</v>
      </c>
      <c r="G13" s="292">
        <v>5512</v>
      </c>
      <c r="H13" s="292">
        <v>0</v>
      </c>
      <c r="I13" s="292">
        <v>0</v>
      </c>
      <c r="J13" s="292">
        <v>0</v>
      </c>
      <c r="K13" s="292">
        <v>0</v>
      </c>
      <c r="L13" s="292">
        <v>1745</v>
      </c>
      <c r="M13" s="292">
        <v>0</v>
      </c>
      <c r="N13" s="292">
        <f>+AA13</f>
        <v>0</v>
      </c>
      <c r="O13" s="292">
        <f>+資源化量内訳!Y13</f>
        <v>3574</v>
      </c>
      <c r="P13" s="292">
        <f>+SUM(Q13,R13)</f>
        <v>17478</v>
      </c>
      <c r="Q13" s="292">
        <v>13059</v>
      </c>
      <c r="R13" s="292">
        <f>+SUM(S13,T13,U13,V13,W13,X13,Y13)</f>
        <v>4419</v>
      </c>
      <c r="S13" s="292">
        <v>4419</v>
      </c>
      <c r="T13" s="292">
        <v>0</v>
      </c>
      <c r="U13" s="292">
        <v>0</v>
      </c>
      <c r="V13" s="292">
        <v>0</v>
      </c>
      <c r="W13" s="292">
        <v>0</v>
      </c>
      <c r="X13" s="292">
        <v>0</v>
      </c>
      <c r="Y13" s="292">
        <v>0</v>
      </c>
      <c r="Z13" s="292">
        <f>SUM(AA13:AC13)</f>
        <v>2795</v>
      </c>
      <c r="AA13" s="292">
        <v>0</v>
      </c>
      <c r="AB13" s="292">
        <v>2178</v>
      </c>
      <c r="AC13" s="292">
        <f>SUM(AD13:AJ13)</f>
        <v>617</v>
      </c>
      <c r="AD13" s="292">
        <v>617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2">
        <v>0</v>
      </c>
      <c r="AK13" s="290">
        <f>SUM(AL13:AS13)</f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SUM(E14,F14,N14,O14)</f>
        <v>20934</v>
      </c>
      <c r="E14" s="292">
        <f>+Q14</f>
        <v>14618</v>
      </c>
      <c r="F14" s="292">
        <f>SUM(G14:M14)</f>
        <v>3101</v>
      </c>
      <c r="G14" s="292">
        <v>1483</v>
      </c>
      <c r="H14" s="292">
        <v>66</v>
      </c>
      <c r="I14" s="292">
        <v>0</v>
      </c>
      <c r="J14" s="292">
        <v>0</v>
      </c>
      <c r="K14" s="292">
        <v>0</v>
      </c>
      <c r="L14" s="292">
        <v>1552</v>
      </c>
      <c r="M14" s="292">
        <v>0</v>
      </c>
      <c r="N14" s="292">
        <f>+AA14</f>
        <v>83</v>
      </c>
      <c r="O14" s="292">
        <f>+資源化量内訳!Y14</f>
        <v>3132</v>
      </c>
      <c r="P14" s="292">
        <f>+SUM(Q14,R14)</f>
        <v>15998</v>
      </c>
      <c r="Q14" s="292">
        <v>14618</v>
      </c>
      <c r="R14" s="292">
        <f>+SUM(S14,T14,U14,V14,W14,X14,Y14)</f>
        <v>1380</v>
      </c>
      <c r="S14" s="292">
        <v>1172</v>
      </c>
      <c r="T14" s="292">
        <v>0</v>
      </c>
      <c r="U14" s="292">
        <v>0</v>
      </c>
      <c r="V14" s="292">
        <v>0</v>
      </c>
      <c r="W14" s="292">
        <v>0</v>
      </c>
      <c r="X14" s="292">
        <v>208</v>
      </c>
      <c r="Y14" s="292">
        <v>0</v>
      </c>
      <c r="Z14" s="292">
        <f>SUM(AA14:AC14)</f>
        <v>1252</v>
      </c>
      <c r="AA14" s="292">
        <v>83</v>
      </c>
      <c r="AB14" s="292">
        <v>1169</v>
      </c>
      <c r="AC14" s="292">
        <f>SUM(AD14:AJ14)</f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2">
        <v>0</v>
      </c>
      <c r="AK14" s="290">
        <f>SUM(AL14:AS14)</f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SUM(E15,F15,N15,O15)</f>
        <v>29395</v>
      </c>
      <c r="E15" s="292">
        <f>+Q15</f>
        <v>23727</v>
      </c>
      <c r="F15" s="292">
        <f>SUM(G15:M15)</f>
        <v>3516</v>
      </c>
      <c r="G15" s="292">
        <v>1054</v>
      </c>
      <c r="H15" s="292">
        <v>1216</v>
      </c>
      <c r="I15" s="292">
        <v>0</v>
      </c>
      <c r="J15" s="292">
        <v>0</v>
      </c>
      <c r="K15" s="292">
        <v>847</v>
      </c>
      <c r="L15" s="292">
        <v>399</v>
      </c>
      <c r="M15" s="292">
        <v>0</v>
      </c>
      <c r="N15" s="292">
        <f>+AA15</f>
        <v>472</v>
      </c>
      <c r="O15" s="292">
        <f>+資源化量内訳!Y15</f>
        <v>1680</v>
      </c>
      <c r="P15" s="292">
        <f>+SUM(Q15,R15)</f>
        <v>24461</v>
      </c>
      <c r="Q15" s="292">
        <v>23727</v>
      </c>
      <c r="R15" s="292">
        <f>+SUM(S15,T15,U15,V15,W15,X15,Y15)</f>
        <v>734</v>
      </c>
      <c r="S15" s="292">
        <v>259</v>
      </c>
      <c r="T15" s="292">
        <v>187</v>
      </c>
      <c r="U15" s="292">
        <v>0</v>
      </c>
      <c r="V15" s="292">
        <v>0</v>
      </c>
      <c r="W15" s="292">
        <v>272</v>
      </c>
      <c r="X15" s="292">
        <v>16</v>
      </c>
      <c r="Y15" s="292">
        <v>0</v>
      </c>
      <c r="Z15" s="292">
        <f>SUM(AA15:AC15)</f>
        <v>3499</v>
      </c>
      <c r="AA15" s="292">
        <v>472</v>
      </c>
      <c r="AB15" s="292">
        <v>2548</v>
      </c>
      <c r="AC15" s="292">
        <f>SUM(AD15:AJ15)</f>
        <v>479</v>
      </c>
      <c r="AD15" s="292">
        <v>475</v>
      </c>
      <c r="AE15" s="292">
        <v>0</v>
      </c>
      <c r="AF15" s="292">
        <v>0</v>
      </c>
      <c r="AG15" s="292">
        <v>0</v>
      </c>
      <c r="AH15" s="292">
        <v>0</v>
      </c>
      <c r="AI15" s="292">
        <v>4</v>
      </c>
      <c r="AJ15" s="292">
        <v>0</v>
      </c>
      <c r="AK15" s="290">
        <f>SUM(AL15:AS15)</f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SUM(E16,F16,N16,O16)</f>
        <v>13999</v>
      </c>
      <c r="E16" s="292">
        <f>+Q16</f>
        <v>10814</v>
      </c>
      <c r="F16" s="292">
        <f>SUM(G16:M16)</f>
        <v>1752</v>
      </c>
      <c r="G16" s="292">
        <v>1752</v>
      </c>
      <c r="H16" s="292">
        <v>0</v>
      </c>
      <c r="I16" s="292">
        <v>0</v>
      </c>
      <c r="J16" s="292">
        <v>0</v>
      </c>
      <c r="K16" s="292">
        <v>0</v>
      </c>
      <c r="L16" s="292">
        <v>0</v>
      </c>
      <c r="M16" s="292">
        <v>0</v>
      </c>
      <c r="N16" s="292">
        <f>+AA16</f>
        <v>328</v>
      </c>
      <c r="O16" s="292">
        <f>+資源化量内訳!Y16</f>
        <v>1105</v>
      </c>
      <c r="P16" s="292">
        <f>+SUM(Q16,R16)</f>
        <v>12056</v>
      </c>
      <c r="Q16" s="292">
        <v>10814</v>
      </c>
      <c r="R16" s="292">
        <f>+SUM(S16,T16,U16,V16,W16,X16,Y16)</f>
        <v>1242</v>
      </c>
      <c r="S16" s="292">
        <v>1242</v>
      </c>
      <c r="T16" s="292">
        <v>0</v>
      </c>
      <c r="U16" s="292"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f>SUM(AA16:AC16)</f>
        <v>419</v>
      </c>
      <c r="AA16" s="292">
        <v>328</v>
      </c>
      <c r="AB16" s="292">
        <v>0</v>
      </c>
      <c r="AC16" s="292">
        <f>SUM(AD16:AJ16)</f>
        <v>91</v>
      </c>
      <c r="AD16" s="292">
        <v>91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2">
        <v>0</v>
      </c>
      <c r="AK16" s="290">
        <f>SUM(AL16:AS16)</f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SUM(E17,F17,N17,O17)</f>
        <v>14367</v>
      </c>
      <c r="E17" s="292">
        <f>+Q17</f>
        <v>12321</v>
      </c>
      <c r="F17" s="292">
        <f>SUM(G17:M17)</f>
        <v>1500</v>
      </c>
      <c r="G17" s="292">
        <v>708</v>
      </c>
      <c r="H17" s="292">
        <v>0</v>
      </c>
      <c r="I17" s="292">
        <v>0</v>
      </c>
      <c r="J17" s="292">
        <v>0</v>
      </c>
      <c r="K17" s="292">
        <v>0</v>
      </c>
      <c r="L17" s="292">
        <v>792</v>
      </c>
      <c r="M17" s="292">
        <v>0</v>
      </c>
      <c r="N17" s="292">
        <f>+AA17</f>
        <v>0</v>
      </c>
      <c r="O17" s="292">
        <f>+資源化量内訳!Y17</f>
        <v>546</v>
      </c>
      <c r="P17" s="292">
        <f>+SUM(Q17,R17)</f>
        <v>12755</v>
      </c>
      <c r="Q17" s="292">
        <v>12321</v>
      </c>
      <c r="R17" s="292">
        <f>+SUM(S17,T17,U17,V17,W17,X17,Y17)</f>
        <v>434</v>
      </c>
      <c r="S17" s="292">
        <v>429</v>
      </c>
      <c r="T17" s="292">
        <v>0</v>
      </c>
      <c r="U17" s="292">
        <v>0</v>
      </c>
      <c r="V17" s="292">
        <v>0</v>
      </c>
      <c r="W17" s="292">
        <v>0</v>
      </c>
      <c r="X17" s="292">
        <v>5</v>
      </c>
      <c r="Y17" s="292">
        <v>0</v>
      </c>
      <c r="Z17" s="292">
        <f>SUM(AA17:AC17)</f>
        <v>1554</v>
      </c>
      <c r="AA17" s="292">
        <v>0</v>
      </c>
      <c r="AB17" s="292">
        <v>1482</v>
      </c>
      <c r="AC17" s="292">
        <f>SUM(AD17:AJ17)</f>
        <v>72</v>
      </c>
      <c r="AD17" s="292">
        <v>72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2">
        <v>0</v>
      </c>
      <c r="AK17" s="290">
        <f>SUM(AL17:AS17)</f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SUM(E18,F18,N18,O18)</f>
        <v>15798</v>
      </c>
      <c r="E18" s="292">
        <f>+Q18</f>
        <v>12500</v>
      </c>
      <c r="F18" s="292">
        <f>SUM(G18:M18)</f>
        <v>2402</v>
      </c>
      <c r="G18" s="292">
        <v>1450</v>
      </c>
      <c r="H18" s="292">
        <v>0</v>
      </c>
      <c r="I18" s="292">
        <v>0</v>
      </c>
      <c r="J18" s="292">
        <v>0</v>
      </c>
      <c r="K18" s="292">
        <v>0</v>
      </c>
      <c r="L18" s="292">
        <v>952</v>
      </c>
      <c r="M18" s="292">
        <v>0</v>
      </c>
      <c r="N18" s="292">
        <f>+AA18</f>
        <v>377</v>
      </c>
      <c r="O18" s="292">
        <f>+資源化量内訳!Y18</f>
        <v>519</v>
      </c>
      <c r="P18" s="292">
        <f>+SUM(Q18,R18)</f>
        <v>13877</v>
      </c>
      <c r="Q18" s="292">
        <v>12500</v>
      </c>
      <c r="R18" s="292">
        <f>+SUM(S18,T18,U18,V18,W18,X18,Y18)</f>
        <v>1377</v>
      </c>
      <c r="S18" s="292">
        <v>1035</v>
      </c>
      <c r="T18" s="292">
        <v>0</v>
      </c>
      <c r="U18" s="292">
        <v>0</v>
      </c>
      <c r="V18" s="292">
        <v>0</v>
      </c>
      <c r="W18" s="292">
        <v>0</v>
      </c>
      <c r="X18" s="292">
        <v>342</v>
      </c>
      <c r="Y18" s="292">
        <v>0</v>
      </c>
      <c r="Z18" s="292">
        <f>SUM(AA18:AC18)</f>
        <v>1070</v>
      </c>
      <c r="AA18" s="292">
        <v>377</v>
      </c>
      <c r="AB18" s="292">
        <v>693</v>
      </c>
      <c r="AC18" s="292">
        <f>SUM(AD18:AJ18)</f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2">
        <v>0</v>
      </c>
      <c r="AK18" s="290">
        <f>SUM(AL18:AS18)</f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SUM(E19,F19,N19,O19)</f>
        <v>33200</v>
      </c>
      <c r="E19" s="292">
        <f>+Q19</f>
        <v>29030</v>
      </c>
      <c r="F19" s="292">
        <f>SUM(G19:M19)</f>
        <v>2421</v>
      </c>
      <c r="G19" s="292">
        <v>2200</v>
      </c>
      <c r="H19" s="292">
        <v>0</v>
      </c>
      <c r="I19" s="292">
        <v>0</v>
      </c>
      <c r="J19" s="292">
        <v>0</v>
      </c>
      <c r="K19" s="292">
        <v>0</v>
      </c>
      <c r="L19" s="292">
        <v>221</v>
      </c>
      <c r="M19" s="292">
        <v>0</v>
      </c>
      <c r="N19" s="292">
        <f>+AA19</f>
        <v>79</v>
      </c>
      <c r="O19" s="292">
        <f>+資源化量内訳!Y19</f>
        <v>1670</v>
      </c>
      <c r="P19" s="292">
        <f>+SUM(Q19,R19)</f>
        <v>30670</v>
      </c>
      <c r="Q19" s="292">
        <v>29030</v>
      </c>
      <c r="R19" s="292">
        <f>+SUM(S19,T19,U19,V19,W19,X19,Y19)</f>
        <v>1640</v>
      </c>
      <c r="S19" s="292">
        <v>1628</v>
      </c>
      <c r="T19" s="292">
        <v>0</v>
      </c>
      <c r="U19" s="292">
        <v>0</v>
      </c>
      <c r="V19" s="292">
        <v>0</v>
      </c>
      <c r="W19" s="292">
        <v>0</v>
      </c>
      <c r="X19" s="292">
        <v>12</v>
      </c>
      <c r="Y19" s="292">
        <v>0</v>
      </c>
      <c r="Z19" s="292">
        <f>SUM(AA19:AC19)</f>
        <v>1658</v>
      </c>
      <c r="AA19" s="292">
        <v>79</v>
      </c>
      <c r="AB19" s="292">
        <v>1579</v>
      </c>
      <c r="AC19" s="292">
        <f>SUM(AD19:AJ19)</f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2">
        <v>0</v>
      </c>
      <c r="AK19" s="290">
        <f>SUM(AL19:AS19)</f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SUM(E20,F20,N20,O20)</f>
        <v>10694</v>
      </c>
      <c r="E20" s="292">
        <f>+Q20</f>
        <v>7736</v>
      </c>
      <c r="F20" s="292">
        <f>SUM(G20:M20)</f>
        <v>1768</v>
      </c>
      <c r="G20" s="292">
        <v>1421</v>
      </c>
      <c r="H20" s="292">
        <v>0</v>
      </c>
      <c r="I20" s="292">
        <v>0</v>
      </c>
      <c r="J20" s="292">
        <v>0</v>
      </c>
      <c r="K20" s="292">
        <v>0</v>
      </c>
      <c r="L20" s="292">
        <v>347</v>
      </c>
      <c r="M20" s="292">
        <v>0</v>
      </c>
      <c r="N20" s="292">
        <f>+AA20</f>
        <v>20</v>
      </c>
      <c r="O20" s="292">
        <f>+資源化量内訳!Y20</f>
        <v>1170</v>
      </c>
      <c r="P20" s="292">
        <f>+SUM(Q20,R20)</f>
        <v>8654</v>
      </c>
      <c r="Q20" s="292">
        <v>7736</v>
      </c>
      <c r="R20" s="292">
        <f>+SUM(S20,T20,U20,V20,W20,X20,Y20)</f>
        <v>918</v>
      </c>
      <c r="S20" s="292">
        <v>895</v>
      </c>
      <c r="T20" s="292">
        <v>0</v>
      </c>
      <c r="U20" s="292">
        <v>0</v>
      </c>
      <c r="V20" s="292">
        <v>0</v>
      </c>
      <c r="W20" s="292">
        <v>0</v>
      </c>
      <c r="X20" s="292">
        <v>23</v>
      </c>
      <c r="Y20" s="292">
        <v>0</v>
      </c>
      <c r="Z20" s="292">
        <f>SUM(AA20:AC20)</f>
        <v>1295</v>
      </c>
      <c r="AA20" s="292">
        <v>20</v>
      </c>
      <c r="AB20" s="292">
        <v>1014</v>
      </c>
      <c r="AC20" s="292">
        <f>SUM(AD20:AJ20)</f>
        <v>261</v>
      </c>
      <c r="AD20" s="292">
        <v>261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2">
        <v>0</v>
      </c>
      <c r="AK20" s="290">
        <f>SUM(AL20:AS20)</f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6373</v>
      </c>
      <c r="E21" s="292">
        <f>+Q21</f>
        <v>5672</v>
      </c>
      <c r="F21" s="292">
        <f>SUM(G21:M21)</f>
        <v>335</v>
      </c>
      <c r="G21" s="292">
        <v>283</v>
      </c>
      <c r="H21" s="292">
        <v>0</v>
      </c>
      <c r="I21" s="292">
        <v>0</v>
      </c>
      <c r="J21" s="292">
        <v>0</v>
      </c>
      <c r="K21" s="292">
        <v>0</v>
      </c>
      <c r="L21" s="292">
        <v>52</v>
      </c>
      <c r="M21" s="292">
        <v>0</v>
      </c>
      <c r="N21" s="292">
        <f>+AA21</f>
        <v>13</v>
      </c>
      <c r="O21" s="292">
        <f>+資源化量内訳!Y21</f>
        <v>353</v>
      </c>
      <c r="P21" s="292">
        <f>+SUM(Q21,R21)</f>
        <v>5884</v>
      </c>
      <c r="Q21" s="292">
        <v>5672</v>
      </c>
      <c r="R21" s="292">
        <f>+SUM(S21,T21,U21,V21,W21,X21,Y21)</f>
        <v>212</v>
      </c>
      <c r="S21" s="292">
        <v>209</v>
      </c>
      <c r="T21" s="292">
        <v>0</v>
      </c>
      <c r="U21" s="292">
        <v>0</v>
      </c>
      <c r="V21" s="292">
        <v>0</v>
      </c>
      <c r="W21" s="292">
        <v>0</v>
      </c>
      <c r="X21" s="292">
        <v>3</v>
      </c>
      <c r="Y21" s="292">
        <v>0</v>
      </c>
      <c r="Z21" s="292">
        <f>SUM(AA21:AC21)</f>
        <v>315</v>
      </c>
      <c r="AA21" s="292">
        <v>13</v>
      </c>
      <c r="AB21" s="292">
        <v>302</v>
      </c>
      <c r="AC21" s="292">
        <f>SUM(AD21:AJ21)</f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2">
        <v>0</v>
      </c>
      <c r="AK21" s="290">
        <f>SUM(AL21:AS21)</f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3918</v>
      </c>
      <c r="E22" s="292">
        <f>+Q22</f>
        <v>3529</v>
      </c>
      <c r="F22" s="292">
        <f>SUM(G22:M22)</f>
        <v>175</v>
      </c>
      <c r="G22" s="292">
        <v>142</v>
      </c>
      <c r="H22" s="292">
        <v>0</v>
      </c>
      <c r="I22" s="292">
        <v>0</v>
      </c>
      <c r="J22" s="292">
        <v>0</v>
      </c>
      <c r="K22" s="292">
        <v>0</v>
      </c>
      <c r="L22" s="292">
        <v>33</v>
      </c>
      <c r="M22" s="292">
        <v>0</v>
      </c>
      <c r="N22" s="292">
        <f>+AA22</f>
        <v>7</v>
      </c>
      <c r="O22" s="292">
        <f>+資源化量内訳!Y22</f>
        <v>207</v>
      </c>
      <c r="P22" s="292">
        <f>+SUM(Q22,R22)</f>
        <v>3635</v>
      </c>
      <c r="Q22" s="292">
        <v>3529</v>
      </c>
      <c r="R22" s="292">
        <f>+SUM(S22,T22,U22,V22,W22,X22,Y22)</f>
        <v>106</v>
      </c>
      <c r="S22" s="292">
        <v>105</v>
      </c>
      <c r="T22" s="292">
        <v>0</v>
      </c>
      <c r="U22" s="292">
        <v>0</v>
      </c>
      <c r="V22" s="292">
        <v>0</v>
      </c>
      <c r="W22" s="292">
        <v>0</v>
      </c>
      <c r="X22" s="292">
        <v>1</v>
      </c>
      <c r="Y22" s="292">
        <v>0</v>
      </c>
      <c r="Z22" s="292">
        <f>SUM(AA22:AC22)</f>
        <v>200</v>
      </c>
      <c r="AA22" s="292">
        <v>7</v>
      </c>
      <c r="AB22" s="292">
        <v>193</v>
      </c>
      <c r="AC22" s="292">
        <f>SUM(AD22:AJ22)</f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2">
        <v>0</v>
      </c>
      <c r="AK22" s="290">
        <f>SUM(AL22:AS22)</f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5026</v>
      </c>
      <c r="E23" s="292">
        <f>+Q23</f>
        <v>0</v>
      </c>
      <c r="F23" s="292">
        <f>SUM(G23:M23)</f>
        <v>4716</v>
      </c>
      <c r="G23" s="292">
        <v>469</v>
      </c>
      <c r="H23" s="292">
        <v>0</v>
      </c>
      <c r="I23" s="292">
        <v>0</v>
      </c>
      <c r="J23" s="292">
        <v>0</v>
      </c>
      <c r="K23" s="292">
        <v>3898</v>
      </c>
      <c r="L23" s="292">
        <v>349</v>
      </c>
      <c r="M23" s="292">
        <v>0</v>
      </c>
      <c r="N23" s="292">
        <f>+AA23</f>
        <v>95</v>
      </c>
      <c r="O23" s="292">
        <f>+資源化量内訳!Y23</f>
        <v>215</v>
      </c>
      <c r="P23" s="292">
        <f>+SUM(Q23,R23)</f>
        <v>152</v>
      </c>
      <c r="Q23" s="292">
        <v>0</v>
      </c>
      <c r="R23" s="292">
        <f>+SUM(S23,T23,U23,V23,W23,X23,Y23)</f>
        <v>152</v>
      </c>
      <c r="S23" s="292">
        <v>152</v>
      </c>
      <c r="T23" s="292">
        <v>0</v>
      </c>
      <c r="U23" s="292"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f>SUM(AA23:AC23)</f>
        <v>96</v>
      </c>
      <c r="AA23" s="292">
        <v>95</v>
      </c>
      <c r="AB23" s="292">
        <v>1</v>
      </c>
      <c r="AC23" s="292">
        <f>SUM(AD23:AJ23)</f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2">
        <v>0</v>
      </c>
      <c r="AK23" s="290">
        <f>SUM(AL23:AS23)</f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1936</v>
      </c>
      <c r="E24" s="292">
        <f>+Q24</f>
        <v>0</v>
      </c>
      <c r="F24" s="292">
        <f>SUM(G24:M24)</f>
        <v>1806</v>
      </c>
      <c r="G24" s="292">
        <v>139</v>
      </c>
      <c r="H24" s="292">
        <v>0</v>
      </c>
      <c r="I24" s="292">
        <v>0</v>
      </c>
      <c r="J24" s="292">
        <v>0</v>
      </c>
      <c r="K24" s="292">
        <v>1507</v>
      </c>
      <c r="L24" s="292">
        <v>160</v>
      </c>
      <c r="M24" s="292">
        <v>0</v>
      </c>
      <c r="N24" s="292">
        <f>+AA24</f>
        <v>130</v>
      </c>
      <c r="O24" s="292">
        <f>+資源化量内訳!Y24</f>
        <v>0</v>
      </c>
      <c r="P24" s="292">
        <f>+SUM(Q24,R24)</f>
        <v>0</v>
      </c>
      <c r="Q24" s="292">
        <v>0</v>
      </c>
      <c r="R24" s="292">
        <f>+SUM(S24,T24,U24,V24,W24,X24,Y24)</f>
        <v>0</v>
      </c>
      <c r="S24" s="292">
        <v>0</v>
      </c>
      <c r="T24" s="292">
        <v>0</v>
      </c>
      <c r="U24" s="292"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f>SUM(AA24:AC24)</f>
        <v>130</v>
      </c>
      <c r="AA24" s="292">
        <v>130</v>
      </c>
      <c r="AB24" s="292">
        <v>0</v>
      </c>
      <c r="AC24" s="292">
        <f>SUM(AD24:AJ24)</f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2">
        <v>0</v>
      </c>
      <c r="AK24" s="290">
        <f>SUM(AL24:AS24)</f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1762</v>
      </c>
      <c r="E25" s="292">
        <f>+Q25</f>
        <v>0</v>
      </c>
      <c r="F25" s="292">
        <f>SUM(G25:M25)</f>
        <v>1527</v>
      </c>
      <c r="G25" s="292">
        <v>0</v>
      </c>
      <c r="H25" s="292">
        <v>0</v>
      </c>
      <c r="I25" s="292">
        <v>0</v>
      </c>
      <c r="J25" s="292">
        <v>0</v>
      </c>
      <c r="K25" s="292">
        <v>1249</v>
      </c>
      <c r="L25" s="292">
        <v>278</v>
      </c>
      <c r="M25" s="292">
        <v>0</v>
      </c>
      <c r="N25" s="292">
        <f>+AA25</f>
        <v>126</v>
      </c>
      <c r="O25" s="292">
        <f>+資源化量内訳!Y25</f>
        <v>109</v>
      </c>
      <c r="P25" s="292">
        <f>+SUM(Q25,R25)</f>
        <v>0</v>
      </c>
      <c r="Q25" s="292">
        <v>0</v>
      </c>
      <c r="R25" s="292">
        <f>+SUM(S25,T25,U25,V25,W25,X25,Y25)</f>
        <v>0</v>
      </c>
      <c r="S25" s="292">
        <v>0</v>
      </c>
      <c r="T25" s="292">
        <v>0</v>
      </c>
      <c r="U25" s="292"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f>SUM(AA25:AC25)</f>
        <v>126</v>
      </c>
      <c r="AA25" s="292">
        <v>126</v>
      </c>
      <c r="AB25" s="292">
        <v>0</v>
      </c>
      <c r="AC25" s="292">
        <f>SUM(AD25:AJ25)</f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2">
        <v>0</v>
      </c>
      <c r="AK25" s="290">
        <f>SUM(AL25:AS25)</f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SUM(E26,F26,N26,O26)</f>
        <v>2026</v>
      </c>
      <c r="E26" s="292">
        <f>+Q26</f>
        <v>0</v>
      </c>
      <c r="F26" s="292">
        <f>SUM(G26:M26)</f>
        <v>1727</v>
      </c>
      <c r="G26" s="292">
        <v>0</v>
      </c>
      <c r="H26" s="292">
        <v>0</v>
      </c>
      <c r="I26" s="292">
        <v>0</v>
      </c>
      <c r="J26" s="292">
        <v>0</v>
      </c>
      <c r="K26" s="292">
        <v>1576</v>
      </c>
      <c r="L26" s="292">
        <v>151</v>
      </c>
      <c r="M26" s="292">
        <v>0</v>
      </c>
      <c r="N26" s="292">
        <f>+AA26</f>
        <v>139</v>
      </c>
      <c r="O26" s="292">
        <f>+資源化量内訳!Y26</f>
        <v>160</v>
      </c>
      <c r="P26" s="292">
        <f>+SUM(Q26,R26)</f>
        <v>0</v>
      </c>
      <c r="Q26" s="292">
        <v>0</v>
      </c>
      <c r="R26" s="292">
        <f>+SUM(S26,T26,U26,V26,W26,X26,Y26)</f>
        <v>0</v>
      </c>
      <c r="S26" s="292">
        <v>0</v>
      </c>
      <c r="T26" s="292">
        <v>0</v>
      </c>
      <c r="U26" s="292">
        <v>0</v>
      </c>
      <c r="V26" s="292">
        <v>0</v>
      </c>
      <c r="W26" s="292">
        <v>0</v>
      </c>
      <c r="X26" s="292">
        <v>0</v>
      </c>
      <c r="Y26" s="292">
        <v>0</v>
      </c>
      <c r="Z26" s="292">
        <f>SUM(AA26:AC26)</f>
        <v>139</v>
      </c>
      <c r="AA26" s="292">
        <v>139</v>
      </c>
      <c r="AB26" s="292">
        <v>0</v>
      </c>
      <c r="AC26" s="292">
        <f>SUM(AD26:AJ26)</f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2">
        <v>0</v>
      </c>
      <c r="AK26" s="290">
        <f>SUM(AL26:AS26)</f>
        <v>0</v>
      </c>
      <c r="AL26" s="290">
        <v>0</v>
      </c>
      <c r="AM26" s="290">
        <v>0</v>
      </c>
      <c r="AN26" s="290">
        <v>0</v>
      </c>
      <c r="AO26" s="290">
        <v>0</v>
      </c>
      <c r="AP26" s="290">
        <v>0</v>
      </c>
      <c r="AQ26" s="290">
        <v>0</v>
      </c>
      <c r="AR26" s="290">
        <v>0</v>
      </c>
      <c r="AS26" s="290">
        <v>0</v>
      </c>
    </row>
    <row r="27" spans="1:45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0"/>
      <c r="AL27" s="290"/>
      <c r="AM27" s="290"/>
      <c r="AN27" s="290"/>
      <c r="AO27" s="290"/>
      <c r="AP27" s="290"/>
      <c r="AQ27" s="290"/>
      <c r="AR27" s="290"/>
      <c r="AS27" s="290"/>
    </row>
    <row r="28" spans="1:45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0"/>
      <c r="AL28" s="290"/>
      <c r="AM28" s="290"/>
      <c r="AN28" s="290"/>
      <c r="AO28" s="290"/>
      <c r="AP28" s="290"/>
      <c r="AQ28" s="290"/>
      <c r="AR28" s="290"/>
      <c r="AS28" s="290"/>
    </row>
    <row r="29" spans="1:45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0"/>
      <c r="AL29" s="290"/>
      <c r="AM29" s="290"/>
      <c r="AN29" s="290"/>
      <c r="AO29" s="290"/>
      <c r="AP29" s="290"/>
      <c r="AQ29" s="290"/>
      <c r="AR29" s="290"/>
      <c r="AS29" s="290"/>
    </row>
    <row r="30" spans="1:45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0"/>
      <c r="AL30" s="290"/>
      <c r="AM30" s="290"/>
      <c r="AN30" s="290"/>
      <c r="AO30" s="290"/>
      <c r="AP30" s="290"/>
      <c r="AQ30" s="290"/>
      <c r="AR30" s="290"/>
      <c r="AS30" s="290"/>
    </row>
    <row r="31" spans="1:45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0"/>
      <c r="AL31" s="290"/>
      <c r="AM31" s="290"/>
      <c r="AN31" s="290"/>
      <c r="AO31" s="290"/>
      <c r="AP31" s="290"/>
      <c r="AQ31" s="290"/>
      <c r="AR31" s="290"/>
      <c r="AS31" s="290"/>
    </row>
    <row r="32" spans="1:45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0"/>
      <c r="AL32" s="290"/>
      <c r="AM32" s="290"/>
      <c r="AN32" s="290"/>
      <c r="AO32" s="290"/>
      <c r="AP32" s="290"/>
      <c r="AQ32" s="290"/>
      <c r="AR32" s="290"/>
      <c r="AS32" s="290"/>
    </row>
    <row r="33" spans="1:45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0"/>
      <c r="AL33" s="290"/>
      <c r="AM33" s="290"/>
      <c r="AN33" s="290"/>
      <c r="AO33" s="290"/>
      <c r="AP33" s="290"/>
      <c r="AQ33" s="290"/>
      <c r="AR33" s="290"/>
      <c r="AS33" s="290"/>
    </row>
    <row r="34" spans="1:45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0"/>
      <c r="AL34" s="290"/>
      <c r="AM34" s="290"/>
      <c r="AN34" s="290"/>
      <c r="AO34" s="290"/>
      <c r="AP34" s="290"/>
      <c r="AQ34" s="290"/>
      <c r="AR34" s="290"/>
      <c r="AS34" s="290"/>
    </row>
    <row r="35" spans="1:45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0"/>
      <c r="AL35" s="290"/>
      <c r="AM35" s="290"/>
      <c r="AN35" s="290"/>
      <c r="AO35" s="290"/>
      <c r="AP35" s="290"/>
      <c r="AQ35" s="290"/>
      <c r="AR35" s="290"/>
      <c r="AS35" s="290"/>
    </row>
    <row r="36" spans="1:45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0"/>
      <c r="AL36" s="290"/>
      <c r="AM36" s="290"/>
      <c r="AN36" s="290"/>
      <c r="AO36" s="290"/>
      <c r="AP36" s="290"/>
      <c r="AQ36" s="290"/>
      <c r="AR36" s="290"/>
      <c r="AS36" s="290"/>
    </row>
    <row r="37" spans="1:45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0"/>
      <c r="AL37" s="290"/>
      <c r="AM37" s="290"/>
      <c r="AN37" s="290"/>
      <c r="AO37" s="290"/>
      <c r="AP37" s="290"/>
      <c r="AQ37" s="290"/>
      <c r="AR37" s="290"/>
      <c r="AS37" s="290"/>
    </row>
    <row r="38" spans="1:45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0"/>
      <c r="AL38" s="290"/>
      <c r="AM38" s="290"/>
      <c r="AN38" s="290"/>
      <c r="AO38" s="290"/>
      <c r="AP38" s="290"/>
      <c r="AQ38" s="290"/>
      <c r="AR38" s="290"/>
      <c r="AS38" s="290"/>
    </row>
    <row r="39" spans="1:45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0"/>
      <c r="AL39" s="290"/>
      <c r="AM39" s="290"/>
      <c r="AN39" s="290"/>
      <c r="AO39" s="290"/>
      <c r="AP39" s="290"/>
      <c r="AQ39" s="290"/>
      <c r="AR39" s="290"/>
      <c r="AS39" s="290"/>
    </row>
    <row r="40" spans="1:45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0"/>
      <c r="AL40" s="290"/>
      <c r="AM40" s="290"/>
      <c r="AN40" s="290"/>
      <c r="AO40" s="290"/>
      <c r="AP40" s="290"/>
      <c r="AQ40" s="290"/>
      <c r="AR40" s="290"/>
      <c r="AS40" s="290"/>
    </row>
    <row r="41" spans="1:45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0"/>
      <c r="AL41" s="290"/>
      <c r="AM41" s="290"/>
      <c r="AN41" s="290"/>
      <c r="AO41" s="290"/>
      <c r="AP41" s="290"/>
      <c r="AQ41" s="290"/>
      <c r="AR41" s="290"/>
      <c r="AS41" s="290"/>
    </row>
    <row r="42" spans="1:45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0"/>
      <c r="AL42" s="290"/>
      <c r="AM42" s="290"/>
      <c r="AN42" s="290"/>
      <c r="AO42" s="290"/>
      <c r="AP42" s="290"/>
      <c r="AQ42" s="290"/>
      <c r="AR42" s="290"/>
      <c r="AS42" s="290"/>
    </row>
    <row r="43" spans="1:45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0"/>
      <c r="AL43" s="290"/>
      <c r="AM43" s="290"/>
      <c r="AN43" s="290"/>
      <c r="AO43" s="290"/>
      <c r="AP43" s="290"/>
      <c r="AQ43" s="290"/>
      <c r="AR43" s="290"/>
      <c r="AS43" s="290"/>
    </row>
    <row r="44" spans="1:45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0"/>
      <c r="AL44" s="290"/>
      <c r="AM44" s="290"/>
      <c r="AN44" s="290"/>
      <c r="AO44" s="290"/>
      <c r="AP44" s="290"/>
      <c r="AQ44" s="290"/>
      <c r="AR44" s="290"/>
      <c r="AS44" s="290"/>
    </row>
    <row r="45" spans="1:45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0"/>
      <c r="AL45" s="290"/>
      <c r="AM45" s="290"/>
      <c r="AN45" s="290"/>
      <c r="AO45" s="290"/>
      <c r="AP45" s="290"/>
      <c r="AQ45" s="290"/>
      <c r="AR45" s="290"/>
      <c r="AS45" s="290"/>
    </row>
    <row r="46" spans="1:45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0"/>
      <c r="AL46" s="290"/>
      <c r="AM46" s="290"/>
      <c r="AN46" s="290"/>
      <c r="AO46" s="290"/>
      <c r="AP46" s="290"/>
      <c r="AQ46" s="290"/>
      <c r="AR46" s="290"/>
      <c r="AS46" s="290"/>
    </row>
    <row r="47" spans="1:45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0"/>
      <c r="AL47" s="290"/>
      <c r="AM47" s="290"/>
      <c r="AN47" s="290"/>
      <c r="AO47" s="290"/>
      <c r="AP47" s="290"/>
      <c r="AQ47" s="290"/>
      <c r="AR47" s="290"/>
      <c r="AS47" s="290"/>
    </row>
    <row r="48" spans="1:45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0"/>
      <c r="AL48" s="290"/>
      <c r="AM48" s="290"/>
      <c r="AN48" s="290"/>
      <c r="AO48" s="290"/>
      <c r="AP48" s="290"/>
      <c r="AQ48" s="290"/>
      <c r="AR48" s="290"/>
      <c r="AS48" s="290"/>
    </row>
    <row r="49" spans="1:45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0"/>
      <c r="AL49" s="290"/>
      <c r="AM49" s="290"/>
      <c r="AN49" s="290"/>
      <c r="AO49" s="290"/>
      <c r="AP49" s="290"/>
      <c r="AQ49" s="290"/>
      <c r="AR49" s="290"/>
      <c r="AS49" s="290"/>
    </row>
    <row r="50" spans="1:45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0"/>
      <c r="AL50" s="290"/>
      <c r="AM50" s="290"/>
      <c r="AN50" s="290"/>
      <c r="AO50" s="290"/>
      <c r="AP50" s="290"/>
      <c r="AQ50" s="290"/>
      <c r="AR50" s="290"/>
      <c r="AS50" s="290"/>
    </row>
    <row r="51" spans="1:45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0"/>
      <c r="AL51" s="290"/>
      <c r="AM51" s="290"/>
      <c r="AN51" s="290"/>
      <c r="AO51" s="290"/>
      <c r="AP51" s="290"/>
      <c r="AQ51" s="290"/>
      <c r="AR51" s="290"/>
      <c r="AS51" s="290"/>
    </row>
    <row r="52" spans="1:45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0"/>
      <c r="AL52" s="290"/>
      <c r="AM52" s="290"/>
      <c r="AN52" s="290"/>
      <c r="AO52" s="290"/>
      <c r="AP52" s="290"/>
      <c r="AQ52" s="290"/>
      <c r="AR52" s="290"/>
      <c r="AS52" s="290"/>
    </row>
    <row r="53" spans="1:45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0"/>
      <c r="AL53" s="290"/>
      <c r="AM53" s="290"/>
      <c r="AN53" s="290"/>
      <c r="AO53" s="290"/>
      <c r="AP53" s="290"/>
      <c r="AQ53" s="290"/>
      <c r="AR53" s="290"/>
      <c r="AS53" s="290"/>
    </row>
    <row r="54" spans="1:45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0"/>
      <c r="AL54" s="290"/>
      <c r="AM54" s="290"/>
      <c r="AN54" s="290"/>
      <c r="AO54" s="290"/>
      <c r="AP54" s="290"/>
      <c r="AQ54" s="290"/>
      <c r="AR54" s="290"/>
      <c r="AS54" s="290"/>
    </row>
    <row r="55" spans="1:45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0"/>
      <c r="AL55" s="290"/>
      <c r="AM55" s="290"/>
      <c r="AN55" s="290"/>
      <c r="AO55" s="290"/>
      <c r="AP55" s="290"/>
      <c r="AQ55" s="290"/>
      <c r="AR55" s="290"/>
      <c r="AS55" s="290"/>
    </row>
    <row r="56" spans="1:45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0"/>
      <c r="AL56" s="290"/>
      <c r="AM56" s="290"/>
      <c r="AN56" s="290"/>
      <c r="AO56" s="290"/>
      <c r="AP56" s="290"/>
      <c r="AQ56" s="290"/>
      <c r="AR56" s="290"/>
      <c r="AS56" s="290"/>
    </row>
    <row r="57" spans="1:45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0"/>
      <c r="AL57" s="290"/>
      <c r="AM57" s="290"/>
      <c r="AN57" s="290"/>
      <c r="AO57" s="290"/>
      <c r="AP57" s="290"/>
      <c r="AQ57" s="290"/>
      <c r="AR57" s="290"/>
      <c r="AS57" s="290"/>
    </row>
    <row r="58" spans="1:45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0"/>
      <c r="AL58" s="290"/>
      <c r="AM58" s="290"/>
      <c r="AN58" s="290"/>
      <c r="AO58" s="290"/>
      <c r="AP58" s="290"/>
      <c r="AQ58" s="290"/>
      <c r="AR58" s="290"/>
      <c r="AS58" s="290"/>
    </row>
    <row r="59" spans="1:45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0"/>
      <c r="AL59" s="290"/>
      <c r="AM59" s="290"/>
      <c r="AN59" s="290"/>
      <c r="AO59" s="290"/>
      <c r="AP59" s="290"/>
      <c r="AQ59" s="290"/>
      <c r="AR59" s="290"/>
      <c r="AS59" s="290"/>
    </row>
    <row r="60" spans="1:45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0"/>
      <c r="AL60" s="290"/>
      <c r="AM60" s="290"/>
      <c r="AN60" s="290"/>
      <c r="AO60" s="290"/>
      <c r="AP60" s="290"/>
      <c r="AQ60" s="290"/>
      <c r="AR60" s="290"/>
      <c r="AS60" s="290"/>
    </row>
    <row r="61" spans="1:45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0"/>
      <c r="AL61" s="290"/>
      <c r="AM61" s="290"/>
      <c r="AN61" s="290"/>
      <c r="AO61" s="290"/>
      <c r="AP61" s="290"/>
      <c r="AQ61" s="290"/>
      <c r="AR61" s="290"/>
      <c r="AS61" s="290"/>
    </row>
    <row r="62" spans="1:45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0"/>
      <c r="AL62" s="290"/>
      <c r="AM62" s="290"/>
      <c r="AN62" s="290"/>
      <c r="AO62" s="290"/>
      <c r="AP62" s="290"/>
      <c r="AQ62" s="290"/>
      <c r="AR62" s="290"/>
      <c r="AS62" s="290"/>
    </row>
    <row r="63" spans="1:45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0"/>
      <c r="AL63" s="290"/>
      <c r="AM63" s="290"/>
      <c r="AN63" s="290"/>
      <c r="AO63" s="290"/>
      <c r="AP63" s="290"/>
      <c r="AQ63" s="290"/>
      <c r="AR63" s="290"/>
      <c r="AS63" s="290"/>
    </row>
    <row r="64" spans="1:45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1:45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0"/>
      <c r="AL65" s="290"/>
      <c r="AM65" s="290"/>
      <c r="AN65" s="290"/>
      <c r="AO65" s="290"/>
      <c r="AP65" s="290"/>
      <c r="AQ65" s="290"/>
      <c r="AR65" s="290"/>
      <c r="AS65" s="290"/>
    </row>
    <row r="66" spans="1:45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0"/>
      <c r="AL66" s="290"/>
      <c r="AM66" s="290"/>
      <c r="AN66" s="290"/>
      <c r="AO66" s="290"/>
      <c r="AP66" s="290"/>
      <c r="AQ66" s="290"/>
      <c r="AR66" s="290"/>
      <c r="AS66" s="290"/>
    </row>
    <row r="67" spans="1:45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0"/>
      <c r="AL67" s="290"/>
      <c r="AM67" s="290"/>
      <c r="AN67" s="290"/>
      <c r="AO67" s="290"/>
      <c r="AP67" s="290"/>
      <c r="AQ67" s="290"/>
      <c r="AR67" s="290"/>
      <c r="AS67" s="290"/>
    </row>
    <row r="68" spans="1:45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0"/>
      <c r="AL68" s="290"/>
      <c r="AM68" s="290"/>
      <c r="AN68" s="290"/>
      <c r="AO68" s="290"/>
      <c r="AP68" s="290"/>
      <c r="AQ68" s="290"/>
      <c r="AR68" s="290"/>
      <c r="AS68" s="290"/>
    </row>
    <row r="69" spans="1:45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0"/>
      <c r="AL69" s="290"/>
      <c r="AM69" s="290"/>
      <c r="AN69" s="290"/>
      <c r="AO69" s="290"/>
      <c r="AP69" s="290"/>
      <c r="AQ69" s="290"/>
      <c r="AR69" s="290"/>
      <c r="AS69" s="290"/>
    </row>
    <row r="70" spans="1:45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0"/>
      <c r="AL70" s="290"/>
      <c r="AM70" s="290"/>
      <c r="AN70" s="290"/>
      <c r="AO70" s="290"/>
      <c r="AP70" s="290"/>
      <c r="AQ70" s="290"/>
      <c r="AR70" s="290"/>
      <c r="AS70" s="290"/>
    </row>
    <row r="71" spans="1:45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ref="A8:AS26">
    <sortCondition ref="A8:A26"/>
    <sortCondition ref="B8:B26"/>
    <sortCondition ref="C8:C26"/>
  </sortState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&amp;Lごみ処理の状況（令和2年度実績）</oddHeader>
  </headerFooter>
  <colBreaks count="3" manualBreakCount="3">
    <brk id="15" min="1" max="25" man="1"/>
    <brk id="25" min="1" max="25" man="1"/>
    <brk id="36" min="1" max="2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16" t="s">
        <v>665</v>
      </c>
      <c r="B2" s="316" t="s">
        <v>666</v>
      </c>
      <c r="C2" s="318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8" t="s">
        <v>719</v>
      </c>
    </row>
    <row r="3" spans="1:88" s="228" customFormat="1" ht="25.5" customHeight="1">
      <c r="A3" s="317"/>
      <c r="B3" s="317"/>
      <c r="C3" s="319"/>
      <c r="D3" s="327" t="s">
        <v>684</v>
      </c>
      <c r="E3" s="322" t="s">
        <v>720</v>
      </c>
      <c r="F3" s="322" t="s">
        <v>721</v>
      </c>
      <c r="G3" s="322" t="s">
        <v>722</v>
      </c>
      <c r="H3" s="322" t="s">
        <v>723</v>
      </c>
      <c r="I3" s="322" t="s">
        <v>724</v>
      </c>
      <c r="J3" s="328" t="s">
        <v>725</v>
      </c>
      <c r="K3" s="322" t="s">
        <v>726</v>
      </c>
      <c r="L3" s="328" t="s">
        <v>727</v>
      </c>
      <c r="M3" s="328" t="s">
        <v>728</v>
      </c>
      <c r="N3" s="322" t="s">
        <v>729</v>
      </c>
      <c r="O3" s="322" t="s">
        <v>730</v>
      </c>
      <c r="P3" s="322" t="s">
        <v>731</v>
      </c>
      <c r="Q3" s="322" t="s">
        <v>732</v>
      </c>
      <c r="R3" s="328" t="s">
        <v>733</v>
      </c>
      <c r="S3" s="322" t="s">
        <v>740</v>
      </c>
      <c r="T3" s="322" t="s">
        <v>734</v>
      </c>
      <c r="U3" s="328" t="s">
        <v>735</v>
      </c>
      <c r="V3" s="328" t="s">
        <v>736</v>
      </c>
      <c r="W3" s="328" t="s">
        <v>737</v>
      </c>
      <c r="X3" s="328" t="s">
        <v>738</v>
      </c>
      <c r="Y3" s="327" t="s">
        <v>684</v>
      </c>
      <c r="Z3" s="322" t="s">
        <v>720</v>
      </c>
      <c r="AA3" s="322" t="s">
        <v>721</v>
      </c>
      <c r="AB3" s="322" t="s">
        <v>722</v>
      </c>
      <c r="AC3" s="322" t="s">
        <v>723</v>
      </c>
      <c r="AD3" s="322" t="s">
        <v>724</v>
      </c>
      <c r="AE3" s="328" t="s">
        <v>725</v>
      </c>
      <c r="AF3" s="322" t="s">
        <v>726</v>
      </c>
      <c r="AG3" s="328" t="s">
        <v>727</v>
      </c>
      <c r="AH3" s="328" t="s">
        <v>728</v>
      </c>
      <c r="AI3" s="322" t="s">
        <v>729</v>
      </c>
      <c r="AJ3" s="322" t="s">
        <v>730</v>
      </c>
      <c r="AK3" s="322" t="s">
        <v>731</v>
      </c>
      <c r="AL3" s="322" t="s">
        <v>732</v>
      </c>
      <c r="AM3" s="328" t="s">
        <v>733</v>
      </c>
      <c r="AN3" s="322" t="s">
        <v>91</v>
      </c>
      <c r="AO3" s="322" t="s">
        <v>734</v>
      </c>
      <c r="AP3" s="328" t="s">
        <v>735</v>
      </c>
      <c r="AQ3" s="328" t="s">
        <v>736</v>
      </c>
      <c r="AR3" s="328" t="s">
        <v>737</v>
      </c>
      <c r="AS3" s="328" t="s">
        <v>738</v>
      </c>
      <c r="AT3" s="327" t="s">
        <v>684</v>
      </c>
      <c r="AU3" s="322" t="s">
        <v>720</v>
      </c>
      <c r="AV3" s="322" t="s">
        <v>721</v>
      </c>
      <c r="AW3" s="322" t="s">
        <v>722</v>
      </c>
      <c r="AX3" s="322" t="s">
        <v>723</v>
      </c>
      <c r="AY3" s="322" t="s">
        <v>724</v>
      </c>
      <c r="AZ3" s="328" t="s">
        <v>725</v>
      </c>
      <c r="BA3" s="322" t="s">
        <v>726</v>
      </c>
      <c r="BB3" s="328" t="s">
        <v>727</v>
      </c>
      <c r="BC3" s="328" t="s">
        <v>728</v>
      </c>
      <c r="BD3" s="322" t="s">
        <v>729</v>
      </c>
      <c r="BE3" s="322" t="s">
        <v>730</v>
      </c>
      <c r="BF3" s="322" t="s">
        <v>731</v>
      </c>
      <c r="BG3" s="322" t="s">
        <v>732</v>
      </c>
      <c r="BH3" s="328" t="s">
        <v>733</v>
      </c>
      <c r="BI3" s="322" t="s">
        <v>741</v>
      </c>
      <c r="BJ3" s="322" t="s">
        <v>734</v>
      </c>
      <c r="BK3" s="328" t="s">
        <v>735</v>
      </c>
      <c r="BL3" s="328" t="s">
        <v>736</v>
      </c>
      <c r="BM3" s="328" t="s">
        <v>737</v>
      </c>
      <c r="BN3" s="328" t="s">
        <v>738</v>
      </c>
      <c r="BO3" s="327" t="s">
        <v>684</v>
      </c>
      <c r="BP3" s="322" t="s">
        <v>720</v>
      </c>
      <c r="BQ3" s="322" t="s">
        <v>721</v>
      </c>
      <c r="BR3" s="322" t="s">
        <v>722</v>
      </c>
      <c r="BS3" s="322" t="s">
        <v>723</v>
      </c>
      <c r="BT3" s="322" t="s">
        <v>724</v>
      </c>
      <c r="BU3" s="328" t="s">
        <v>725</v>
      </c>
      <c r="BV3" s="322" t="s">
        <v>726</v>
      </c>
      <c r="BW3" s="328" t="s">
        <v>727</v>
      </c>
      <c r="BX3" s="328" t="s">
        <v>728</v>
      </c>
      <c r="BY3" s="322" t="s">
        <v>729</v>
      </c>
      <c r="BZ3" s="322" t="s">
        <v>730</v>
      </c>
      <c r="CA3" s="322" t="s">
        <v>731</v>
      </c>
      <c r="CB3" s="322" t="s">
        <v>732</v>
      </c>
      <c r="CC3" s="328" t="s">
        <v>733</v>
      </c>
      <c r="CD3" s="322" t="s">
        <v>741</v>
      </c>
      <c r="CE3" s="322" t="s">
        <v>734</v>
      </c>
      <c r="CF3" s="328" t="s">
        <v>735</v>
      </c>
      <c r="CG3" s="328" t="s">
        <v>736</v>
      </c>
      <c r="CH3" s="328" t="s">
        <v>737</v>
      </c>
      <c r="CI3" s="328" t="s">
        <v>738</v>
      </c>
      <c r="CJ3" s="323"/>
    </row>
    <row r="4" spans="1:88" s="228" customFormat="1" ht="25.5" customHeight="1">
      <c r="A4" s="317"/>
      <c r="B4" s="317"/>
      <c r="C4" s="319"/>
      <c r="D4" s="327"/>
      <c r="E4" s="329"/>
      <c r="F4" s="329"/>
      <c r="G4" s="329"/>
      <c r="H4" s="329"/>
      <c r="I4" s="329"/>
      <c r="J4" s="329"/>
      <c r="K4" s="329"/>
      <c r="L4" s="329"/>
      <c r="M4" s="323"/>
      <c r="N4" s="329"/>
      <c r="O4" s="329"/>
      <c r="P4" s="329"/>
      <c r="Q4" s="329"/>
      <c r="R4" s="329"/>
      <c r="S4" s="329"/>
      <c r="T4" s="329"/>
      <c r="U4" s="329"/>
      <c r="V4" s="323"/>
      <c r="W4" s="323"/>
      <c r="X4" s="323"/>
      <c r="Y4" s="327"/>
      <c r="Z4" s="329"/>
      <c r="AA4" s="329"/>
      <c r="AB4" s="329"/>
      <c r="AC4" s="329"/>
      <c r="AD4" s="329"/>
      <c r="AE4" s="329"/>
      <c r="AF4" s="329"/>
      <c r="AG4" s="329"/>
      <c r="AH4" s="323"/>
      <c r="AI4" s="329"/>
      <c r="AJ4" s="329"/>
      <c r="AK4" s="329"/>
      <c r="AL4" s="329"/>
      <c r="AM4" s="329"/>
      <c r="AN4" s="329"/>
      <c r="AO4" s="329"/>
      <c r="AP4" s="329"/>
      <c r="AQ4" s="323"/>
      <c r="AR4" s="323"/>
      <c r="AS4" s="323"/>
      <c r="AT4" s="327"/>
      <c r="AU4" s="329"/>
      <c r="AV4" s="329"/>
      <c r="AW4" s="329"/>
      <c r="AX4" s="329"/>
      <c r="AY4" s="329"/>
      <c r="AZ4" s="329"/>
      <c r="BA4" s="329"/>
      <c r="BB4" s="329"/>
      <c r="BC4" s="323"/>
      <c r="BD4" s="329"/>
      <c r="BE4" s="329"/>
      <c r="BF4" s="329"/>
      <c r="BG4" s="329"/>
      <c r="BH4" s="329"/>
      <c r="BI4" s="329"/>
      <c r="BJ4" s="329"/>
      <c r="BK4" s="329"/>
      <c r="BL4" s="323"/>
      <c r="BM4" s="323"/>
      <c r="BN4" s="323"/>
      <c r="BO4" s="327"/>
      <c r="BP4" s="329"/>
      <c r="BQ4" s="329"/>
      <c r="BR4" s="329"/>
      <c r="BS4" s="329"/>
      <c r="BT4" s="329"/>
      <c r="BU4" s="329"/>
      <c r="BV4" s="329"/>
      <c r="BW4" s="329"/>
      <c r="BX4" s="323"/>
      <c r="BY4" s="329"/>
      <c r="BZ4" s="329"/>
      <c r="CA4" s="329"/>
      <c r="CB4" s="329"/>
      <c r="CC4" s="329"/>
      <c r="CD4" s="329"/>
      <c r="CE4" s="329"/>
      <c r="CF4" s="329"/>
      <c r="CG4" s="323"/>
      <c r="CH4" s="323"/>
      <c r="CI4" s="323"/>
      <c r="CJ4" s="323"/>
    </row>
    <row r="5" spans="1:88" s="228" customFormat="1" ht="22.5" customHeight="1">
      <c r="A5" s="317"/>
      <c r="B5" s="317"/>
      <c r="C5" s="319"/>
      <c r="D5" s="327"/>
      <c r="E5" s="329"/>
      <c r="F5" s="329"/>
      <c r="G5" s="329"/>
      <c r="H5" s="329"/>
      <c r="I5" s="329"/>
      <c r="J5" s="329"/>
      <c r="K5" s="329"/>
      <c r="L5" s="329"/>
      <c r="M5" s="323"/>
      <c r="N5" s="329"/>
      <c r="O5" s="329"/>
      <c r="P5" s="329"/>
      <c r="Q5" s="329"/>
      <c r="R5" s="329"/>
      <c r="S5" s="329"/>
      <c r="T5" s="329"/>
      <c r="U5" s="329"/>
      <c r="V5" s="323"/>
      <c r="W5" s="323"/>
      <c r="X5" s="323"/>
      <c r="Y5" s="327"/>
      <c r="Z5" s="329"/>
      <c r="AA5" s="329"/>
      <c r="AB5" s="329"/>
      <c r="AC5" s="329"/>
      <c r="AD5" s="329"/>
      <c r="AE5" s="329"/>
      <c r="AF5" s="329"/>
      <c r="AG5" s="329"/>
      <c r="AH5" s="323"/>
      <c r="AI5" s="329"/>
      <c r="AJ5" s="329"/>
      <c r="AK5" s="329"/>
      <c r="AL5" s="329"/>
      <c r="AM5" s="329"/>
      <c r="AN5" s="329"/>
      <c r="AO5" s="329"/>
      <c r="AP5" s="329"/>
      <c r="AQ5" s="323"/>
      <c r="AR5" s="323"/>
      <c r="AS5" s="323"/>
      <c r="AT5" s="327"/>
      <c r="AU5" s="329"/>
      <c r="AV5" s="329"/>
      <c r="AW5" s="329"/>
      <c r="AX5" s="329"/>
      <c r="AY5" s="329"/>
      <c r="AZ5" s="329"/>
      <c r="BA5" s="329"/>
      <c r="BB5" s="329"/>
      <c r="BC5" s="323"/>
      <c r="BD5" s="329"/>
      <c r="BE5" s="329"/>
      <c r="BF5" s="329"/>
      <c r="BG5" s="329"/>
      <c r="BH5" s="329"/>
      <c r="BI5" s="329"/>
      <c r="BJ5" s="329"/>
      <c r="BK5" s="329"/>
      <c r="BL5" s="323"/>
      <c r="BM5" s="323"/>
      <c r="BN5" s="323"/>
      <c r="BO5" s="327"/>
      <c r="BP5" s="329"/>
      <c r="BQ5" s="329"/>
      <c r="BR5" s="329"/>
      <c r="BS5" s="329"/>
      <c r="BT5" s="329"/>
      <c r="BU5" s="329"/>
      <c r="BV5" s="329"/>
      <c r="BW5" s="329"/>
      <c r="BX5" s="323"/>
      <c r="BY5" s="329"/>
      <c r="BZ5" s="329"/>
      <c r="CA5" s="329"/>
      <c r="CB5" s="329"/>
      <c r="CC5" s="329"/>
      <c r="CD5" s="329"/>
      <c r="CE5" s="329"/>
      <c r="CF5" s="329"/>
      <c r="CG5" s="323"/>
      <c r="CH5" s="323"/>
      <c r="CI5" s="323"/>
      <c r="CJ5" s="323"/>
    </row>
    <row r="6" spans="1:88" s="230" customFormat="1" ht="13.5" customHeight="1">
      <c r="A6" s="317"/>
      <c r="B6" s="317"/>
      <c r="C6" s="319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3"/>
    </row>
    <row r="7" spans="1:88" s="299" customFormat="1" ht="13.5" customHeight="1">
      <c r="A7" s="302" t="str">
        <f>ごみ処理概要!A7</f>
        <v>滋賀県</v>
      </c>
      <c r="B7" s="303" t="str">
        <f>ごみ処理概要!B7</f>
        <v>25000</v>
      </c>
      <c r="C7" s="304" t="s">
        <v>3</v>
      </c>
      <c r="D7" s="306">
        <f t="shared" ref="D7:X7" si="0">SUM(Y7,AT7,BO7)</f>
        <v>77138</v>
      </c>
      <c r="E7" s="306">
        <f t="shared" si="0"/>
        <v>26186</v>
      </c>
      <c r="F7" s="306">
        <f t="shared" si="0"/>
        <v>126</v>
      </c>
      <c r="G7" s="306">
        <f t="shared" si="0"/>
        <v>1752</v>
      </c>
      <c r="H7" s="306">
        <f t="shared" si="0"/>
        <v>9022</v>
      </c>
      <c r="I7" s="306">
        <f t="shared" si="0"/>
        <v>6508</v>
      </c>
      <c r="J7" s="306">
        <f t="shared" si="0"/>
        <v>2976</v>
      </c>
      <c r="K7" s="306">
        <f t="shared" si="0"/>
        <v>118</v>
      </c>
      <c r="L7" s="306">
        <f t="shared" si="0"/>
        <v>6108</v>
      </c>
      <c r="M7" s="306">
        <f t="shared" si="0"/>
        <v>503</v>
      </c>
      <c r="N7" s="306">
        <f t="shared" si="0"/>
        <v>1660</v>
      </c>
      <c r="O7" s="306">
        <f t="shared" si="0"/>
        <v>1095</v>
      </c>
      <c r="P7" s="306">
        <f t="shared" si="0"/>
        <v>0</v>
      </c>
      <c r="Q7" s="306">
        <f t="shared" si="0"/>
        <v>2263</v>
      </c>
      <c r="R7" s="306">
        <f t="shared" si="0"/>
        <v>8720</v>
      </c>
      <c r="S7" s="306">
        <f t="shared" si="0"/>
        <v>0</v>
      </c>
      <c r="T7" s="306">
        <f t="shared" si="0"/>
        <v>2935</v>
      </c>
      <c r="U7" s="306">
        <f t="shared" si="0"/>
        <v>0</v>
      </c>
      <c r="V7" s="306">
        <f t="shared" si="0"/>
        <v>0</v>
      </c>
      <c r="W7" s="306">
        <f t="shared" si="0"/>
        <v>95</v>
      </c>
      <c r="X7" s="306">
        <f t="shared" si="0"/>
        <v>7071</v>
      </c>
      <c r="Y7" s="306">
        <f>SUM(Z7:AS7)</f>
        <v>25389</v>
      </c>
      <c r="Z7" s="306">
        <f t="shared" ref="Z7:AI7" si="1">SUM(Z$8:Z$207)</f>
        <v>12892</v>
      </c>
      <c r="AA7" s="306">
        <f t="shared" si="1"/>
        <v>115</v>
      </c>
      <c r="AB7" s="306">
        <f t="shared" si="1"/>
        <v>1132</v>
      </c>
      <c r="AC7" s="306">
        <f t="shared" si="1"/>
        <v>1385</v>
      </c>
      <c r="AD7" s="306">
        <f t="shared" si="1"/>
        <v>3328</v>
      </c>
      <c r="AE7" s="306">
        <f t="shared" si="1"/>
        <v>355</v>
      </c>
      <c r="AF7" s="306">
        <f t="shared" si="1"/>
        <v>3</v>
      </c>
      <c r="AG7" s="306">
        <f t="shared" si="1"/>
        <v>0</v>
      </c>
      <c r="AH7" s="306">
        <f t="shared" si="1"/>
        <v>0</v>
      </c>
      <c r="AI7" s="306">
        <f t="shared" si="1"/>
        <v>1169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53</v>
      </c>
      <c r="AS7" s="306">
        <f>SUM(AS$8:AS$207)</f>
        <v>4957</v>
      </c>
      <c r="AT7" s="306">
        <f>施設資源化量内訳!D7</f>
        <v>38683</v>
      </c>
      <c r="AU7" s="306">
        <f>施設資源化量内訳!E7</f>
        <v>1407</v>
      </c>
      <c r="AV7" s="306">
        <f>施設資源化量内訳!F7</f>
        <v>3</v>
      </c>
      <c r="AW7" s="306">
        <f>施設資源化量内訳!G7</f>
        <v>19</v>
      </c>
      <c r="AX7" s="306">
        <f>施設資源化量内訳!H7</f>
        <v>7525</v>
      </c>
      <c r="AY7" s="306">
        <f>施設資源化量内訳!I7</f>
        <v>3177</v>
      </c>
      <c r="AZ7" s="306">
        <f>施設資源化量内訳!J7</f>
        <v>2621</v>
      </c>
      <c r="BA7" s="306">
        <f>施設資源化量内訳!K7</f>
        <v>115</v>
      </c>
      <c r="BB7" s="306">
        <f>施設資源化量内訳!L7</f>
        <v>6108</v>
      </c>
      <c r="BC7" s="306">
        <f>施設資源化量内訳!M7</f>
        <v>503</v>
      </c>
      <c r="BD7" s="306">
        <f>施設資源化量内訳!N7</f>
        <v>36</v>
      </c>
      <c r="BE7" s="306">
        <f>施設資源化量内訳!O7</f>
        <v>1095</v>
      </c>
      <c r="BF7" s="306">
        <f>施設資源化量内訳!P7</f>
        <v>0</v>
      </c>
      <c r="BG7" s="306">
        <f>施設資源化量内訳!Q7</f>
        <v>2263</v>
      </c>
      <c r="BH7" s="306">
        <f>施設資源化量内訳!R7</f>
        <v>8720</v>
      </c>
      <c r="BI7" s="306">
        <f>施設資源化量内訳!S7</f>
        <v>0</v>
      </c>
      <c r="BJ7" s="306">
        <f>施設資源化量内訳!T7</f>
        <v>2935</v>
      </c>
      <c r="BK7" s="306">
        <f>施設資源化量内訳!U7</f>
        <v>0</v>
      </c>
      <c r="BL7" s="306">
        <f>施設資源化量内訳!V7</f>
        <v>0</v>
      </c>
      <c r="BM7" s="306">
        <f>施設資源化量内訳!W7</f>
        <v>42</v>
      </c>
      <c r="BN7" s="306">
        <f>施設資源化量内訳!X7</f>
        <v>2114</v>
      </c>
      <c r="BO7" s="306">
        <f>SUM(BP7:CI7)</f>
        <v>13066</v>
      </c>
      <c r="BP7" s="306">
        <f t="shared" ref="BP7:BY7" si="2">SUM(BP$8:BP$207)</f>
        <v>11887</v>
      </c>
      <c r="BQ7" s="306">
        <f t="shared" si="2"/>
        <v>8</v>
      </c>
      <c r="BR7" s="306">
        <f t="shared" si="2"/>
        <v>601</v>
      </c>
      <c r="BS7" s="306">
        <f t="shared" si="2"/>
        <v>112</v>
      </c>
      <c r="BT7" s="306">
        <f t="shared" si="2"/>
        <v>3</v>
      </c>
      <c r="BU7" s="306">
        <f t="shared" si="2"/>
        <v>0</v>
      </c>
      <c r="BV7" s="306">
        <f t="shared" si="2"/>
        <v>0</v>
      </c>
      <c r="BW7" s="306">
        <f t="shared" si="2"/>
        <v>0</v>
      </c>
      <c r="BX7" s="306">
        <f t="shared" si="2"/>
        <v>0</v>
      </c>
      <c r="BY7" s="306">
        <f t="shared" si="2"/>
        <v>455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0</v>
      </c>
      <c r="CI7" s="306">
        <f>SUM(CI$8:CI$207)</f>
        <v>0</v>
      </c>
      <c r="CJ7" s="307">
        <f>+COUNTIF(CJ$8:CJ$207,"有る")</f>
        <v>17</v>
      </c>
    </row>
    <row r="8" spans="1:88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SUM(Y8,AT8,BO8)</f>
        <v>15836</v>
      </c>
      <c r="E8" s="292">
        <f>SUM(Z8,AU8,BP8)</f>
        <v>8932</v>
      </c>
      <c r="F8" s="292">
        <f>SUM(AA8,AV8,BQ8)</f>
        <v>5</v>
      </c>
      <c r="G8" s="292">
        <f>SUM(AB8,AW8,BR8)</f>
        <v>0</v>
      </c>
      <c r="H8" s="292">
        <f>SUM(AC8,AX8,BS8)</f>
        <v>1374</v>
      </c>
      <c r="I8" s="292">
        <f>SUM(AD8,AY8,BT8)</f>
        <v>1064</v>
      </c>
      <c r="J8" s="292">
        <f>SUM(AE8,AZ8,BU8)</f>
        <v>637</v>
      </c>
      <c r="K8" s="292">
        <f>SUM(AF8,BA8,BV8)</f>
        <v>0</v>
      </c>
      <c r="L8" s="292">
        <f>SUM(AG8,BB8,BW8)</f>
        <v>1449</v>
      </c>
      <c r="M8" s="292">
        <f>SUM(AH8,BC8,BX8)</f>
        <v>0</v>
      </c>
      <c r="N8" s="292">
        <f>SUM(AI8,BD8,BY8)</f>
        <v>193</v>
      </c>
      <c r="O8" s="292">
        <f>SUM(AJ8,BE8,BZ8)</f>
        <v>0</v>
      </c>
      <c r="P8" s="292">
        <f>SUM(AK8,BF8,CA8)</f>
        <v>0</v>
      </c>
      <c r="Q8" s="292">
        <f>SUM(AL8,BG8,CB8)</f>
        <v>0</v>
      </c>
      <c r="R8" s="292">
        <f>SUM(AM8,BH8,CC8)</f>
        <v>0</v>
      </c>
      <c r="S8" s="292">
        <f>SUM(AN8,BI8,CD8)</f>
        <v>0</v>
      </c>
      <c r="T8" s="292">
        <f>SUM(AO8,BJ8,CE8)</f>
        <v>0</v>
      </c>
      <c r="U8" s="292">
        <f>SUM(AP8,BK8,CF8)</f>
        <v>0</v>
      </c>
      <c r="V8" s="292">
        <f>SUM(AQ8,BL8,CG8)</f>
        <v>0</v>
      </c>
      <c r="W8" s="292">
        <f>SUM(AR8,BM8,CH8)</f>
        <v>0</v>
      </c>
      <c r="X8" s="292">
        <f>SUM(AS8,BN8,CI8)</f>
        <v>2182</v>
      </c>
      <c r="Y8" s="292">
        <f>SUM(Z8:AS8)</f>
        <v>5083</v>
      </c>
      <c r="Z8" s="292">
        <v>2896</v>
      </c>
      <c r="AA8" s="292">
        <v>5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5">
        <v>0</v>
      </c>
      <c r="AJ8" s="295" t="s">
        <v>800</v>
      </c>
      <c r="AK8" s="295" t="s">
        <v>800</v>
      </c>
      <c r="AL8" s="295" t="s">
        <v>800</v>
      </c>
      <c r="AM8" s="295" t="s">
        <v>800</v>
      </c>
      <c r="AN8" s="295" t="s">
        <v>800</v>
      </c>
      <c r="AO8" s="295" t="s">
        <v>800</v>
      </c>
      <c r="AP8" s="295" t="s">
        <v>800</v>
      </c>
      <c r="AQ8" s="295" t="s">
        <v>800</v>
      </c>
      <c r="AR8" s="292">
        <v>0</v>
      </c>
      <c r="AS8" s="292">
        <v>2182</v>
      </c>
      <c r="AT8" s="292">
        <f>施設資源化量内訳!D8</f>
        <v>4458</v>
      </c>
      <c r="AU8" s="292">
        <f>施設資源化量内訳!E8</f>
        <v>0</v>
      </c>
      <c r="AV8" s="292">
        <f>施設資源化量内訳!F8</f>
        <v>0</v>
      </c>
      <c r="AW8" s="292">
        <f>施設資源化量内訳!G8</f>
        <v>0</v>
      </c>
      <c r="AX8" s="292">
        <f>施設資源化量内訳!H8</f>
        <v>1308</v>
      </c>
      <c r="AY8" s="292">
        <f>施設資源化量内訳!I8</f>
        <v>1064</v>
      </c>
      <c r="AZ8" s="292">
        <f>施設資源化量内訳!J8</f>
        <v>637</v>
      </c>
      <c r="BA8" s="292">
        <f>施設資源化量内訳!K8</f>
        <v>0</v>
      </c>
      <c r="BB8" s="292">
        <f>施設資源化量内訳!L8</f>
        <v>1449</v>
      </c>
      <c r="BC8" s="292">
        <f>施設資源化量内訳!M8</f>
        <v>0</v>
      </c>
      <c r="BD8" s="292">
        <f>施設資源化量内訳!N8</f>
        <v>0</v>
      </c>
      <c r="BE8" s="292">
        <f>施設資源化量内訳!O8</f>
        <v>0</v>
      </c>
      <c r="BF8" s="292">
        <f>施設資源化量内訳!P8</f>
        <v>0</v>
      </c>
      <c r="BG8" s="292">
        <f>施設資源化量内訳!Q8</f>
        <v>0</v>
      </c>
      <c r="BH8" s="292">
        <f>施設資源化量内訳!R8</f>
        <v>0</v>
      </c>
      <c r="BI8" s="292">
        <f>施設資源化量内訳!S8</f>
        <v>0</v>
      </c>
      <c r="BJ8" s="292">
        <f>施設資源化量内訳!T8</f>
        <v>0</v>
      </c>
      <c r="BK8" s="292">
        <f>施設資源化量内訳!U8</f>
        <v>0</v>
      </c>
      <c r="BL8" s="292">
        <f>施設資源化量内訳!V8</f>
        <v>0</v>
      </c>
      <c r="BM8" s="292">
        <f>施設資源化量内訳!W8</f>
        <v>0</v>
      </c>
      <c r="BN8" s="292">
        <f>施設資源化量内訳!X8</f>
        <v>0</v>
      </c>
      <c r="BO8" s="292">
        <f>SUM(BP8:CI8)</f>
        <v>6295</v>
      </c>
      <c r="BP8" s="292">
        <v>6036</v>
      </c>
      <c r="BQ8" s="292">
        <v>0</v>
      </c>
      <c r="BR8" s="292">
        <v>0</v>
      </c>
      <c r="BS8" s="292">
        <v>66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193</v>
      </c>
      <c r="BZ8" s="295" t="s">
        <v>800</v>
      </c>
      <c r="CA8" s="295" t="s">
        <v>800</v>
      </c>
      <c r="CB8" s="295" t="s">
        <v>800</v>
      </c>
      <c r="CC8" s="295" t="s">
        <v>800</v>
      </c>
      <c r="CD8" s="295" t="s">
        <v>800</v>
      </c>
      <c r="CE8" s="295" t="s">
        <v>800</v>
      </c>
      <c r="CF8" s="295" t="s">
        <v>800</v>
      </c>
      <c r="CG8" s="295" t="s">
        <v>800</v>
      </c>
      <c r="CH8" s="292">
        <v>0</v>
      </c>
      <c r="CI8" s="292">
        <v>0</v>
      </c>
      <c r="CJ8" s="293" t="s">
        <v>762</v>
      </c>
    </row>
    <row r="9" spans="1:88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SUM(Y9,AT9,BO9)</f>
        <v>4283</v>
      </c>
      <c r="E9" s="292">
        <f>SUM(Z9,AU9,BP9)</f>
        <v>1158</v>
      </c>
      <c r="F9" s="292">
        <f>SUM(AA9,AV9,BQ9)</f>
        <v>7</v>
      </c>
      <c r="G9" s="292">
        <f>SUM(AB9,AW9,BR9)</f>
        <v>557</v>
      </c>
      <c r="H9" s="292">
        <f>SUM(AC9,AX9,BS9)</f>
        <v>546</v>
      </c>
      <c r="I9" s="292">
        <f>SUM(AD9,AY9,BT9)</f>
        <v>670</v>
      </c>
      <c r="J9" s="292">
        <f>SUM(AE9,AZ9,BU9)</f>
        <v>254</v>
      </c>
      <c r="K9" s="292">
        <f>SUM(AF9,BA9,BV9)</f>
        <v>0</v>
      </c>
      <c r="L9" s="292">
        <f>SUM(AG9,BB9,BW9)</f>
        <v>711</v>
      </c>
      <c r="M9" s="292">
        <f>SUM(AH9,BC9,BX9)</f>
        <v>0</v>
      </c>
      <c r="N9" s="292">
        <f>SUM(AI9,BD9,BY9)</f>
        <v>60</v>
      </c>
      <c r="O9" s="292">
        <f>SUM(AJ9,BE9,BZ9)</f>
        <v>0</v>
      </c>
      <c r="P9" s="292">
        <f>SUM(AK9,BF9,CA9)</f>
        <v>0</v>
      </c>
      <c r="Q9" s="292">
        <f>SUM(AL9,BG9,CB9)</f>
        <v>0</v>
      </c>
      <c r="R9" s="292">
        <f>SUM(AM9,BH9,CC9)</f>
        <v>0</v>
      </c>
      <c r="S9" s="292">
        <f>SUM(AN9,BI9,CD9)</f>
        <v>0</v>
      </c>
      <c r="T9" s="292">
        <f>SUM(AO9,BJ9,CE9)</f>
        <v>0</v>
      </c>
      <c r="U9" s="292">
        <f>SUM(AP9,BK9,CF9)</f>
        <v>0</v>
      </c>
      <c r="V9" s="292">
        <f>SUM(AQ9,BL9,CG9)</f>
        <v>0</v>
      </c>
      <c r="W9" s="292">
        <f>SUM(AR9,BM9,CH9)</f>
        <v>12</v>
      </c>
      <c r="X9" s="292">
        <f>SUM(AS9,BN9,CI9)</f>
        <v>308</v>
      </c>
      <c r="Y9" s="292">
        <f>SUM(Z9:AS9)</f>
        <v>826</v>
      </c>
      <c r="Z9" s="292">
        <v>321</v>
      </c>
      <c r="AA9" s="292">
        <v>0</v>
      </c>
      <c r="AB9" s="292">
        <v>168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5">
        <v>36</v>
      </c>
      <c r="AJ9" s="295" t="s">
        <v>800</v>
      </c>
      <c r="AK9" s="295" t="s">
        <v>800</v>
      </c>
      <c r="AL9" s="295" t="s">
        <v>800</v>
      </c>
      <c r="AM9" s="295" t="s">
        <v>800</v>
      </c>
      <c r="AN9" s="295" t="s">
        <v>800</v>
      </c>
      <c r="AO9" s="295" t="s">
        <v>800</v>
      </c>
      <c r="AP9" s="295" t="s">
        <v>800</v>
      </c>
      <c r="AQ9" s="295" t="s">
        <v>800</v>
      </c>
      <c r="AR9" s="292">
        <v>12</v>
      </c>
      <c r="AS9" s="292">
        <v>289</v>
      </c>
      <c r="AT9" s="292">
        <f>施設資源化量内訳!D9</f>
        <v>2200</v>
      </c>
      <c r="AU9" s="292">
        <f>施設資源化量内訳!E9</f>
        <v>0</v>
      </c>
      <c r="AV9" s="292">
        <f>施設資源化量内訳!F9</f>
        <v>0</v>
      </c>
      <c r="AW9" s="292">
        <f>施設資源化量内訳!G9</f>
        <v>0</v>
      </c>
      <c r="AX9" s="292">
        <f>施設資源化量内訳!H9</f>
        <v>546</v>
      </c>
      <c r="AY9" s="292">
        <f>施設資源化量内訳!I9</f>
        <v>670</v>
      </c>
      <c r="AZ9" s="292">
        <f>施設資源化量内訳!J9</f>
        <v>254</v>
      </c>
      <c r="BA9" s="292">
        <f>施設資源化量内訳!K9</f>
        <v>0</v>
      </c>
      <c r="BB9" s="292">
        <f>施設資源化量内訳!L9</f>
        <v>711</v>
      </c>
      <c r="BC9" s="292">
        <f>施設資源化量内訳!M9</f>
        <v>0</v>
      </c>
      <c r="BD9" s="292">
        <f>施設資源化量内訳!N9</f>
        <v>0</v>
      </c>
      <c r="BE9" s="292">
        <f>施設資源化量内訳!O9</f>
        <v>0</v>
      </c>
      <c r="BF9" s="292">
        <f>施設資源化量内訳!P9</f>
        <v>0</v>
      </c>
      <c r="BG9" s="292">
        <f>施設資源化量内訳!Q9</f>
        <v>0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0</v>
      </c>
      <c r="BK9" s="292">
        <f>施設資源化量内訳!U9</f>
        <v>0</v>
      </c>
      <c r="BL9" s="292">
        <f>施設資源化量内訳!V9</f>
        <v>0</v>
      </c>
      <c r="BM9" s="292">
        <f>施設資源化量内訳!W9</f>
        <v>0</v>
      </c>
      <c r="BN9" s="292">
        <f>施設資源化量内訳!X9</f>
        <v>19</v>
      </c>
      <c r="BO9" s="292">
        <f>SUM(BP9:CI9)</f>
        <v>1257</v>
      </c>
      <c r="BP9" s="292">
        <v>837</v>
      </c>
      <c r="BQ9" s="292">
        <v>7</v>
      </c>
      <c r="BR9" s="292">
        <v>389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24</v>
      </c>
      <c r="BZ9" s="295" t="s">
        <v>800</v>
      </c>
      <c r="CA9" s="295" t="s">
        <v>800</v>
      </c>
      <c r="CB9" s="295" t="s">
        <v>800</v>
      </c>
      <c r="CC9" s="295" t="s">
        <v>800</v>
      </c>
      <c r="CD9" s="295" t="s">
        <v>800</v>
      </c>
      <c r="CE9" s="295" t="s">
        <v>800</v>
      </c>
      <c r="CF9" s="295" t="s">
        <v>800</v>
      </c>
      <c r="CG9" s="295" t="s">
        <v>800</v>
      </c>
      <c r="CH9" s="292">
        <v>0</v>
      </c>
      <c r="CI9" s="292">
        <v>0</v>
      </c>
      <c r="CJ9" s="293" t="s">
        <v>765</v>
      </c>
    </row>
    <row r="10" spans="1:88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SUM(Y10,AT10,BO10)</f>
        <v>4803</v>
      </c>
      <c r="E10" s="292">
        <f>SUM(Z10,AU10,BP10)</f>
        <v>1783</v>
      </c>
      <c r="F10" s="292">
        <f>SUM(AA10,AV10,BQ10)</f>
        <v>41</v>
      </c>
      <c r="G10" s="292">
        <f>SUM(AB10,AW10,BR10)</f>
        <v>34</v>
      </c>
      <c r="H10" s="292">
        <f>SUM(AC10,AX10,BS10)</f>
        <v>1006</v>
      </c>
      <c r="I10" s="292">
        <f>SUM(AD10,AY10,BT10)</f>
        <v>556</v>
      </c>
      <c r="J10" s="292">
        <f>SUM(AE10,AZ10,BU10)</f>
        <v>220</v>
      </c>
      <c r="K10" s="292">
        <f>SUM(AF10,BA10,BV10)</f>
        <v>74</v>
      </c>
      <c r="L10" s="292">
        <f>SUM(AG10,BB10,BW10)</f>
        <v>782</v>
      </c>
      <c r="M10" s="292">
        <f>SUM(AH10,BC10,BX10)</f>
        <v>0</v>
      </c>
      <c r="N10" s="292">
        <f>SUM(AI10,BD10,BY10)</f>
        <v>217</v>
      </c>
      <c r="O10" s="292">
        <f>SUM(AJ10,BE10,BZ10)</f>
        <v>0</v>
      </c>
      <c r="P10" s="292">
        <f>SUM(AK10,BF10,CA10)</f>
        <v>0</v>
      </c>
      <c r="Q10" s="292">
        <f>SUM(AL10,BG10,CB10)</f>
        <v>0</v>
      </c>
      <c r="R10" s="292">
        <f>SUM(AM10,BH10,CC10)</f>
        <v>0</v>
      </c>
      <c r="S10" s="292">
        <f>SUM(AN10,BI10,CD10)</f>
        <v>0</v>
      </c>
      <c r="T10" s="292">
        <f>SUM(AO10,BJ10,CE10)</f>
        <v>0</v>
      </c>
      <c r="U10" s="292">
        <f>SUM(AP10,BK10,CF10)</f>
        <v>0</v>
      </c>
      <c r="V10" s="292">
        <f>SUM(AQ10,BL10,CG10)</f>
        <v>0</v>
      </c>
      <c r="W10" s="292">
        <f>SUM(AR10,BM10,CH10)</f>
        <v>0</v>
      </c>
      <c r="X10" s="292">
        <f>SUM(AS10,BN10,CI10)</f>
        <v>90</v>
      </c>
      <c r="Y10" s="292">
        <f>SUM(Z10:AS10)</f>
        <v>3124</v>
      </c>
      <c r="Z10" s="292">
        <v>1783</v>
      </c>
      <c r="AA10" s="292">
        <v>41</v>
      </c>
      <c r="AB10" s="292">
        <v>34</v>
      </c>
      <c r="AC10" s="292">
        <v>183</v>
      </c>
      <c r="AD10" s="292">
        <v>556</v>
      </c>
      <c r="AE10" s="292">
        <v>220</v>
      </c>
      <c r="AF10" s="292">
        <v>0</v>
      </c>
      <c r="AG10" s="292">
        <v>0</v>
      </c>
      <c r="AH10" s="292">
        <v>0</v>
      </c>
      <c r="AI10" s="295">
        <v>217</v>
      </c>
      <c r="AJ10" s="295" t="s">
        <v>800</v>
      </c>
      <c r="AK10" s="295" t="s">
        <v>800</v>
      </c>
      <c r="AL10" s="295" t="s">
        <v>800</v>
      </c>
      <c r="AM10" s="295" t="s">
        <v>800</v>
      </c>
      <c r="AN10" s="295" t="s">
        <v>800</v>
      </c>
      <c r="AO10" s="295" t="s">
        <v>800</v>
      </c>
      <c r="AP10" s="295" t="s">
        <v>800</v>
      </c>
      <c r="AQ10" s="295" t="s">
        <v>800</v>
      </c>
      <c r="AR10" s="292">
        <v>0</v>
      </c>
      <c r="AS10" s="292">
        <v>90</v>
      </c>
      <c r="AT10" s="292">
        <f>施設資源化量内訳!D10</f>
        <v>1679</v>
      </c>
      <c r="AU10" s="292">
        <f>施設資源化量内訳!E10</f>
        <v>0</v>
      </c>
      <c r="AV10" s="292">
        <f>施設資源化量内訳!F10</f>
        <v>0</v>
      </c>
      <c r="AW10" s="292">
        <f>施設資源化量内訳!G10</f>
        <v>0</v>
      </c>
      <c r="AX10" s="292">
        <f>施設資源化量内訳!H10</f>
        <v>823</v>
      </c>
      <c r="AY10" s="292">
        <f>施設資源化量内訳!I10</f>
        <v>0</v>
      </c>
      <c r="AZ10" s="292">
        <f>施設資源化量内訳!J10</f>
        <v>0</v>
      </c>
      <c r="BA10" s="292">
        <f>施設資源化量内訳!K10</f>
        <v>74</v>
      </c>
      <c r="BB10" s="292">
        <f>施設資源化量内訳!L10</f>
        <v>782</v>
      </c>
      <c r="BC10" s="292">
        <f>施設資源化量内訳!M10</f>
        <v>0</v>
      </c>
      <c r="BD10" s="292">
        <f>施設資源化量内訳!N10</f>
        <v>0</v>
      </c>
      <c r="BE10" s="292">
        <f>施設資源化量内訳!O10</f>
        <v>0</v>
      </c>
      <c r="BF10" s="292">
        <f>施設資源化量内訳!P10</f>
        <v>0</v>
      </c>
      <c r="BG10" s="292">
        <f>施設資源化量内訳!Q10</f>
        <v>0</v>
      </c>
      <c r="BH10" s="292">
        <f>施設資源化量内訳!R10</f>
        <v>0</v>
      </c>
      <c r="BI10" s="292">
        <f>施設資源化量内訳!S10</f>
        <v>0</v>
      </c>
      <c r="BJ10" s="292">
        <f>施設資源化量内訳!T10</f>
        <v>0</v>
      </c>
      <c r="BK10" s="292">
        <f>施設資源化量内訳!U10</f>
        <v>0</v>
      </c>
      <c r="BL10" s="292">
        <f>施設資源化量内訳!V10</f>
        <v>0</v>
      </c>
      <c r="BM10" s="292">
        <f>施設資源化量内訳!W10</f>
        <v>0</v>
      </c>
      <c r="BN10" s="292">
        <f>施設資源化量内訳!X10</f>
        <v>0</v>
      </c>
      <c r="BO10" s="292">
        <f>SUM(BP10:CI10)</f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5" t="s">
        <v>800</v>
      </c>
      <c r="CA10" s="295" t="s">
        <v>800</v>
      </c>
      <c r="CB10" s="295" t="s">
        <v>800</v>
      </c>
      <c r="CC10" s="295" t="s">
        <v>800</v>
      </c>
      <c r="CD10" s="295" t="s">
        <v>800</v>
      </c>
      <c r="CE10" s="295" t="s">
        <v>800</v>
      </c>
      <c r="CF10" s="295" t="s">
        <v>800</v>
      </c>
      <c r="CG10" s="295" t="s">
        <v>800</v>
      </c>
      <c r="CH10" s="292">
        <v>0</v>
      </c>
      <c r="CI10" s="292">
        <v>0</v>
      </c>
      <c r="CJ10" s="293" t="s">
        <v>762</v>
      </c>
    </row>
    <row r="11" spans="1:88" s="224" customFormat="1" ht="13.5" customHeight="1">
      <c r="A11" s="290" t="s">
        <v>745</v>
      </c>
      <c r="B11" s="291" t="s">
        <v>768</v>
      </c>
      <c r="C11" s="290" t="s">
        <v>769</v>
      </c>
      <c r="D11" s="292">
        <f>SUM(Y11,AT11,BO11)</f>
        <v>3300</v>
      </c>
      <c r="E11" s="292">
        <f>SUM(Z11,AU11,BP11)</f>
        <v>899</v>
      </c>
      <c r="F11" s="292">
        <f>SUM(AA11,AV11,BQ11)</f>
        <v>8</v>
      </c>
      <c r="G11" s="292">
        <f>SUM(AB11,AW11,BR11)</f>
        <v>564</v>
      </c>
      <c r="H11" s="292">
        <f>SUM(AC11,AX11,BS11)</f>
        <v>467</v>
      </c>
      <c r="I11" s="292">
        <f>SUM(AD11,AY11,BT11)</f>
        <v>379</v>
      </c>
      <c r="J11" s="292">
        <f>SUM(AE11,AZ11,BU11)</f>
        <v>116</v>
      </c>
      <c r="K11" s="292">
        <f>SUM(AF11,BA11,BV11)</f>
        <v>0</v>
      </c>
      <c r="L11" s="292">
        <f>SUM(AG11,BB11,BW11)</f>
        <v>0</v>
      </c>
      <c r="M11" s="292">
        <f>SUM(AH11,BC11,BX11)</f>
        <v>0</v>
      </c>
      <c r="N11" s="292">
        <f>SUM(AI11,BD11,BY11)</f>
        <v>85</v>
      </c>
      <c r="O11" s="292">
        <f>SUM(AJ11,BE11,BZ11)</f>
        <v>0</v>
      </c>
      <c r="P11" s="292">
        <f>SUM(AK11,BF11,CA11)</f>
        <v>0</v>
      </c>
      <c r="Q11" s="292">
        <f>SUM(AL11,BG11,CB11)</f>
        <v>0</v>
      </c>
      <c r="R11" s="292">
        <f>SUM(AM11,BH11,CC11)</f>
        <v>0</v>
      </c>
      <c r="S11" s="292">
        <f>SUM(AN11,BI11,CD11)</f>
        <v>0</v>
      </c>
      <c r="T11" s="292">
        <f>SUM(AO11,BJ11,CE11)</f>
        <v>0</v>
      </c>
      <c r="U11" s="292">
        <f>SUM(AP11,BK11,CF11)</f>
        <v>0</v>
      </c>
      <c r="V11" s="292">
        <f>SUM(AQ11,BL11,CG11)</f>
        <v>0</v>
      </c>
      <c r="W11" s="292">
        <f>SUM(AR11,BM11,CH11)</f>
        <v>2</v>
      </c>
      <c r="X11" s="292">
        <f>SUM(AS11,BN11,CI11)</f>
        <v>780</v>
      </c>
      <c r="Y11" s="292">
        <f>SUM(Z11:AS11)</f>
        <v>1916</v>
      </c>
      <c r="Z11" s="292">
        <v>394</v>
      </c>
      <c r="AA11" s="292">
        <v>8</v>
      </c>
      <c r="AB11" s="292">
        <v>352</v>
      </c>
      <c r="AC11" s="292">
        <v>0</v>
      </c>
      <c r="AD11" s="292">
        <v>378</v>
      </c>
      <c r="AE11" s="292">
        <v>0</v>
      </c>
      <c r="AF11" s="292">
        <v>0</v>
      </c>
      <c r="AG11" s="292">
        <v>0</v>
      </c>
      <c r="AH11" s="292">
        <v>0</v>
      </c>
      <c r="AI11" s="295">
        <v>2</v>
      </c>
      <c r="AJ11" s="295" t="s">
        <v>800</v>
      </c>
      <c r="AK11" s="295" t="s">
        <v>800</v>
      </c>
      <c r="AL11" s="295" t="s">
        <v>800</v>
      </c>
      <c r="AM11" s="295" t="s">
        <v>800</v>
      </c>
      <c r="AN11" s="295" t="s">
        <v>800</v>
      </c>
      <c r="AO11" s="295" t="s">
        <v>800</v>
      </c>
      <c r="AP11" s="295" t="s">
        <v>800</v>
      </c>
      <c r="AQ11" s="295" t="s">
        <v>800</v>
      </c>
      <c r="AR11" s="292">
        <v>2</v>
      </c>
      <c r="AS11" s="292">
        <v>780</v>
      </c>
      <c r="AT11" s="292">
        <f>施設資源化量内訳!D11</f>
        <v>567</v>
      </c>
      <c r="AU11" s="292">
        <f>施設資源化量内訳!E11</f>
        <v>0</v>
      </c>
      <c r="AV11" s="292">
        <f>施設資源化量内訳!F11</f>
        <v>0</v>
      </c>
      <c r="AW11" s="292">
        <f>施設資源化量内訳!G11</f>
        <v>0</v>
      </c>
      <c r="AX11" s="292">
        <f>施設資源化量内訳!H11</f>
        <v>451</v>
      </c>
      <c r="AY11" s="292">
        <f>施設資源化量内訳!I11</f>
        <v>0</v>
      </c>
      <c r="AZ11" s="292">
        <f>施設資源化量内訳!J11</f>
        <v>116</v>
      </c>
      <c r="BA11" s="292">
        <f>施設資源化量内訳!K11</f>
        <v>0</v>
      </c>
      <c r="BB11" s="292">
        <f>施設資源化量内訳!L11</f>
        <v>0</v>
      </c>
      <c r="BC11" s="292">
        <f>施設資源化量内訳!M11</f>
        <v>0</v>
      </c>
      <c r="BD11" s="292">
        <f>施設資源化量内訳!N11</f>
        <v>0</v>
      </c>
      <c r="BE11" s="292">
        <f>施設資源化量内訳!O11</f>
        <v>0</v>
      </c>
      <c r="BF11" s="292">
        <f>施設資源化量内訳!P11</f>
        <v>0</v>
      </c>
      <c r="BG11" s="292">
        <f>施設資源化量内訳!Q11</f>
        <v>0</v>
      </c>
      <c r="BH11" s="292">
        <f>施設資源化量内訳!R11</f>
        <v>0</v>
      </c>
      <c r="BI11" s="292">
        <f>施設資源化量内訳!S11</f>
        <v>0</v>
      </c>
      <c r="BJ11" s="292">
        <f>施設資源化量内訳!T11</f>
        <v>0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0</v>
      </c>
      <c r="BN11" s="292">
        <f>施設資源化量内訳!X11</f>
        <v>0</v>
      </c>
      <c r="BO11" s="292">
        <f>SUM(BP11:CI11)</f>
        <v>817</v>
      </c>
      <c r="BP11" s="292">
        <v>505</v>
      </c>
      <c r="BQ11" s="292">
        <v>0</v>
      </c>
      <c r="BR11" s="292">
        <v>212</v>
      </c>
      <c r="BS11" s="292">
        <v>16</v>
      </c>
      <c r="BT11" s="292">
        <v>1</v>
      </c>
      <c r="BU11" s="292">
        <v>0</v>
      </c>
      <c r="BV11" s="292">
        <v>0</v>
      </c>
      <c r="BW11" s="292">
        <v>0</v>
      </c>
      <c r="BX11" s="292">
        <v>0</v>
      </c>
      <c r="BY11" s="292">
        <v>83</v>
      </c>
      <c r="BZ11" s="295" t="s">
        <v>800</v>
      </c>
      <c r="CA11" s="295" t="s">
        <v>800</v>
      </c>
      <c r="CB11" s="295" t="s">
        <v>800</v>
      </c>
      <c r="CC11" s="295" t="s">
        <v>800</v>
      </c>
      <c r="CD11" s="295" t="s">
        <v>800</v>
      </c>
      <c r="CE11" s="295" t="s">
        <v>800</v>
      </c>
      <c r="CF11" s="295" t="s">
        <v>800</v>
      </c>
      <c r="CG11" s="295" t="s">
        <v>800</v>
      </c>
      <c r="CH11" s="292">
        <v>0</v>
      </c>
      <c r="CI11" s="292">
        <v>0</v>
      </c>
      <c r="CJ11" s="293" t="s">
        <v>762</v>
      </c>
    </row>
    <row r="12" spans="1:88" s="224" customFormat="1" ht="13.5" customHeight="1">
      <c r="A12" s="290" t="s">
        <v>745</v>
      </c>
      <c r="B12" s="291" t="s">
        <v>770</v>
      </c>
      <c r="C12" s="290" t="s">
        <v>771</v>
      </c>
      <c r="D12" s="292">
        <f>SUM(Y12,AT12,BO12)</f>
        <v>6787</v>
      </c>
      <c r="E12" s="292">
        <f>SUM(Z12,AU12,BP12)</f>
        <v>3729</v>
      </c>
      <c r="F12" s="292">
        <f>SUM(AA12,AV12,BQ12)</f>
        <v>0</v>
      </c>
      <c r="G12" s="292">
        <f>SUM(AB12,AW12,BR12)</f>
        <v>0</v>
      </c>
      <c r="H12" s="292">
        <f>SUM(AC12,AX12,BS12)</f>
        <v>789</v>
      </c>
      <c r="I12" s="292">
        <f>SUM(AD12,AY12,BT12)</f>
        <v>717</v>
      </c>
      <c r="J12" s="292">
        <f>SUM(AE12,AZ12,BU12)</f>
        <v>288</v>
      </c>
      <c r="K12" s="292">
        <f>SUM(AF12,BA12,BV12)</f>
        <v>0</v>
      </c>
      <c r="L12" s="292">
        <f>SUM(AG12,BB12,BW12)</f>
        <v>1004</v>
      </c>
      <c r="M12" s="292">
        <f>SUM(AH12,BC12,BX12)</f>
        <v>0</v>
      </c>
      <c r="N12" s="292">
        <f>SUM(AI12,BD12,BY12)</f>
        <v>83</v>
      </c>
      <c r="O12" s="292">
        <f>SUM(AJ12,BE12,BZ12)</f>
        <v>0</v>
      </c>
      <c r="P12" s="292">
        <f>SUM(AK12,BF12,CA12)</f>
        <v>0</v>
      </c>
      <c r="Q12" s="292">
        <f>SUM(AL12,BG12,CB12)</f>
        <v>0</v>
      </c>
      <c r="R12" s="292">
        <f>SUM(AM12,BH12,CC12)</f>
        <v>0</v>
      </c>
      <c r="S12" s="292">
        <f>SUM(AN12,BI12,CD12)</f>
        <v>0</v>
      </c>
      <c r="T12" s="292">
        <f>SUM(AO12,BJ12,CE12)</f>
        <v>0</v>
      </c>
      <c r="U12" s="292">
        <f>SUM(AP12,BK12,CF12)</f>
        <v>0</v>
      </c>
      <c r="V12" s="292">
        <f>SUM(AQ12,BL12,CG12)</f>
        <v>0</v>
      </c>
      <c r="W12" s="292">
        <f>SUM(AR12,BM12,CH12)</f>
        <v>0</v>
      </c>
      <c r="X12" s="292">
        <f>SUM(AS12,BN12,CI12)</f>
        <v>177</v>
      </c>
      <c r="Y12" s="292">
        <f>SUM(Z12:AS12)</f>
        <v>0</v>
      </c>
      <c r="Z12" s="292">
        <v>0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5">
        <v>0</v>
      </c>
      <c r="AJ12" s="295" t="s">
        <v>800</v>
      </c>
      <c r="AK12" s="295" t="s">
        <v>800</v>
      </c>
      <c r="AL12" s="295" t="s">
        <v>800</v>
      </c>
      <c r="AM12" s="295" t="s">
        <v>800</v>
      </c>
      <c r="AN12" s="295" t="s">
        <v>800</v>
      </c>
      <c r="AO12" s="295" t="s">
        <v>800</v>
      </c>
      <c r="AP12" s="295" t="s">
        <v>800</v>
      </c>
      <c r="AQ12" s="295" t="s">
        <v>800</v>
      </c>
      <c r="AR12" s="292">
        <v>0</v>
      </c>
      <c r="AS12" s="292">
        <v>0</v>
      </c>
      <c r="AT12" s="292">
        <f>施設資源化量内訳!D12</f>
        <v>4201</v>
      </c>
      <c r="AU12" s="292">
        <f>施設資源化量内訳!E12</f>
        <v>1226</v>
      </c>
      <c r="AV12" s="292">
        <f>施設資源化量内訳!F12</f>
        <v>0</v>
      </c>
      <c r="AW12" s="292">
        <f>施設資源化量内訳!G12</f>
        <v>0</v>
      </c>
      <c r="AX12" s="292">
        <f>施設資源化量内訳!H12</f>
        <v>789</v>
      </c>
      <c r="AY12" s="292">
        <f>施設資源化量内訳!I12</f>
        <v>717</v>
      </c>
      <c r="AZ12" s="292">
        <f>施設資源化量内訳!J12</f>
        <v>288</v>
      </c>
      <c r="BA12" s="292">
        <f>施設資源化量内訳!K12</f>
        <v>0</v>
      </c>
      <c r="BB12" s="292">
        <f>施設資源化量内訳!L12</f>
        <v>1004</v>
      </c>
      <c r="BC12" s="292">
        <f>施設資源化量内訳!M12</f>
        <v>0</v>
      </c>
      <c r="BD12" s="292">
        <f>施設資源化量内訳!N12</f>
        <v>0</v>
      </c>
      <c r="BE12" s="292">
        <f>施設資源化量内訳!O12</f>
        <v>0</v>
      </c>
      <c r="BF12" s="292">
        <f>施設資源化量内訳!P12</f>
        <v>0</v>
      </c>
      <c r="BG12" s="292">
        <f>施設資源化量内訳!Q12</f>
        <v>0</v>
      </c>
      <c r="BH12" s="292">
        <f>施設資源化量内訳!R12</f>
        <v>0</v>
      </c>
      <c r="BI12" s="292">
        <f>施設資源化量内訳!S12</f>
        <v>0</v>
      </c>
      <c r="BJ12" s="292">
        <f>施設資源化量内訳!T12</f>
        <v>0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0</v>
      </c>
      <c r="BN12" s="292">
        <f>施設資源化量内訳!X12</f>
        <v>177</v>
      </c>
      <c r="BO12" s="292">
        <f>SUM(BP12:CI12)</f>
        <v>2586</v>
      </c>
      <c r="BP12" s="292">
        <v>2503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83</v>
      </c>
      <c r="BZ12" s="295" t="s">
        <v>800</v>
      </c>
      <c r="CA12" s="295" t="s">
        <v>800</v>
      </c>
      <c r="CB12" s="295" t="s">
        <v>800</v>
      </c>
      <c r="CC12" s="295" t="s">
        <v>800</v>
      </c>
      <c r="CD12" s="295" t="s">
        <v>800</v>
      </c>
      <c r="CE12" s="295" t="s">
        <v>800</v>
      </c>
      <c r="CF12" s="295" t="s">
        <v>800</v>
      </c>
      <c r="CG12" s="295" t="s">
        <v>800</v>
      </c>
      <c r="CH12" s="292">
        <v>0</v>
      </c>
      <c r="CI12" s="292">
        <v>0</v>
      </c>
      <c r="CJ12" s="293" t="s">
        <v>765</v>
      </c>
    </row>
    <row r="13" spans="1:88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SUM(Y13,AT13,BO13)</f>
        <v>5770</v>
      </c>
      <c r="E13" s="292">
        <f>SUM(Z13,AU13,BP13)</f>
        <v>2713</v>
      </c>
      <c r="F13" s="292">
        <f>SUM(AA13,AV13,BQ13)</f>
        <v>20</v>
      </c>
      <c r="G13" s="292">
        <f>SUM(AB13,AW13,BR13)</f>
        <v>0</v>
      </c>
      <c r="H13" s="292">
        <f>SUM(AC13,AX13,BS13)</f>
        <v>634</v>
      </c>
      <c r="I13" s="292">
        <f>SUM(AD13,AY13,BT13)</f>
        <v>430</v>
      </c>
      <c r="J13" s="292">
        <f>SUM(AE13,AZ13,BU13)</f>
        <v>225</v>
      </c>
      <c r="K13" s="292">
        <f>SUM(AF13,BA13,BV13)</f>
        <v>0</v>
      </c>
      <c r="L13" s="292">
        <f>SUM(AG13,BB13,BW13)</f>
        <v>1144</v>
      </c>
      <c r="M13" s="292">
        <f>SUM(AH13,BC13,BX13)</f>
        <v>0</v>
      </c>
      <c r="N13" s="292">
        <f>SUM(AI13,BD13,BY13)</f>
        <v>248</v>
      </c>
      <c r="O13" s="292">
        <f>SUM(AJ13,BE13,BZ13)</f>
        <v>0</v>
      </c>
      <c r="P13" s="292">
        <f>SUM(AK13,BF13,CA13)</f>
        <v>0</v>
      </c>
      <c r="Q13" s="292">
        <f>SUM(AL13,BG13,CB13)</f>
        <v>0</v>
      </c>
      <c r="R13" s="292">
        <f>SUM(AM13,BH13,CC13)</f>
        <v>0</v>
      </c>
      <c r="S13" s="292">
        <f>SUM(AN13,BI13,CD13)</f>
        <v>0</v>
      </c>
      <c r="T13" s="292">
        <f>SUM(AO13,BJ13,CE13)</f>
        <v>0</v>
      </c>
      <c r="U13" s="292">
        <f>SUM(AP13,BK13,CF13)</f>
        <v>0</v>
      </c>
      <c r="V13" s="292">
        <f>SUM(AQ13,BL13,CG13)</f>
        <v>0</v>
      </c>
      <c r="W13" s="292">
        <f>SUM(AR13,BM13,CH13)</f>
        <v>9</v>
      </c>
      <c r="X13" s="292">
        <f>SUM(AS13,BN13,CI13)</f>
        <v>347</v>
      </c>
      <c r="Y13" s="292">
        <f>SUM(Z13:AS13)</f>
        <v>3574</v>
      </c>
      <c r="Z13" s="292">
        <v>2704</v>
      </c>
      <c r="AA13" s="292">
        <v>20</v>
      </c>
      <c r="AB13" s="292">
        <v>0</v>
      </c>
      <c r="AC13" s="292">
        <v>172</v>
      </c>
      <c r="AD13" s="292">
        <v>430</v>
      </c>
      <c r="AE13" s="292">
        <v>0</v>
      </c>
      <c r="AF13" s="292">
        <v>0</v>
      </c>
      <c r="AG13" s="292">
        <v>0</v>
      </c>
      <c r="AH13" s="292">
        <v>0</v>
      </c>
      <c r="AI13" s="295">
        <v>248</v>
      </c>
      <c r="AJ13" s="295" t="s">
        <v>800</v>
      </c>
      <c r="AK13" s="295" t="s">
        <v>800</v>
      </c>
      <c r="AL13" s="295" t="s">
        <v>800</v>
      </c>
      <c r="AM13" s="295" t="s">
        <v>800</v>
      </c>
      <c r="AN13" s="295" t="s">
        <v>800</v>
      </c>
      <c r="AO13" s="295" t="s">
        <v>800</v>
      </c>
      <c r="AP13" s="295" t="s">
        <v>800</v>
      </c>
      <c r="AQ13" s="295" t="s">
        <v>800</v>
      </c>
      <c r="AR13" s="292">
        <v>0</v>
      </c>
      <c r="AS13" s="292">
        <v>0</v>
      </c>
      <c r="AT13" s="292">
        <f>施設資源化量内訳!D13</f>
        <v>2196</v>
      </c>
      <c r="AU13" s="292">
        <f>施設資源化量内訳!E13</f>
        <v>9</v>
      </c>
      <c r="AV13" s="292">
        <f>施設資源化量内訳!F13</f>
        <v>0</v>
      </c>
      <c r="AW13" s="292">
        <f>施設資源化量内訳!G13</f>
        <v>0</v>
      </c>
      <c r="AX13" s="292">
        <f>施設資源化量内訳!H13</f>
        <v>462</v>
      </c>
      <c r="AY13" s="292">
        <f>施設資源化量内訳!I13</f>
        <v>0</v>
      </c>
      <c r="AZ13" s="292">
        <f>施設資源化量内訳!J13</f>
        <v>225</v>
      </c>
      <c r="BA13" s="292">
        <f>施設資源化量内訳!K13</f>
        <v>0</v>
      </c>
      <c r="BB13" s="292">
        <f>施設資源化量内訳!L13</f>
        <v>1144</v>
      </c>
      <c r="BC13" s="292">
        <f>施設資源化量内訳!M13</f>
        <v>0</v>
      </c>
      <c r="BD13" s="292">
        <f>施設資源化量内訳!N13</f>
        <v>0</v>
      </c>
      <c r="BE13" s="292">
        <f>施設資源化量内訳!O13</f>
        <v>0</v>
      </c>
      <c r="BF13" s="292">
        <f>施設資源化量内訳!P13</f>
        <v>0</v>
      </c>
      <c r="BG13" s="292">
        <f>施設資源化量内訳!Q13</f>
        <v>0</v>
      </c>
      <c r="BH13" s="292">
        <f>施設資源化量内訳!R13</f>
        <v>0</v>
      </c>
      <c r="BI13" s="292">
        <f>施設資源化量内訳!S13</f>
        <v>0</v>
      </c>
      <c r="BJ13" s="292">
        <f>施設資源化量内訳!T13</f>
        <v>0</v>
      </c>
      <c r="BK13" s="292">
        <f>施設資源化量内訳!U13</f>
        <v>0</v>
      </c>
      <c r="BL13" s="292">
        <f>施設資源化量内訳!V13</f>
        <v>0</v>
      </c>
      <c r="BM13" s="292">
        <f>施設資源化量内訳!W13</f>
        <v>9</v>
      </c>
      <c r="BN13" s="292">
        <f>施設資源化量内訳!X13</f>
        <v>347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5" t="s">
        <v>800</v>
      </c>
      <c r="CA13" s="295" t="s">
        <v>800</v>
      </c>
      <c r="CB13" s="295" t="s">
        <v>800</v>
      </c>
      <c r="CC13" s="295" t="s">
        <v>800</v>
      </c>
      <c r="CD13" s="295" t="s">
        <v>800</v>
      </c>
      <c r="CE13" s="295" t="s">
        <v>800</v>
      </c>
      <c r="CF13" s="295" t="s">
        <v>800</v>
      </c>
      <c r="CG13" s="295" t="s">
        <v>800</v>
      </c>
      <c r="CH13" s="292">
        <v>0</v>
      </c>
      <c r="CI13" s="292">
        <v>0</v>
      </c>
      <c r="CJ13" s="293" t="s">
        <v>762</v>
      </c>
    </row>
    <row r="14" spans="1:88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SUM(Y14,AT14,BO14)</f>
        <v>5852</v>
      </c>
      <c r="E14" s="292">
        <f>SUM(Z14,AU14,BP14)</f>
        <v>1448</v>
      </c>
      <c r="F14" s="292">
        <f>SUM(AA14,AV14,BQ14)</f>
        <v>3</v>
      </c>
      <c r="G14" s="292">
        <f>SUM(AB14,AW14,BR14)</f>
        <v>0</v>
      </c>
      <c r="H14" s="292">
        <f>SUM(AC14,AX14,BS14)</f>
        <v>474</v>
      </c>
      <c r="I14" s="292">
        <f>SUM(AD14,AY14,BT14)</f>
        <v>361</v>
      </c>
      <c r="J14" s="292">
        <f>SUM(AE14,AZ14,BU14)</f>
        <v>146</v>
      </c>
      <c r="K14" s="292">
        <f>SUM(AF14,BA14,BV14)</f>
        <v>0</v>
      </c>
      <c r="L14" s="292">
        <f>SUM(AG14,BB14,BW14)</f>
        <v>715</v>
      </c>
      <c r="M14" s="292">
        <f>SUM(AH14,BC14,BX14)</f>
        <v>27</v>
      </c>
      <c r="N14" s="292">
        <f>SUM(AI14,BD14,BY14)</f>
        <v>346</v>
      </c>
      <c r="O14" s="292">
        <f>SUM(AJ14,BE14,BZ14)</f>
        <v>66</v>
      </c>
      <c r="P14" s="292">
        <f>SUM(AK14,BF14,CA14)</f>
        <v>0</v>
      </c>
      <c r="Q14" s="292">
        <f>SUM(AL14,BG14,CB14)</f>
        <v>6</v>
      </c>
      <c r="R14" s="292">
        <f>SUM(AM14,BH14,CC14)</f>
        <v>0</v>
      </c>
      <c r="S14" s="292">
        <f>SUM(AN14,BI14,CD14)</f>
        <v>0</v>
      </c>
      <c r="T14" s="292">
        <f>SUM(AO14,BJ14,CE14)</f>
        <v>497</v>
      </c>
      <c r="U14" s="292">
        <f>SUM(AP14,BK14,CF14)</f>
        <v>0</v>
      </c>
      <c r="V14" s="292">
        <f>SUM(AQ14,BL14,CG14)</f>
        <v>0</v>
      </c>
      <c r="W14" s="292">
        <f>SUM(AR14,BM14,CH14)</f>
        <v>1</v>
      </c>
      <c r="X14" s="292">
        <f>SUM(AS14,BN14,CI14)</f>
        <v>1762</v>
      </c>
      <c r="Y14" s="292">
        <f>SUM(Z14:AS14)</f>
        <v>3132</v>
      </c>
      <c r="Z14" s="292">
        <v>1403</v>
      </c>
      <c r="AA14" s="292">
        <v>0</v>
      </c>
      <c r="AB14" s="292">
        <v>0</v>
      </c>
      <c r="AC14" s="292">
        <v>208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5">
        <v>319</v>
      </c>
      <c r="AJ14" s="295" t="s">
        <v>800</v>
      </c>
      <c r="AK14" s="295" t="s">
        <v>800</v>
      </c>
      <c r="AL14" s="295" t="s">
        <v>800</v>
      </c>
      <c r="AM14" s="295" t="s">
        <v>800</v>
      </c>
      <c r="AN14" s="295" t="s">
        <v>800</v>
      </c>
      <c r="AO14" s="295" t="s">
        <v>800</v>
      </c>
      <c r="AP14" s="295" t="s">
        <v>800</v>
      </c>
      <c r="AQ14" s="295" t="s">
        <v>800</v>
      </c>
      <c r="AR14" s="292">
        <v>0</v>
      </c>
      <c r="AS14" s="292">
        <v>1202</v>
      </c>
      <c r="AT14" s="292">
        <f>施設資源化量内訳!D14</f>
        <v>2720</v>
      </c>
      <c r="AU14" s="292">
        <f>施設資源化量内訳!E14</f>
        <v>45</v>
      </c>
      <c r="AV14" s="292">
        <f>施設資源化量内訳!F14</f>
        <v>3</v>
      </c>
      <c r="AW14" s="292">
        <f>施設資源化量内訳!G14</f>
        <v>0</v>
      </c>
      <c r="AX14" s="292">
        <f>施設資源化量内訳!H14</f>
        <v>266</v>
      </c>
      <c r="AY14" s="292">
        <f>施設資源化量内訳!I14</f>
        <v>361</v>
      </c>
      <c r="AZ14" s="292">
        <f>施設資源化量内訳!J14</f>
        <v>146</v>
      </c>
      <c r="BA14" s="292">
        <f>施設資源化量内訳!K14</f>
        <v>0</v>
      </c>
      <c r="BB14" s="292">
        <f>施設資源化量内訳!L14</f>
        <v>715</v>
      </c>
      <c r="BC14" s="292">
        <f>施設資源化量内訳!M14</f>
        <v>27</v>
      </c>
      <c r="BD14" s="292">
        <f>施設資源化量内訳!N14</f>
        <v>27</v>
      </c>
      <c r="BE14" s="292">
        <f>施設資源化量内訳!O14</f>
        <v>66</v>
      </c>
      <c r="BF14" s="292">
        <f>施設資源化量内訳!P14</f>
        <v>0</v>
      </c>
      <c r="BG14" s="292">
        <f>施設資源化量内訳!Q14</f>
        <v>6</v>
      </c>
      <c r="BH14" s="292">
        <f>施設資源化量内訳!R14</f>
        <v>0</v>
      </c>
      <c r="BI14" s="292">
        <f>施設資源化量内訳!S14</f>
        <v>0</v>
      </c>
      <c r="BJ14" s="292">
        <f>施設資源化量内訳!T14</f>
        <v>497</v>
      </c>
      <c r="BK14" s="292">
        <f>施設資源化量内訳!U14</f>
        <v>0</v>
      </c>
      <c r="BL14" s="292">
        <f>施設資源化量内訳!V14</f>
        <v>0</v>
      </c>
      <c r="BM14" s="292">
        <f>施設資源化量内訳!W14</f>
        <v>1</v>
      </c>
      <c r="BN14" s="292">
        <f>施設資源化量内訳!X14</f>
        <v>560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5" t="s">
        <v>800</v>
      </c>
      <c r="CA14" s="295" t="s">
        <v>800</v>
      </c>
      <c r="CB14" s="295" t="s">
        <v>800</v>
      </c>
      <c r="CC14" s="295" t="s">
        <v>800</v>
      </c>
      <c r="CD14" s="295" t="s">
        <v>800</v>
      </c>
      <c r="CE14" s="295" t="s">
        <v>800</v>
      </c>
      <c r="CF14" s="295" t="s">
        <v>800</v>
      </c>
      <c r="CG14" s="295" t="s">
        <v>800</v>
      </c>
      <c r="CH14" s="292">
        <v>0</v>
      </c>
      <c r="CI14" s="292">
        <v>0</v>
      </c>
      <c r="CJ14" s="293" t="s">
        <v>762</v>
      </c>
    </row>
    <row r="15" spans="1:88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SUM(Y15,AT15,BO15)</f>
        <v>4067</v>
      </c>
      <c r="E15" s="292">
        <f>SUM(Z15,AU15,BP15)</f>
        <v>787</v>
      </c>
      <c r="F15" s="292">
        <f>SUM(AA15,AV15,BQ15)</f>
        <v>13</v>
      </c>
      <c r="G15" s="292">
        <f>SUM(AB15,AW15,BR15)</f>
        <v>426</v>
      </c>
      <c r="H15" s="292">
        <f>SUM(AC15,AX15,BS15)</f>
        <v>537</v>
      </c>
      <c r="I15" s="292">
        <f>SUM(AD15,AY15,BT15)</f>
        <v>480</v>
      </c>
      <c r="J15" s="292">
        <f>SUM(AE15,AZ15,BU15)</f>
        <v>171</v>
      </c>
      <c r="K15" s="292">
        <f>SUM(AF15,BA15,BV15)</f>
        <v>17</v>
      </c>
      <c r="L15" s="292">
        <f>SUM(AG15,BB15,BW15)</f>
        <v>0</v>
      </c>
      <c r="M15" s="292">
        <f>SUM(AH15,BC15,BX15)</f>
        <v>0</v>
      </c>
      <c r="N15" s="292">
        <f>SUM(AI15,BD15,BY15)</f>
        <v>0</v>
      </c>
      <c r="O15" s="292">
        <f>SUM(AJ15,BE15,BZ15)</f>
        <v>1029</v>
      </c>
      <c r="P15" s="292">
        <f>SUM(AK15,BF15,CA15)</f>
        <v>0</v>
      </c>
      <c r="Q15" s="292">
        <f>SUM(AL15,BG15,CB15)</f>
        <v>0</v>
      </c>
      <c r="R15" s="292">
        <f>SUM(AM15,BH15,CC15)</f>
        <v>490</v>
      </c>
      <c r="S15" s="292">
        <f>SUM(AN15,BI15,CD15)</f>
        <v>0</v>
      </c>
      <c r="T15" s="292">
        <f>SUM(AO15,BJ15,CE15)</f>
        <v>0</v>
      </c>
      <c r="U15" s="292">
        <f>SUM(AP15,BK15,CF15)</f>
        <v>0</v>
      </c>
      <c r="V15" s="292">
        <f>SUM(AQ15,BL15,CG15)</f>
        <v>0</v>
      </c>
      <c r="W15" s="292">
        <f>SUM(AR15,BM15,CH15)</f>
        <v>15</v>
      </c>
      <c r="X15" s="292">
        <f>SUM(AS15,BN15,CI15)</f>
        <v>102</v>
      </c>
      <c r="Y15" s="292">
        <f>SUM(Z15:AS15)</f>
        <v>1680</v>
      </c>
      <c r="Z15" s="292">
        <v>761</v>
      </c>
      <c r="AA15" s="292">
        <v>13</v>
      </c>
      <c r="AB15" s="292">
        <v>426</v>
      </c>
      <c r="AC15" s="292">
        <v>0</v>
      </c>
      <c r="AD15" s="292">
        <v>480</v>
      </c>
      <c r="AE15" s="292">
        <v>0</v>
      </c>
      <c r="AF15" s="292">
        <v>0</v>
      </c>
      <c r="AG15" s="292">
        <v>0</v>
      </c>
      <c r="AH15" s="292">
        <v>0</v>
      </c>
      <c r="AI15" s="295">
        <v>0</v>
      </c>
      <c r="AJ15" s="295" t="s">
        <v>800</v>
      </c>
      <c r="AK15" s="295" t="s">
        <v>800</v>
      </c>
      <c r="AL15" s="295" t="s">
        <v>800</v>
      </c>
      <c r="AM15" s="295" t="s">
        <v>800</v>
      </c>
      <c r="AN15" s="295" t="s">
        <v>800</v>
      </c>
      <c r="AO15" s="295" t="s">
        <v>800</v>
      </c>
      <c r="AP15" s="295" t="s">
        <v>800</v>
      </c>
      <c r="AQ15" s="295" t="s">
        <v>800</v>
      </c>
      <c r="AR15" s="292">
        <v>0</v>
      </c>
      <c r="AS15" s="292">
        <v>0</v>
      </c>
      <c r="AT15" s="292">
        <f>施設資源化量内訳!D15</f>
        <v>2387</v>
      </c>
      <c r="AU15" s="292">
        <f>施設資源化量内訳!E15</f>
        <v>26</v>
      </c>
      <c r="AV15" s="292">
        <f>施設資源化量内訳!F15</f>
        <v>0</v>
      </c>
      <c r="AW15" s="292">
        <f>施設資源化量内訳!G15</f>
        <v>0</v>
      </c>
      <c r="AX15" s="292">
        <f>施設資源化量内訳!H15</f>
        <v>537</v>
      </c>
      <c r="AY15" s="292">
        <f>施設資源化量内訳!I15</f>
        <v>0</v>
      </c>
      <c r="AZ15" s="292">
        <f>施設資源化量内訳!J15</f>
        <v>171</v>
      </c>
      <c r="BA15" s="292">
        <f>施設資源化量内訳!K15</f>
        <v>17</v>
      </c>
      <c r="BB15" s="292">
        <f>施設資源化量内訳!L15</f>
        <v>0</v>
      </c>
      <c r="BC15" s="292">
        <f>施設資源化量内訳!M15</f>
        <v>0</v>
      </c>
      <c r="BD15" s="292">
        <f>施設資源化量内訳!N15</f>
        <v>0</v>
      </c>
      <c r="BE15" s="292">
        <f>施設資源化量内訳!O15</f>
        <v>1029</v>
      </c>
      <c r="BF15" s="292">
        <f>施設資源化量内訳!P15</f>
        <v>0</v>
      </c>
      <c r="BG15" s="292">
        <f>施設資源化量内訳!Q15</f>
        <v>0</v>
      </c>
      <c r="BH15" s="292">
        <f>施設資源化量内訳!R15</f>
        <v>490</v>
      </c>
      <c r="BI15" s="292">
        <f>施設資源化量内訳!S15</f>
        <v>0</v>
      </c>
      <c r="BJ15" s="292">
        <f>施設資源化量内訳!T15</f>
        <v>0</v>
      </c>
      <c r="BK15" s="292">
        <f>施設資源化量内訳!U15</f>
        <v>0</v>
      </c>
      <c r="BL15" s="292">
        <f>施設資源化量内訳!V15</f>
        <v>0</v>
      </c>
      <c r="BM15" s="292">
        <f>施設資源化量内訳!W15</f>
        <v>15</v>
      </c>
      <c r="BN15" s="292">
        <f>施設資源化量内訳!X15</f>
        <v>102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5" t="s">
        <v>800</v>
      </c>
      <c r="CA15" s="295" t="s">
        <v>800</v>
      </c>
      <c r="CB15" s="295" t="s">
        <v>800</v>
      </c>
      <c r="CC15" s="295" t="s">
        <v>800</v>
      </c>
      <c r="CD15" s="295" t="s">
        <v>800</v>
      </c>
      <c r="CE15" s="295" t="s">
        <v>800</v>
      </c>
      <c r="CF15" s="295" t="s">
        <v>800</v>
      </c>
      <c r="CG15" s="295" t="s">
        <v>800</v>
      </c>
      <c r="CH15" s="292">
        <v>0</v>
      </c>
      <c r="CI15" s="292">
        <v>0</v>
      </c>
      <c r="CJ15" s="293" t="s">
        <v>762</v>
      </c>
    </row>
    <row r="16" spans="1:88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SUM(Y16,AT16,BO16)</f>
        <v>2585</v>
      </c>
      <c r="E16" s="292">
        <f>SUM(Z16,AU16,BP16)</f>
        <v>701</v>
      </c>
      <c r="F16" s="292">
        <f>SUM(AA16,AV16,BQ16)</f>
        <v>0</v>
      </c>
      <c r="G16" s="292">
        <f>SUM(AB16,AW16,BR16)</f>
        <v>0</v>
      </c>
      <c r="H16" s="292">
        <f>SUM(AC16,AX16,BS16)</f>
        <v>375</v>
      </c>
      <c r="I16" s="292">
        <f>SUM(AD16,AY16,BT16)</f>
        <v>265</v>
      </c>
      <c r="J16" s="292">
        <f>SUM(AE16,AZ16,BU16)</f>
        <v>151</v>
      </c>
      <c r="K16" s="292">
        <f>SUM(AF16,BA16,BV16)</f>
        <v>0</v>
      </c>
      <c r="L16" s="292">
        <f>SUM(AG16,BB16,BW16)</f>
        <v>0</v>
      </c>
      <c r="M16" s="292">
        <f>SUM(AH16,BC16,BX16)</f>
        <v>0</v>
      </c>
      <c r="N16" s="292">
        <f>SUM(AI16,BD16,BY16)</f>
        <v>31</v>
      </c>
      <c r="O16" s="292">
        <f>SUM(AJ16,BE16,BZ16)</f>
        <v>0</v>
      </c>
      <c r="P16" s="292">
        <f>SUM(AK16,BF16,CA16)</f>
        <v>0</v>
      </c>
      <c r="Q16" s="292">
        <f>SUM(AL16,BG16,CB16)</f>
        <v>0</v>
      </c>
      <c r="R16" s="292">
        <f>SUM(AM16,BH16,CC16)</f>
        <v>0</v>
      </c>
      <c r="S16" s="292">
        <f>SUM(AN16,BI16,CD16)</f>
        <v>0</v>
      </c>
      <c r="T16" s="292">
        <f>SUM(AO16,BJ16,CE16)</f>
        <v>1051</v>
      </c>
      <c r="U16" s="292">
        <f>SUM(AP16,BK16,CF16)</f>
        <v>0</v>
      </c>
      <c r="V16" s="292">
        <f>SUM(AQ16,BL16,CG16)</f>
        <v>0</v>
      </c>
      <c r="W16" s="292">
        <f>SUM(AR16,BM16,CH16)</f>
        <v>4</v>
      </c>
      <c r="X16" s="292">
        <f>SUM(AS16,BN16,CI16)</f>
        <v>7</v>
      </c>
      <c r="Y16" s="292">
        <f>SUM(Z16:AS16)</f>
        <v>1105</v>
      </c>
      <c r="Z16" s="292">
        <v>690</v>
      </c>
      <c r="AA16" s="292">
        <v>0</v>
      </c>
      <c r="AB16" s="292">
        <v>0</v>
      </c>
      <c r="AC16" s="292">
        <v>115</v>
      </c>
      <c r="AD16" s="292">
        <v>265</v>
      </c>
      <c r="AE16" s="292">
        <v>0</v>
      </c>
      <c r="AF16" s="292">
        <v>0</v>
      </c>
      <c r="AG16" s="292">
        <v>0</v>
      </c>
      <c r="AH16" s="292">
        <v>0</v>
      </c>
      <c r="AI16" s="295">
        <v>31</v>
      </c>
      <c r="AJ16" s="295" t="s">
        <v>800</v>
      </c>
      <c r="AK16" s="295" t="s">
        <v>800</v>
      </c>
      <c r="AL16" s="295" t="s">
        <v>800</v>
      </c>
      <c r="AM16" s="295" t="s">
        <v>800</v>
      </c>
      <c r="AN16" s="295" t="s">
        <v>800</v>
      </c>
      <c r="AO16" s="295" t="s">
        <v>800</v>
      </c>
      <c r="AP16" s="295" t="s">
        <v>800</v>
      </c>
      <c r="AQ16" s="295" t="s">
        <v>800</v>
      </c>
      <c r="AR16" s="292">
        <v>4</v>
      </c>
      <c r="AS16" s="292">
        <v>0</v>
      </c>
      <c r="AT16" s="292">
        <f>施設資源化量内訳!D16</f>
        <v>1480</v>
      </c>
      <c r="AU16" s="292">
        <f>施設資源化量内訳!E16</f>
        <v>11</v>
      </c>
      <c r="AV16" s="292">
        <f>施設資源化量内訳!F16</f>
        <v>0</v>
      </c>
      <c r="AW16" s="292">
        <f>施設資源化量内訳!G16</f>
        <v>0</v>
      </c>
      <c r="AX16" s="292">
        <f>施設資源化量内訳!H16</f>
        <v>260</v>
      </c>
      <c r="AY16" s="292">
        <f>施設資源化量内訳!I16</f>
        <v>0</v>
      </c>
      <c r="AZ16" s="292">
        <f>施設資源化量内訳!J16</f>
        <v>151</v>
      </c>
      <c r="BA16" s="292">
        <f>施設資源化量内訳!K16</f>
        <v>0</v>
      </c>
      <c r="BB16" s="292">
        <f>施設資源化量内訳!L16</f>
        <v>0</v>
      </c>
      <c r="BC16" s="292">
        <f>施設資源化量内訳!M16</f>
        <v>0</v>
      </c>
      <c r="BD16" s="292">
        <f>施設資源化量内訳!N16</f>
        <v>0</v>
      </c>
      <c r="BE16" s="292">
        <f>施設資源化量内訳!O16</f>
        <v>0</v>
      </c>
      <c r="BF16" s="292">
        <f>施設資源化量内訳!P16</f>
        <v>0</v>
      </c>
      <c r="BG16" s="292">
        <f>施設資源化量内訳!Q16</f>
        <v>0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1051</v>
      </c>
      <c r="BK16" s="292">
        <f>施設資源化量内訳!U16</f>
        <v>0</v>
      </c>
      <c r="BL16" s="292">
        <f>施設資源化量内訳!V16</f>
        <v>0</v>
      </c>
      <c r="BM16" s="292">
        <f>施設資源化量内訳!W16</f>
        <v>0</v>
      </c>
      <c r="BN16" s="292">
        <f>施設資源化量内訳!X16</f>
        <v>7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5" t="s">
        <v>800</v>
      </c>
      <c r="CA16" s="295" t="s">
        <v>800</v>
      </c>
      <c r="CB16" s="295" t="s">
        <v>800</v>
      </c>
      <c r="CC16" s="295" t="s">
        <v>800</v>
      </c>
      <c r="CD16" s="295" t="s">
        <v>800</v>
      </c>
      <c r="CE16" s="295" t="s">
        <v>800</v>
      </c>
      <c r="CF16" s="295" t="s">
        <v>800</v>
      </c>
      <c r="CG16" s="295" t="s">
        <v>800</v>
      </c>
      <c r="CH16" s="292">
        <v>0</v>
      </c>
      <c r="CI16" s="292">
        <v>0</v>
      </c>
      <c r="CJ16" s="293" t="s">
        <v>762</v>
      </c>
    </row>
    <row r="17" spans="1:88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SUM(Y17,AT17,BO17)</f>
        <v>2034</v>
      </c>
      <c r="E17" s="292">
        <f>SUM(Z17,AU17,BP17)</f>
        <v>710</v>
      </c>
      <c r="F17" s="292">
        <f>SUM(AA17,AV17,BQ17)</f>
        <v>1</v>
      </c>
      <c r="G17" s="292">
        <f>SUM(AB17,AW17,BR17)</f>
        <v>0</v>
      </c>
      <c r="H17" s="292">
        <f>SUM(AC17,AX17,BS17)</f>
        <v>345</v>
      </c>
      <c r="I17" s="292">
        <f>SUM(AD17,AY17,BT17)</f>
        <v>260</v>
      </c>
      <c r="J17" s="292">
        <f>SUM(AE17,AZ17,BU17)</f>
        <v>173</v>
      </c>
      <c r="K17" s="292">
        <f>SUM(AF17,BA17,BV17)</f>
        <v>1</v>
      </c>
      <c r="L17" s="292">
        <f>SUM(AG17,BB17,BW17)</f>
        <v>0</v>
      </c>
      <c r="M17" s="292">
        <f>SUM(AH17,BC17,BX17)</f>
        <v>465</v>
      </c>
      <c r="N17" s="292">
        <f>SUM(AI17,BD17,BY17)</f>
        <v>59</v>
      </c>
      <c r="O17" s="292">
        <f>SUM(AJ17,BE17,BZ17)</f>
        <v>0</v>
      </c>
      <c r="P17" s="292">
        <f>SUM(AK17,BF17,CA17)</f>
        <v>0</v>
      </c>
      <c r="Q17" s="292">
        <f>SUM(AL17,BG17,CB17)</f>
        <v>0</v>
      </c>
      <c r="R17" s="292">
        <f>SUM(AM17,BH17,CC17)</f>
        <v>0</v>
      </c>
      <c r="S17" s="292">
        <f>SUM(AN17,BI17,CD17)</f>
        <v>0</v>
      </c>
      <c r="T17" s="292">
        <f>SUM(AO17,BJ17,CE17)</f>
        <v>0</v>
      </c>
      <c r="U17" s="292">
        <f>SUM(AP17,BK17,CF17)</f>
        <v>0</v>
      </c>
      <c r="V17" s="292">
        <f>SUM(AQ17,BL17,CG17)</f>
        <v>0</v>
      </c>
      <c r="W17" s="292">
        <f>SUM(AR17,BM17,CH17)</f>
        <v>6</v>
      </c>
      <c r="X17" s="292">
        <f>SUM(AS17,BN17,CI17)</f>
        <v>14</v>
      </c>
      <c r="Y17" s="292">
        <f>SUM(Z17:AS17)</f>
        <v>546</v>
      </c>
      <c r="Z17" s="292">
        <v>242</v>
      </c>
      <c r="AA17" s="292">
        <v>1</v>
      </c>
      <c r="AB17" s="292">
        <v>0</v>
      </c>
      <c r="AC17" s="292">
        <v>0</v>
      </c>
      <c r="AD17" s="292">
        <v>260</v>
      </c>
      <c r="AE17" s="292">
        <v>0</v>
      </c>
      <c r="AF17" s="292">
        <v>0</v>
      </c>
      <c r="AG17" s="292">
        <v>0</v>
      </c>
      <c r="AH17" s="292">
        <v>0</v>
      </c>
      <c r="AI17" s="295">
        <v>43</v>
      </c>
      <c r="AJ17" s="295" t="s">
        <v>800</v>
      </c>
      <c r="AK17" s="295" t="s">
        <v>800</v>
      </c>
      <c r="AL17" s="295" t="s">
        <v>800</v>
      </c>
      <c r="AM17" s="295" t="s">
        <v>800</v>
      </c>
      <c r="AN17" s="295" t="s">
        <v>800</v>
      </c>
      <c r="AO17" s="295" t="s">
        <v>800</v>
      </c>
      <c r="AP17" s="295" t="s">
        <v>800</v>
      </c>
      <c r="AQ17" s="295" t="s">
        <v>800</v>
      </c>
      <c r="AR17" s="292">
        <v>0</v>
      </c>
      <c r="AS17" s="292">
        <v>0</v>
      </c>
      <c r="AT17" s="292">
        <f>施設資源化量内訳!D17</f>
        <v>1019</v>
      </c>
      <c r="AU17" s="292">
        <f>施設資源化量内訳!E17</f>
        <v>15</v>
      </c>
      <c r="AV17" s="292">
        <f>施設資源化量内訳!F17</f>
        <v>0</v>
      </c>
      <c r="AW17" s="292">
        <f>施設資源化量内訳!G17</f>
        <v>0</v>
      </c>
      <c r="AX17" s="292">
        <f>施設資源化量内訳!H17</f>
        <v>345</v>
      </c>
      <c r="AY17" s="292">
        <f>施設資源化量内訳!I17</f>
        <v>0</v>
      </c>
      <c r="AZ17" s="292">
        <f>施設資源化量内訳!J17</f>
        <v>173</v>
      </c>
      <c r="BA17" s="292">
        <f>施設資源化量内訳!K17</f>
        <v>1</v>
      </c>
      <c r="BB17" s="292">
        <f>施設資源化量内訳!L17</f>
        <v>0</v>
      </c>
      <c r="BC17" s="292">
        <f>施設資源化量内訳!M17</f>
        <v>465</v>
      </c>
      <c r="BD17" s="292">
        <f>施設資源化量内訳!N17</f>
        <v>0</v>
      </c>
      <c r="BE17" s="292">
        <f>施設資源化量内訳!O17</f>
        <v>0</v>
      </c>
      <c r="BF17" s="292">
        <f>施設資源化量内訳!P17</f>
        <v>0</v>
      </c>
      <c r="BG17" s="292">
        <f>施設資源化量内訳!Q17</f>
        <v>0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0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6</v>
      </c>
      <c r="BN17" s="292">
        <f>施設資源化量内訳!X17</f>
        <v>14</v>
      </c>
      <c r="BO17" s="292">
        <f>SUM(BP17:CI17)</f>
        <v>469</v>
      </c>
      <c r="BP17" s="292">
        <v>453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16</v>
      </c>
      <c r="BZ17" s="295" t="s">
        <v>800</v>
      </c>
      <c r="CA17" s="295" t="s">
        <v>800</v>
      </c>
      <c r="CB17" s="295" t="s">
        <v>800</v>
      </c>
      <c r="CC17" s="295" t="s">
        <v>800</v>
      </c>
      <c r="CD17" s="295" t="s">
        <v>800</v>
      </c>
      <c r="CE17" s="295" t="s">
        <v>800</v>
      </c>
      <c r="CF17" s="295" t="s">
        <v>800</v>
      </c>
      <c r="CG17" s="295" t="s">
        <v>800</v>
      </c>
      <c r="CH17" s="292">
        <v>0</v>
      </c>
      <c r="CI17" s="292">
        <v>0</v>
      </c>
      <c r="CJ17" s="293" t="s">
        <v>762</v>
      </c>
    </row>
    <row r="18" spans="1:88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SUM(Y18,AT18,BO18)</f>
        <v>2931</v>
      </c>
      <c r="E18" s="292">
        <f>SUM(Z18,AU18,BP18)</f>
        <v>363</v>
      </c>
      <c r="F18" s="292">
        <f>SUM(AA18,AV18,BQ18)</f>
        <v>2</v>
      </c>
      <c r="G18" s="292">
        <f>SUM(AB18,AW18,BR18)</f>
        <v>159</v>
      </c>
      <c r="H18" s="292">
        <f>SUM(AC18,AX18,BS18)</f>
        <v>493</v>
      </c>
      <c r="I18" s="292">
        <f>SUM(AD18,AY18,BT18)</f>
        <v>328</v>
      </c>
      <c r="J18" s="292">
        <f>SUM(AE18,AZ18,BU18)</f>
        <v>108</v>
      </c>
      <c r="K18" s="292">
        <f>SUM(AF18,BA18,BV18)</f>
        <v>0</v>
      </c>
      <c r="L18" s="292">
        <f>SUM(AG18,BB18,BW18)</f>
        <v>1</v>
      </c>
      <c r="M18" s="292">
        <f>SUM(AH18,BC18,BX18)</f>
        <v>0</v>
      </c>
      <c r="N18" s="292">
        <f>SUM(AI18,BD18,BY18)</f>
        <v>46</v>
      </c>
      <c r="O18" s="292">
        <f>SUM(AJ18,BE18,BZ18)</f>
        <v>0</v>
      </c>
      <c r="P18" s="292">
        <f>SUM(AK18,BF18,CA18)</f>
        <v>0</v>
      </c>
      <c r="Q18" s="292">
        <f>SUM(AL18,BG18,CB18)</f>
        <v>0</v>
      </c>
      <c r="R18" s="292">
        <f>SUM(AM18,BH18,CC18)</f>
        <v>0</v>
      </c>
      <c r="S18" s="292">
        <f>SUM(AN18,BI18,CD18)</f>
        <v>0</v>
      </c>
      <c r="T18" s="292">
        <f>SUM(AO18,BJ18,CE18)</f>
        <v>1387</v>
      </c>
      <c r="U18" s="292">
        <f>SUM(AP18,BK18,CF18)</f>
        <v>0</v>
      </c>
      <c r="V18" s="292">
        <f>SUM(AQ18,BL18,CG18)</f>
        <v>0</v>
      </c>
      <c r="W18" s="292">
        <f>SUM(AR18,BM18,CH18)</f>
        <v>10</v>
      </c>
      <c r="X18" s="292">
        <f>SUM(AS18,BN18,CI18)</f>
        <v>34</v>
      </c>
      <c r="Y18" s="292">
        <f>SUM(Z18:AS18)</f>
        <v>519</v>
      </c>
      <c r="Z18" s="292">
        <v>340</v>
      </c>
      <c r="AA18" s="292">
        <v>2</v>
      </c>
      <c r="AB18" s="292">
        <v>140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5">
        <v>37</v>
      </c>
      <c r="AJ18" s="295" t="s">
        <v>800</v>
      </c>
      <c r="AK18" s="295" t="s">
        <v>800</v>
      </c>
      <c r="AL18" s="295" t="s">
        <v>800</v>
      </c>
      <c r="AM18" s="295" t="s">
        <v>800</v>
      </c>
      <c r="AN18" s="295" t="s">
        <v>800</v>
      </c>
      <c r="AO18" s="295" t="s">
        <v>800</v>
      </c>
      <c r="AP18" s="295" t="s">
        <v>800</v>
      </c>
      <c r="AQ18" s="295" t="s">
        <v>800</v>
      </c>
      <c r="AR18" s="292">
        <v>0</v>
      </c>
      <c r="AS18" s="292">
        <v>0</v>
      </c>
      <c r="AT18" s="292">
        <f>施設資源化量内訳!D18</f>
        <v>2412</v>
      </c>
      <c r="AU18" s="292">
        <f>施設資源化量内訳!E18</f>
        <v>23</v>
      </c>
      <c r="AV18" s="292">
        <f>施設資源化量内訳!F18</f>
        <v>0</v>
      </c>
      <c r="AW18" s="292">
        <f>施設資源化量内訳!G18</f>
        <v>19</v>
      </c>
      <c r="AX18" s="292">
        <f>施設資源化量内訳!H18</f>
        <v>493</v>
      </c>
      <c r="AY18" s="292">
        <f>施設資源化量内訳!I18</f>
        <v>328</v>
      </c>
      <c r="AZ18" s="292">
        <f>施設資源化量内訳!J18</f>
        <v>108</v>
      </c>
      <c r="BA18" s="292">
        <f>施設資源化量内訳!K18</f>
        <v>0</v>
      </c>
      <c r="BB18" s="292">
        <f>施設資源化量内訳!L18</f>
        <v>1</v>
      </c>
      <c r="BC18" s="292">
        <f>施設資源化量内訳!M18</f>
        <v>0</v>
      </c>
      <c r="BD18" s="292">
        <f>施設資源化量内訳!N18</f>
        <v>9</v>
      </c>
      <c r="BE18" s="292">
        <f>施設資源化量内訳!O18</f>
        <v>0</v>
      </c>
      <c r="BF18" s="292">
        <f>施設資源化量内訳!P18</f>
        <v>0</v>
      </c>
      <c r="BG18" s="292">
        <f>施設資源化量内訳!Q18</f>
        <v>0</v>
      </c>
      <c r="BH18" s="292">
        <f>施設資源化量内訳!R18</f>
        <v>0</v>
      </c>
      <c r="BI18" s="292">
        <f>施設資源化量内訳!S18</f>
        <v>0</v>
      </c>
      <c r="BJ18" s="292">
        <f>施設資源化量内訳!T18</f>
        <v>1387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10</v>
      </c>
      <c r="BN18" s="292">
        <f>施設資源化量内訳!X18</f>
        <v>34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5" t="s">
        <v>800</v>
      </c>
      <c r="CA18" s="295" t="s">
        <v>800</v>
      </c>
      <c r="CB18" s="295" t="s">
        <v>800</v>
      </c>
      <c r="CC18" s="295" t="s">
        <v>800</v>
      </c>
      <c r="CD18" s="295" t="s">
        <v>800</v>
      </c>
      <c r="CE18" s="295" t="s">
        <v>800</v>
      </c>
      <c r="CF18" s="295" t="s">
        <v>800</v>
      </c>
      <c r="CG18" s="295" t="s">
        <v>800</v>
      </c>
      <c r="CH18" s="292">
        <v>0</v>
      </c>
      <c r="CI18" s="292">
        <v>0</v>
      </c>
      <c r="CJ18" s="293" t="s">
        <v>762</v>
      </c>
    </row>
    <row r="19" spans="1:88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SUM(Y19,AT19,BO19)</f>
        <v>5144</v>
      </c>
      <c r="E19" s="292">
        <f>SUM(Z19,AU19,BP19)</f>
        <v>1179</v>
      </c>
      <c r="F19" s="292">
        <f>SUM(AA19,AV19,BQ19)</f>
        <v>9</v>
      </c>
      <c r="G19" s="292">
        <f>SUM(AB19,AW19,BR19)</f>
        <v>0</v>
      </c>
      <c r="H19" s="292">
        <f>SUM(AC19,AX19,BS19)</f>
        <v>1113</v>
      </c>
      <c r="I19" s="292">
        <f>SUM(AD19,AY19,BT19)</f>
        <v>483</v>
      </c>
      <c r="J19" s="292">
        <f>SUM(AE19,AZ19,BU19)</f>
        <v>207</v>
      </c>
      <c r="K19" s="292">
        <f>SUM(AF19,BA19,BV19)</f>
        <v>2</v>
      </c>
      <c r="L19" s="292">
        <f>SUM(AG19,BB19,BW19)</f>
        <v>0</v>
      </c>
      <c r="M19" s="292">
        <f>SUM(AH19,BC19,BX19)</f>
        <v>0</v>
      </c>
      <c r="N19" s="292">
        <f>SUM(AI19,BD19,BY19)</f>
        <v>96</v>
      </c>
      <c r="O19" s="292">
        <f>SUM(AJ19,BE19,BZ19)</f>
        <v>0</v>
      </c>
      <c r="P19" s="292">
        <f>SUM(AK19,BF19,CA19)</f>
        <v>0</v>
      </c>
      <c r="Q19" s="292">
        <f>SUM(AL19,BG19,CB19)</f>
        <v>1718</v>
      </c>
      <c r="R19" s="292">
        <f>SUM(AM19,BH19,CC19)</f>
        <v>0</v>
      </c>
      <c r="S19" s="292">
        <f>SUM(AN19,BI19,CD19)</f>
        <v>0</v>
      </c>
      <c r="T19" s="292">
        <f>SUM(AO19,BJ19,CE19)</f>
        <v>0</v>
      </c>
      <c r="U19" s="292">
        <f>SUM(AP19,BK19,CF19)</f>
        <v>0</v>
      </c>
      <c r="V19" s="292">
        <f>SUM(AQ19,BL19,CG19)</f>
        <v>0</v>
      </c>
      <c r="W19" s="292">
        <f>SUM(AR19,BM19,CH19)</f>
        <v>22</v>
      </c>
      <c r="X19" s="292">
        <f>SUM(AS19,BN19,CI19)</f>
        <v>315</v>
      </c>
      <c r="Y19" s="292">
        <f>SUM(Z19:AS19)</f>
        <v>1670</v>
      </c>
      <c r="Z19" s="292">
        <v>367</v>
      </c>
      <c r="AA19" s="292">
        <v>8</v>
      </c>
      <c r="AB19" s="292">
        <v>0</v>
      </c>
      <c r="AC19" s="292">
        <v>406</v>
      </c>
      <c r="AD19" s="292">
        <v>481</v>
      </c>
      <c r="AE19" s="292">
        <v>0</v>
      </c>
      <c r="AF19" s="292">
        <v>1</v>
      </c>
      <c r="AG19" s="292">
        <v>0</v>
      </c>
      <c r="AH19" s="292">
        <v>0</v>
      </c>
      <c r="AI19" s="295">
        <v>71</v>
      </c>
      <c r="AJ19" s="295" t="s">
        <v>800</v>
      </c>
      <c r="AK19" s="295" t="s">
        <v>800</v>
      </c>
      <c r="AL19" s="295" t="s">
        <v>800</v>
      </c>
      <c r="AM19" s="295" t="s">
        <v>800</v>
      </c>
      <c r="AN19" s="295" t="s">
        <v>800</v>
      </c>
      <c r="AO19" s="295" t="s">
        <v>800</v>
      </c>
      <c r="AP19" s="295" t="s">
        <v>800</v>
      </c>
      <c r="AQ19" s="295" t="s">
        <v>800</v>
      </c>
      <c r="AR19" s="292">
        <v>22</v>
      </c>
      <c r="AS19" s="292">
        <v>314</v>
      </c>
      <c r="AT19" s="292">
        <f>施設資源化量内訳!D19</f>
        <v>2646</v>
      </c>
      <c r="AU19" s="292">
        <f>施設資源化量内訳!E19</f>
        <v>17</v>
      </c>
      <c r="AV19" s="292">
        <f>施設資源化量内訳!F19</f>
        <v>0</v>
      </c>
      <c r="AW19" s="292">
        <f>施設資源化量内訳!G19</f>
        <v>0</v>
      </c>
      <c r="AX19" s="292">
        <f>施設資源化量内訳!H19</f>
        <v>702</v>
      </c>
      <c r="AY19" s="292">
        <f>施設資源化量内訳!I19</f>
        <v>0</v>
      </c>
      <c r="AZ19" s="292">
        <f>施設資源化量内訳!J19</f>
        <v>207</v>
      </c>
      <c r="BA19" s="292">
        <f>施設資源化量内訳!K19</f>
        <v>1</v>
      </c>
      <c r="BB19" s="292">
        <f>施設資源化量内訳!L19</f>
        <v>0</v>
      </c>
      <c r="BC19" s="292">
        <f>施設資源化量内訳!M19</f>
        <v>0</v>
      </c>
      <c r="BD19" s="292">
        <f>施設資源化量内訳!N19</f>
        <v>0</v>
      </c>
      <c r="BE19" s="292">
        <f>施設資源化量内訳!O19</f>
        <v>0</v>
      </c>
      <c r="BF19" s="292">
        <f>施設資源化量内訳!P19</f>
        <v>0</v>
      </c>
      <c r="BG19" s="292">
        <f>施設資源化量内訳!Q19</f>
        <v>1718</v>
      </c>
      <c r="BH19" s="292">
        <f>施設資源化量内訳!R19</f>
        <v>0</v>
      </c>
      <c r="BI19" s="292">
        <f>施設資源化量内訳!S19</f>
        <v>0</v>
      </c>
      <c r="BJ19" s="292">
        <f>施設資源化量内訳!T19</f>
        <v>0</v>
      </c>
      <c r="BK19" s="292">
        <f>施設資源化量内訳!U19</f>
        <v>0</v>
      </c>
      <c r="BL19" s="292">
        <f>施設資源化量内訳!V19</f>
        <v>0</v>
      </c>
      <c r="BM19" s="292">
        <f>施設資源化量内訳!W19</f>
        <v>0</v>
      </c>
      <c r="BN19" s="292">
        <f>施設資源化量内訳!X19</f>
        <v>1</v>
      </c>
      <c r="BO19" s="292">
        <f>SUM(BP19:CI19)</f>
        <v>828</v>
      </c>
      <c r="BP19" s="292">
        <v>795</v>
      </c>
      <c r="BQ19" s="292">
        <v>1</v>
      </c>
      <c r="BR19" s="292">
        <v>0</v>
      </c>
      <c r="BS19" s="292">
        <v>5</v>
      </c>
      <c r="BT19" s="292">
        <v>2</v>
      </c>
      <c r="BU19" s="292">
        <v>0</v>
      </c>
      <c r="BV19" s="292">
        <v>0</v>
      </c>
      <c r="BW19" s="292">
        <v>0</v>
      </c>
      <c r="BX19" s="292">
        <v>0</v>
      </c>
      <c r="BY19" s="292">
        <v>25</v>
      </c>
      <c r="BZ19" s="295" t="s">
        <v>800</v>
      </c>
      <c r="CA19" s="295" t="s">
        <v>800</v>
      </c>
      <c r="CB19" s="295" t="s">
        <v>800</v>
      </c>
      <c r="CC19" s="295" t="s">
        <v>800</v>
      </c>
      <c r="CD19" s="295" t="s">
        <v>800</v>
      </c>
      <c r="CE19" s="295" t="s">
        <v>800</v>
      </c>
      <c r="CF19" s="295" t="s">
        <v>800</v>
      </c>
      <c r="CG19" s="295" t="s">
        <v>800</v>
      </c>
      <c r="CH19" s="292">
        <v>0</v>
      </c>
      <c r="CI19" s="292">
        <v>0</v>
      </c>
      <c r="CJ19" s="293" t="s">
        <v>762</v>
      </c>
    </row>
    <row r="20" spans="1:88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SUM(Y20,AT20,BO20)</f>
        <v>1759</v>
      </c>
      <c r="E20" s="292">
        <f>SUM(Z20,AU20,BP20)</f>
        <v>713</v>
      </c>
      <c r="F20" s="292">
        <f>SUM(AA20,AV20,BQ20)</f>
        <v>14</v>
      </c>
      <c r="G20" s="292">
        <f>SUM(AB20,AW20,BR20)</f>
        <v>12</v>
      </c>
      <c r="H20" s="292">
        <f>SUM(AC20,AX20,BS20)</f>
        <v>323</v>
      </c>
      <c r="I20" s="292">
        <f>SUM(AD20,AY20,BT20)</f>
        <v>173</v>
      </c>
      <c r="J20" s="292">
        <f>SUM(AE20,AZ20,BU20)</f>
        <v>79</v>
      </c>
      <c r="K20" s="292">
        <f>SUM(AF20,BA20,BV20)</f>
        <v>22</v>
      </c>
      <c r="L20" s="292">
        <f>SUM(AG20,BB20,BW20)</f>
        <v>302</v>
      </c>
      <c r="M20" s="292">
        <f>SUM(AH20,BC20,BX20)</f>
        <v>0</v>
      </c>
      <c r="N20" s="292">
        <f>SUM(AI20,BD20,BY20)</f>
        <v>95</v>
      </c>
      <c r="O20" s="292">
        <f>SUM(AJ20,BE20,BZ20)</f>
        <v>0</v>
      </c>
      <c r="P20" s="292">
        <f>SUM(AK20,BF20,CA20)</f>
        <v>0</v>
      </c>
      <c r="Q20" s="292">
        <f>SUM(AL20,BG20,CB20)</f>
        <v>0</v>
      </c>
      <c r="R20" s="292">
        <f>SUM(AM20,BH20,CC20)</f>
        <v>0</v>
      </c>
      <c r="S20" s="292">
        <f>SUM(AN20,BI20,CD20)</f>
        <v>0</v>
      </c>
      <c r="T20" s="292">
        <f>SUM(AO20,BJ20,CE20)</f>
        <v>0</v>
      </c>
      <c r="U20" s="292">
        <f>SUM(AP20,BK20,CF20)</f>
        <v>0</v>
      </c>
      <c r="V20" s="292">
        <f>SUM(AQ20,BL20,CG20)</f>
        <v>0</v>
      </c>
      <c r="W20" s="292">
        <f>SUM(AR20,BM20,CH20)</f>
        <v>0</v>
      </c>
      <c r="X20" s="292">
        <f>SUM(AS20,BN20,CI20)</f>
        <v>26</v>
      </c>
      <c r="Y20" s="292">
        <f>SUM(Z20:AS20)</f>
        <v>1170</v>
      </c>
      <c r="Z20" s="292">
        <v>713</v>
      </c>
      <c r="AA20" s="292">
        <v>14</v>
      </c>
      <c r="AB20" s="292">
        <v>12</v>
      </c>
      <c r="AC20" s="292">
        <v>58</v>
      </c>
      <c r="AD20" s="292">
        <v>173</v>
      </c>
      <c r="AE20" s="292">
        <v>79</v>
      </c>
      <c r="AF20" s="292">
        <v>0</v>
      </c>
      <c r="AG20" s="292">
        <v>0</v>
      </c>
      <c r="AH20" s="292">
        <v>0</v>
      </c>
      <c r="AI20" s="295">
        <v>95</v>
      </c>
      <c r="AJ20" s="295" t="s">
        <v>800</v>
      </c>
      <c r="AK20" s="295" t="s">
        <v>800</v>
      </c>
      <c r="AL20" s="295" t="s">
        <v>800</v>
      </c>
      <c r="AM20" s="295" t="s">
        <v>800</v>
      </c>
      <c r="AN20" s="295" t="s">
        <v>800</v>
      </c>
      <c r="AO20" s="295" t="s">
        <v>800</v>
      </c>
      <c r="AP20" s="295" t="s">
        <v>800</v>
      </c>
      <c r="AQ20" s="295" t="s">
        <v>800</v>
      </c>
      <c r="AR20" s="292">
        <v>0</v>
      </c>
      <c r="AS20" s="292">
        <v>26</v>
      </c>
      <c r="AT20" s="292">
        <f>施設資源化量内訳!D20</f>
        <v>589</v>
      </c>
      <c r="AU20" s="292">
        <f>施設資源化量内訳!E20</f>
        <v>0</v>
      </c>
      <c r="AV20" s="292">
        <f>施設資源化量内訳!F20</f>
        <v>0</v>
      </c>
      <c r="AW20" s="292">
        <f>施設資源化量内訳!G20</f>
        <v>0</v>
      </c>
      <c r="AX20" s="292">
        <f>施設資源化量内訳!H20</f>
        <v>265</v>
      </c>
      <c r="AY20" s="292">
        <f>施設資源化量内訳!I20</f>
        <v>0</v>
      </c>
      <c r="AZ20" s="292">
        <f>施設資源化量内訳!J20</f>
        <v>0</v>
      </c>
      <c r="BA20" s="292">
        <f>施設資源化量内訳!K20</f>
        <v>22</v>
      </c>
      <c r="BB20" s="292">
        <f>施設資源化量内訳!L20</f>
        <v>302</v>
      </c>
      <c r="BC20" s="292">
        <f>施設資源化量内訳!M20</f>
        <v>0</v>
      </c>
      <c r="BD20" s="292">
        <f>施設資源化量内訳!N20</f>
        <v>0</v>
      </c>
      <c r="BE20" s="292">
        <f>施設資源化量内訳!O20</f>
        <v>0</v>
      </c>
      <c r="BF20" s="292">
        <f>施設資源化量内訳!P20</f>
        <v>0</v>
      </c>
      <c r="BG20" s="292">
        <f>施設資源化量内訳!Q20</f>
        <v>0</v>
      </c>
      <c r="BH20" s="292">
        <f>施設資源化量内訳!R20</f>
        <v>0</v>
      </c>
      <c r="BI20" s="292">
        <f>施設資源化量内訳!S20</f>
        <v>0</v>
      </c>
      <c r="BJ20" s="292">
        <f>施設資源化量内訳!T20</f>
        <v>0</v>
      </c>
      <c r="BK20" s="292">
        <f>施設資源化量内訳!U20</f>
        <v>0</v>
      </c>
      <c r="BL20" s="292">
        <f>施設資源化量内訳!V20</f>
        <v>0</v>
      </c>
      <c r="BM20" s="292">
        <f>施設資源化量内訳!W20</f>
        <v>0</v>
      </c>
      <c r="BN20" s="292">
        <f>施設資源化量内訳!X20</f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5" t="s">
        <v>800</v>
      </c>
      <c r="CA20" s="295" t="s">
        <v>800</v>
      </c>
      <c r="CB20" s="295" t="s">
        <v>800</v>
      </c>
      <c r="CC20" s="295" t="s">
        <v>800</v>
      </c>
      <c r="CD20" s="295" t="s">
        <v>800</v>
      </c>
      <c r="CE20" s="295" t="s">
        <v>800</v>
      </c>
      <c r="CF20" s="295" t="s">
        <v>800</v>
      </c>
      <c r="CG20" s="295" t="s">
        <v>800</v>
      </c>
      <c r="CH20" s="292">
        <v>0</v>
      </c>
      <c r="CI20" s="292">
        <v>0</v>
      </c>
      <c r="CJ20" s="293" t="s">
        <v>762</v>
      </c>
    </row>
    <row r="21" spans="1:88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SUM(Y21,AT21,BO21)</f>
        <v>1402</v>
      </c>
      <c r="E21" s="292">
        <f>SUM(Z21,AU21,BP21)</f>
        <v>737</v>
      </c>
      <c r="F21" s="292">
        <f>SUM(AA21,AV21,BQ21)</f>
        <v>0</v>
      </c>
      <c r="G21" s="292">
        <f>SUM(AB21,AW21,BR21)</f>
        <v>0</v>
      </c>
      <c r="H21" s="292">
        <f>SUM(AC21,AX21,BS21)</f>
        <v>152</v>
      </c>
      <c r="I21" s="292">
        <f>SUM(AD21,AY21,BT21)</f>
        <v>124</v>
      </c>
      <c r="J21" s="292">
        <f>SUM(AE21,AZ21,BU21)</f>
        <v>48</v>
      </c>
      <c r="K21" s="292">
        <f>SUM(AF21,BA21,BV21)</f>
        <v>0</v>
      </c>
      <c r="L21" s="292">
        <f>SUM(AG21,BB21,BW21)</f>
        <v>0</v>
      </c>
      <c r="M21" s="292">
        <f>SUM(AH21,BC21,BX21)</f>
        <v>0</v>
      </c>
      <c r="N21" s="292">
        <f>SUM(AI21,BD21,BY21)</f>
        <v>0</v>
      </c>
      <c r="O21" s="292">
        <f>SUM(AJ21,BE21,BZ21)</f>
        <v>0</v>
      </c>
      <c r="P21" s="292">
        <f>SUM(AK21,BF21,CA21)</f>
        <v>0</v>
      </c>
      <c r="Q21" s="292">
        <f>SUM(AL21,BG21,CB21)</f>
        <v>329</v>
      </c>
      <c r="R21" s="292">
        <f>SUM(AM21,BH21,CC21)</f>
        <v>0</v>
      </c>
      <c r="S21" s="292">
        <f>SUM(AN21,BI21,CD21)</f>
        <v>0</v>
      </c>
      <c r="T21" s="292">
        <f>SUM(AO21,BJ21,CE21)</f>
        <v>0</v>
      </c>
      <c r="U21" s="292">
        <f>SUM(AP21,BK21,CF21)</f>
        <v>0</v>
      </c>
      <c r="V21" s="292">
        <f>SUM(AQ21,BL21,CG21)</f>
        <v>0</v>
      </c>
      <c r="W21" s="292">
        <f>SUM(AR21,BM21,CH21)</f>
        <v>4</v>
      </c>
      <c r="X21" s="292">
        <f>SUM(AS21,BN21,CI21)</f>
        <v>8</v>
      </c>
      <c r="Y21" s="292">
        <f>SUM(Z21:AS21)</f>
        <v>353</v>
      </c>
      <c r="Z21" s="292">
        <v>164</v>
      </c>
      <c r="AA21" s="292">
        <v>0</v>
      </c>
      <c r="AB21" s="292">
        <v>0</v>
      </c>
      <c r="AC21" s="292">
        <v>53</v>
      </c>
      <c r="AD21" s="292">
        <v>124</v>
      </c>
      <c r="AE21" s="292">
        <v>0</v>
      </c>
      <c r="AF21" s="292">
        <v>0</v>
      </c>
      <c r="AG21" s="292">
        <v>0</v>
      </c>
      <c r="AH21" s="292">
        <v>0</v>
      </c>
      <c r="AI21" s="295">
        <v>0</v>
      </c>
      <c r="AJ21" s="295" t="s">
        <v>800</v>
      </c>
      <c r="AK21" s="295" t="s">
        <v>800</v>
      </c>
      <c r="AL21" s="295" t="s">
        <v>800</v>
      </c>
      <c r="AM21" s="295" t="s">
        <v>800</v>
      </c>
      <c r="AN21" s="295" t="s">
        <v>800</v>
      </c>
      <c r="AO21" s="295" t="s">
        <v>800</v>
      </c>
      <c r="AP21" s="295" t="s">
        <v>800</v>
      </c>
      <c r="AQ21" s="295" t="s">
        <v>800</v>
      </c>
      <c r="AR21" s="292">
        <v>4</v>
      </c>
      <c r="AS21" s="292">
        <v>8</v>
      </c>
      <c r="AT21" s="292">
        <f>施設資源化量内訳!D21</f>
        <v>481</v>
      </c>
      <c r="AU21" s="292">
        <f>施設資源化量内訳!E21</f>
        <v>5</v>
      </c>
      <c r="AV21" s="292">
        <f>施設資源化量内訳!F21</f>
        <v>0</v>
      </c>
      <c r="AW21" s="292">
        <f>施設資源化量内訳!G21</f>
        <v>0</v>
      </c>
      <c r="AX21" s="292">
        <f>施設資源化量内訳!H21</f>
        <v>99</v>
      </c>
      <c r="AY21" s="292">
        <f>施設資源化量内訳!I21</f>
        <v>0</v>
      </c>
      <c r="AZ21" s="292">
        <f>施設資源化量内訳!J21</f>
        <v>48</v>
      </c>
      <c r="BA21" s="292">
        <f>施設資源化量内訳!K21</f>
        <v>0</v>
      </c>
      <c r="BB21" s="292">
        <f>施設資源化量内訳!L21</f>
        <v>0</v>
      </c>
      <c r="BC21" s="292">
        <f>施設資源化量内訳!M21</f>
        <v>0</v>
      </c>
      <c r="BD21" s="292">
        <f>施設資源化量内訳!N21</f>
        <v>0</v>
      </c>
      <c r="BE21" s="292">
        <f>施設資源化量内訳!O21</f>
        <v>0</v>
      </c>
      <c r="BF21" s="292">
        <f>施設資源化量内訳!P21</f>
        <v>0</v>
      </c>
      <c r="BG21" s="292">
        <f>施設資源化量内訳!Q21</f>
        <v>329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0</v>
      </c>
      <c r="BK21" s="292">
        <f>施設資源化量内訳!U21</f>
        <v>0</v>
      </c>
      <c r="BL21" s="292">
        <f>施設資源化量内訳!V21</f>
        <v>0</v>
      </c>
      <c r="BM21" s="292">
        <f>施設資源化量内訳!W21</f>
        <v>0</v>
      </c>
      <c r="BN21" s="292">
        <f>施設資源化量内訳!X21</f>
        <v>0</v>
      </c>
      <c r="BO21" s="292">
        <f>SUM(BP21:CI21)</f>
        <v>568</v>
      </c>
      <c r="BP21" s="292">
        <v>568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5" t="s">
        <v>800</v>
      </c>
      <c r="CA21" s="295" t="s">
        <v>800</v>
      </c>
      <c r="CB21" s="295" t="s">
        <v>800</v>
      </c>
      <c r="CC21" s="295" t="s">
        <v>800</v>
      </c>
      <c r="CD21" s="295" t="s">
        <v>800</v>
      </c>
      <c r="CE21" s="295" t="s">
        <v>800</v>
      </c>
      <c r="CF21" s="295" t="s">
        <v>800</v>
      </c>
      <c r="CG21" s="295" t="s">
        <v>800</v>
      </c>
      <c r="CH21" s="292">
        <v>0</v>
      </c>
      <c r="CI21" s="292">
        <v>0</v>
      </c>
      <c r="CJ21" s="293" t="s">
        <v>762</v>
      </c>
    </row>
    <row r="22" spans="1:88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SUM(Y22,AT22,BO22)</f>
        <v>528</v>
      </c>
      <c r="E22" s="292">
        <f>SUM(Z22,AU22,BP22)</f>
        <v>90</v>
      </c>
      <c r="F22" s="292">
        <f>SUM(AA22,AV22,BQ22)</f>
        <v>2</v>
      </c>
      <c r="G22" s="292">
        <f>SUM(AB22,AW22,BR22)</f>
        <v>0</v>
      </c>
      <c r="H22" s="292">
        <f>SUM(AC22,AX22,BS22)</f>
        <v>103</v>
      </c>
      <c r="I22" s="292">
        <f>SUM(AD22,AY22,BT22)</f>
        <v>56</v>
      </c>
      <c r="J22" s="292">
        <f>SUM(AE22,AZ22,BU22)</f>
        <v>32</v>
      </c>
      <c r="K22" s="292">
        <f>SUM(AF22,BA22,BV22)</f>
        <v>0</v>
      </c>
      <c r="L22" s="292">
        <f>SUM(AG22,BB22,BW22)</f>
        <v>0</v>
      </c>
      <c r="M22" s="292">
        <f>SUM(AH22,BC22,BX22)</f>
        <v>0</v>
      </c>
      <c r="N22" s="292">
        <f>SUM(AI22,BD22,BY22)</f>
        <v>25</v>
      </c>
      <c r="O22" s="292">
        <f>SUM(AJ22,BE22,BZ22)</f>
        <v>0</v>
      </c>
      <c r="P22" s="292">
        <f>SUM(AK22,BF22,CA22)</f>
        <v>0</v>
      </c>
      <c r="Q22" s="292">
        <f>SUM(AL22,BG22,CB22)</f>
        <v>210</v>
      </c>
      <c r="R22" s="292">
        <f>SUM(AM22,BH22,CC22)</f>
        <v>0</v>
      </c>
      <c r="S22" s="292">
        <f>SUM(AN22,BI22,CD22)</f>
        <v>0</v>
      </c>
      <c r="T22" s="292">
        <f>SUM(AO22,BJ22,CE22)</f>
        <v>0</v>
      </c>
      <c r="U22" s="292">
        <f>SUM(AP22,BK22,CF22)</f>
        <v>0</v>
      </c>
      <c r="V22" s="292">
        <f>SUM(AQ22,BL22,CG22)</f>
        <v>0</v>
      </c>
      <c r="W22" s="292">
        <f>SUM(AR22,BM22,CH22)</f>
        <v>5</v>
      </c>
      <c r="X22" s="292">
        <f>SUM(AS22,BN22,CI22)</f>
        <v>5</v>
      </c>
      <c r="Y22" s="292">
        <f>SUM(Z22:AS22)</f>
        <v>207</v>
      </c>
      <c r="Z22" s="292">
        <v>89</v>
      </c>
      <c r="AA22" s="292">
        <v>2</v>
      </c>
      <c r="AB22" s="292">
        <v>0</v>
      </c>
      <c r="AC22" s="292">
        <v>25</v>
      </c>
      <c r="AD22" s="292">
        <v>56</v>
      </c>
      <c r="AE22" s="292">
        <v>0</v>
      </c>
      <c r="AF22" s="292">
        <v>0</v>
      </c>
      <c r="AG22" s="292">
        <v>0</v>
      </c>
      <c r="AH22" s="292">
        <v>0</v>
      </c>
      <c r="AI22" s="295">
        <v>25</v>
      </c>
      <c r="AJ22" s="295" t="s">
        <v>800</v>
      </c>
      <c r="AK22" s="295" t="s">
        <v>800</v>
      </c>
      <c r="AL22" s="295" t="s">
        <v>800</v>
      </c>
      <c r="AM22" s="295" t="s">
        <v>800</v>
      </c>
      <c r="AN22" s="295" t="s">
        <v>800</v>
      </c>
      <c r="AO22" s="295" t="s">
        <v>800</v>
      </c>
      <c r="AP22" s="295" t="s">
        <v>800</v>
      </c>
      <c r="AQ22" s="295" t="s">
        <v>800</v>
      </c>
      <c r="AR22" s="292">
        <v>5</v>
      </c>
      <c r="AS22" s="292">
        <v>5</v>
      </c>
      <c r="AT22" s="292">
        <f>施設資源化量内訳!D22</f>
        <v>296</v>
      </c>
      <c r="AU22" s="292">
        <f>施設資源化量内訳!E22</f>
        <v>1</v>
      </c>
      <c r="AV22" s="292">
        <f>施設資源化量内訳!F22</f>
        <v>0</v>
      </c>
      <c r="AW22" s="292">
        <f>施設資源化量内訳!G22</f>
        <v>0</v>
      </c>
      <c r="AX22" s="292">
        <f>施設資源化量内訳!H22</f>
        <v>53</v>
      </c>
      <c r="AY22" s="292">
        <f>施設資源化量内訳!I22</f>
        <v>0</v>
      </c>
      <c r="AZ22" s="292">
        <f>施設資源化量内訳!J22</f>
        <v>32</v>
      </c>
      <c r="BA22" s="292">
        <f>施設資源化量内訳!K22</f>
        <v>0</v>
      </c>
      <c r="BB22" s="292">
        <f>施設資源化量内訳!L22</f>
        <v>0</v>
      </c>
      <c r="BC22" s="292">
        <f>施設資源化量内訳!M22</f>
        <v>0</v>
      </c>
      <c r="BD22" s="292">
        <f>施設資源化量内訳!N22</f>
        <v>0</v>
      </c>
      <c r="BE22" s="292">
        <f>施設資源化量内訳!O22</f>
        <v>0</v>
      </c>
      <c r="BF22" s="292">
        <f>施設資源化量内訳!P22</f>
        <v>0</v>
      </c>
      <c r="BG22" s="292">
        <f>施設資源化量内訳!Q22</f>
        <v>210</v>
      </c>
      <c r="BH22" s="292">
        <f>施設資源化量内訳!R22</f>
        <v>0</v>
      </c>
      <c r="BI22" s="292">
        <f>施設資源化量内訳!S22</f>
        <v>0</v>
      </c>
      <c r="BJ22" s="292">
        <f>施設資源化量内訳!T22</f>
        <v>0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0</v>
      </c>
      <c r="BN22" s="292">
        <f>施設資源化量内訳!X22</f>
        <v>0</v>
      </c>
      <c r="BO22" s="292">
        <f>SUM(BP22:CI22)</f>
        <v>25</v>
      </c>
      <c r="BP22" s="292">
        <v>0</v>
      </c>
      <c r="BQ22" s="292">
        <v>0</v>
      </c>
      <c r="BR22" s="292">
        <v>0</v>
      </c>
      <c r="BS22" s="292">
        <v>25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5" t="s">
        <v>800</v>
      </c>
      <c r="CA22" s="295" t="s">
        <v>800</v>
      </c>
      <c r="CB22" s="295" t="s">
        <v>800</v>
      </c>
      <c r="CC22" s="295" t="s">
        <v>800</v>
      </c>
      <c r="CD22" s="295" t="s">
        <v>800</v>
      </c>
      <c r="CE22" s="295" t="s">
        <v>800</v>
      </c>
      <c r="CF22" s="295" t="s">
        <v>800</v>
      </c>
      <c r="CG22" s="295" t="s">
        <v>800</v>
      </c>
      <c r="CH22" s="292">
        <v>0</v>
      </c>
      <c r="CI22" s="292">
        <v>0</v>
      </c>
      <c r="CJ22" s="293" t="s">
        <v>762</v>
      </c>
    </row>
    <row r="23" spans="1:88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SUM(Y23,AT23,BO23)</f>
        <v>4507</v>
      </c>
      <c r="E23" s="292">
        <f>SUM(Z23,AU23,BP23)</f>
        <v>25</v>
      </c>
      <c r="F23" s="292">
        <f>SUM(AA23,AV23,BQ23)</f>
        <v>1</v>
      </c>
      <c r="G23" s="292">
        <f>SUM(AB23,AW23,BR23)</f>
        <v>0</v>
      </c>
      <c r="H23" s="292">
        <f>SUM(AC23,AX23,BS23)</f>
        <v>134</v>
      </c>
      <c r="I23" s="292">
        <f>SUM(AD23,AY23,BT23)</f>
        <v>66</v>
      </c>
      <c r="J23" s="292">
        <f>SUM(AE23,AZ23,BU23)</f>
        <v>50</v>
      </c>
      <c r="K23" s="292">
        <f>SUM(AF23,BA23,BV23)</f>
        <v>1</v>
      </c>
      <c r="L23" s="292">
        <f>SUM(AG23,BB23,BW23)</f>
        <v>0</v>
      </c>
      <c r="M23" s="292">
        <f>SUM(AH23,BC23,BX23)</f>
        <v>0</v>
      </c>
      <c r="N23" s="292">
        <f>SUM(AI23,BD23,BY23)</f>
        <v>12</v>
      </c>
      <c r="O23" s="292">
        <f>SUM(AJ23,BE23,BZ23)</f>
        <v>0</v>
      </c>
      <c r="P23" s="292">
        <f>SUM(AK23,BF23,CA23)</f>
        <v>0</v>
      </c>
      <c r="Q23" s="292">
        <f>SUM(AL23,BG23,CB23)</f>
        <v>0</v>
      </c>
      <c r="R23" s="292">
        <f>SUM(AM23,BH23,CC23)</f>
        <v>3898</v>
      </c>
      <c r="S23" s="292">
        <f>SUM(AN23,BI23,CD23)</f>
        <v>0</v>
      </c>
      <c r="T23" s="292">
        <f>SUM(AO23,BJ23,CE23)</f>
        <v>0</v>
      </c>
      <c r="U23" s="292">
        <f>SUM(AP23,BK23,CF23)</f>
        <v>0</v>
      </c>
      <c r="V23" s="292">
        <f>SUM(AQ23,BL23,CG23)</f>
        <v>0</v>
      </c>
      <c r="W23" s="292">
        <f>SUM(AR23,BM23,CH23)</f>
        <v>1</v>
      </c>
      <c r="X23" s="292">
        <f>SUM(AS23,BN23,CI23)</f>
        <v>319</v>
      </c>
      <c r="Y23" s="292">
        <f>SUM(Z23:AS23)</f>
        <v>215</v>
      </c>
      <c r="Z23" s="292">
        <v>25</v>
      </c>
      <c r="AA23" s="292">
        <v>1</v>
      </c>
      <c r="AB23" s="292">
        <v>0</v>
      </c>
      <c r="AC23" s="292">
        <v>50</v>
      </c>
      <c r="AD23" s="292">
        <v>66</v>
      </c>
      <c r="AE23" s="292">
        <v>0</v>
      </c>
      <c r="AF23" s="292">
        <v>1</v>
      </c>
      <c r="AG23" s="292">
        <v>0</v>
      </c>
      <c r="AH23" s="292">
        <v>0</v>
      </c>
      <c r="AI23" s="295">
        <v>12</v>
      </c>
      <c r="AJ23" s="295" t="s">
        <v>800</v>
      </c>
      <c r="AK23" s="295" t="s">
        <v>800</v>
      </c>
      <c r="AL23" s="295" t="s">
        <v>800</v>
      </c>
      <c r="AM23" s="295" t="s">
        <v>800</v>
      </c>
      <c r="AN23" s="295" t="s">
        <v>800</v>
      </c>
      <c r="AO23" s="295" t="s">
        <v>800</v>
      </c>
      <c r="AP23" s="295" t="s">
        <v>800</v>
      </c>
      <c r="AQ23" s="295" t="s">
        <v>800</v>
      </c>
      <c r="AR23" s="292">
        <v>1</v>
      </c>
      <c r="AS23" s="292">
        <v>59</v>
      </c>
      <c r="AT23" s="292">
        <f>施設資源化量内訳!D23</f>
        <v>4292</v>
      </c>
      <c r="AU23" s="292">
        <f>施設資源化量内訳!E23</f>
        <v>0</v>
      </c>
      <c r="AV23" s="292">
        <f>施設資源化量内訳!F23</f>
        <v>0</v>
      </c>
      <c r="AW23" s="292">
        <f>施設資源化量内訳!G23</f>
        <v>0</v>
      </c>
      <c r="AX23" s="292">
        <f>施設資源化量内訳!H23</f>
        <v>84</v>
      </c>
      <c r="AY23" s="292">
        <f>施設資源化量内訳!I23</f>
        <v>0</v>
      </c>
      <c r="AZ23" s="292">
        <f>施設資源化量内訳!J23</f>
        <v>50</v>
      </c>
      <c r="BA23" s="292">
        <f>施設資源化量内訳!K23</f>
        <v>0</v>
      </c>
      <c r="BB23" s="292">
        <f>施設資源化量内訳!L23</f>
        <v>0</v>
      </c>
      <c r="BC23" s="292">
        <f>施設資源化量内訳!M23</f>
        <v>0</v>
      </c>
      <c r="BD23" s="292">
        <f>施設資源化量内訳!N23</f>
        <v>0</v>
      </c>
      <c r="BE23" s="292">
        <f>施設資源化量内訳!O23</f>
        <v>0</v>
      </c>
      <c r="BF23" s="292">
        <f>施設資源化量内訳!P23</f>
        <v>0</v>
      </c>
      <c r="BG23" s="292">
        <f>施設資源化量内訳!Q23</f>
        <v>0</v>
      </c>
      <c r="BH23" s="292">
        <f>施設資源化量内訳!R23</f>
        <v>3898</v>
      </c>
      <c r="BI23" s="292">
        <f>施設資源化量内訳!S23</f>
        <v>0</v>
      </c>
      <c r="BJ23" s="292">
        <f>施設資源化量内訳!T23</f>
        <v>0</v>
      </c>
      <c r="BK23" s="292">
        <f>施設資源化量内訳!U23</f>
        <v>0</v>
      </c>
      <c r="BL23" s="292">
        <f>施設資源化量内訳!V23</f>
        <v>0</v>
      </c>
      <c r="BM23" s="292">
        <f>施設資源化量内訳!W23</f>
        <v>0</v>
      </c>
      <c r="BN23" s="292">
        <f>施設資源化量内訳!X23</f>
        <v>260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5" t="s">
        <v>800</v>
      </c>
      <c r="CA23" s="295" t="s">
        <v>800</v>
      </c>
      <c r="CB23" s="295" t="s">
        <v>800</v>
      </c>
      <c r="CC23" s="295" t="s">
        <v>800</v>
      </c>
      <c r="CD23" s="295" t="s">
        <v>800</v>
      </c>
      <c r="CE23" s="295" t="s">
        <v>800</v>
      </c>
      <c r="CF23" s="295" t="s">
        <v>800</v>
      </c>
      <c r="CG23" s="295" t="s">
        <v>800</v>
      </c>
      <c r="CH23" s="292">
        <v>0</v>
      </c>
      <c r="CI23" s="292">
        <v>0</v>
      </c>
      <c r="CJ23" s="293" t="s">
        <v>762</v>
      </c>
    </row>
    <row r="24" spans="1:88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SUM(Y24,AT24,BO24)</f>
        <v>1806</v>
      </c>
      <c r="E24" s="292">
        <f>SUM(Z24,AU24,BP24)</f>
        <v>29</v>
      </c>
      <c r="F24" s="292">
        <f>SUM(AA24,AV24,BQ24)</f>
        <v>0</v>
      </c>
      <c r="G24" s="292">
        <f>SUM(AB24,AW24,BR24)</f>
        <v>0</v>
      </c>
      <c r="H24" s="292">
        <f>SUM(AC24,AX24,BS24)</f>
        <v>42</v>
      </c>
      <c r="I24" s="292">
        <f>SUM(AD24,AY24,BT24)</f>
        <v>37</v>
      </c>
      <c r="J24" s="292">
        <f>SUM(AE24,AZ24,BU24)</f>
        <v>15</v>
      </c>
      <c r="K24" s="292">
        <f>SUM(AF24,BA24,BV24)</f>
        <v>0</v>
      </c>
      <c r="L24" s="292">
        <f>SUM(AG24,BB24,BW24)</f>
        <v>0</v>
      </c>
      <c r="M24" s="292">
        <f>SUM(AH24,BC24,BX24)</f>
        <v>11</v>
      </c>
      <c r="N24" s="292">
        <f>SUM(AI24,BD24,BY24)</f>
        <v>0</v>
      </c>
      <c r="O24" s="292">
        <f>SUM(AJ24,BE24,BZ24)</f>
        <v>0</v>
      </c>
      <c r="P24" s="292">
        <f>SUM(AK24,BF24,CA24)</f>
        <v>0</v>
      </c>
      <c r="Q24" s="292">
        <f>SUM(AL24,BG24,CB24)</f>
        <v>0</v>
      </c>
      <c r="R24" s="292">
        <f>SUM(AM24,BH24,CC24)</f>
        <v>1507</v>
      </c>
      <c r="S24" s="292">
        <f>SUM(AN24,BI24,CD24)</f>
        <v>0</v>
      </c>
      <c r="T24" s="292">
        <f>SUM(AO24,BJ24,CE24)</f>
        <v>0</v>
      </c>
      <c r="U24" s="292">
        <f>SUM(AP24,BK24,CF24)</f>
        <v>0</v>
      </c>
      <c r="V24" s="292">
        <f>SUM(AQ24,BL24,CG24)</f>
        <v>0</v>
      </c>
      <c r="W24" s="292">
        <f>SUM(AR24,BM24,CH24)</f>
        <v>1</v>
      </c>
      <c r="X24" s="292">
        <f>SUM(AS24,BN24,CI24)</f>
        <v>164</v>
      </c>
      <c r="Y24" s="292">
        <f>SUM(Z24:AS24)</f>
        <v>0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5">
        <v>0</v>
      </c>
      <c r="AJ24" s="295" t="s">
        <v>800</v>
      </c>
      <c r="AK24" s="295" t="s">
        <v>800</v>
      </c>
      <c r="AL24" s="295" t="s">
        <v>800</v>
      </c>
      <c r="AM24" s="295" t="s">
        <v>800</v>
      </c>
      <c r="AN24" s="295" t="s">
        <v>800</v>
      </c>
      <c r="AO24" s="295" t="s">
        <v>800</v>
      </c>
      <c r="AP24" s="295" t="s">
        <v>800</v>
      </c>
      <c r="AQ24" s="295" t="s">
        <v>800</v>
      </c>
      <c r="AR24" s="292">
        <v>0</v>
      </c>
      <c r="AS24" s="292">
        <v>0</v>
      </c>
      <c r="AT24" s="292">
        <f>施設資源化量内訳!D24</f>
        <v>1806</v>
      </c>
      <c r="AU24" s="292">
        <f>施設資源化量内訳!E24</f>
        <v>29</v>
      </c>
      <c r="AV24" s="292">
        <f>施設資源化量内訳!F24</f>
        <v>0</v>
      </c>
      <c r="AW24" s="292">
        <f>施設資源化量内訳!G24</f>
        <v>0</v>
      </c>
      <c r="AX24" s="292">
        <f>施設資源化量内訳!H24</f>
        <v>42</v>
      </c>
      <c r="AY24" s="292">
        <f>施設資源化量内訳!I24</f>
        <v>37</v>
      </c>
      <c r="AZ24" s="292">
        <f>施設資源化量内訳!J24</f>
        <v>15</v>
      </c>
      <c r="BA24" s="292">
        <f>施設資源化量内訳!K24</f>
        <v>0</v>
      </c>
      <c r="BB24" s="292">
        <f>施設資源化量内訳!L24</f>
        <v>0</v>
      </c>
      <c r="BC24" s="292">
        <f>施設資源化量内訳!M24</f>
        <v>11</v>
      </c>
      <c r="BD24" s="292">
        <f>施設資源化量内訳!N24</f>
        <v>0</v>
      </c>
      <c r="BE24" s="292">
        <f>施設資源化量内訳!O24</f>
        <v>0</v>
      </c>
      <c r="BF24" s="292">
        <f>施設資源化量内訳!P24</f>
        <v>0</v>
      </c>
      <c r="BG24" s="292">
        <f>施設資源化量内訳!Q24</f>
        <v>0</v>
      </c>
      <c r="BH24" s="292">
        <f>施設資源化量内訳!R24</f>
        <v>1507</v>
      </c>
      <c r="BI24" s="292">
        <f>施設資源化量内訳!S24</f>
        <v>0</v>
      </c>
      <c r="BJ24" s="292">
        <f>施設資源化量内訳!T24</f>
        <v>0</v>
      </c>
      <c r="BK24" s="292">
        <f>施設資源化量内訳!U24</f>
        <v>0</v>
      </c>
      <c r="BL24" s="292">
        <f>施設資源化量内訳!V24</f>
        <v>0</v>
      </c>
      <c r="BM24" s="292">
        <f>施設資源化量内訳!W24</f>
        <v>1</v>
      </c>
      <c r="BN24" s="292">
        <f>施設資源化量内訳!X24</f>
        <v>164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5" t="s">
        <v>800</v>
      </c>
      <c r="CA24" s="295" t="s">
        <v>800</v>
      </c>
      <c r="CB24" s="295" t="s">
        <v>800</v>
      </c>
      <c r="CC24" s="295" t="s">
        <v>800</v>
      </c>
      <c r="CD24" s="295" t="s">
        <v>800</v>
      </c>
      <c r="CE24" s="295" t="s">
        <v>800</v>
      </c>
      <c r="CF24" s="295" t="s">
        <v>800</v>
      </c>
      <c r="CG24" s="295" t="s">
        <v>800</v>
      </c>
      <c r="CH24" s="292">
        <v>0</v>
      </c>
      <c r="CI24" s="292">
        <v>0</v>
      </c>
      <c r="CJ24" s="293" t="s">
        <v>762</v>
      </c>
    </row>
    <row r="25" spans="1:88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SUM(Y25,AT25,BO25)</f>
        <v>1646</v>
      </c>
      <c r="E25" s="292">
        <f>SUM(Z25,AU25,BP25)</f>
        <v>10</v>
      </c>
      <c r="F25" s="292">
        <f>SUM(AA25,AV25,BQ25)</f>
        <v>0</v>
      </c>
      <c r="G25" s="292">
        <f>SUM(AB25,AW25,BR25)</f>
        <v>0</v>
      </c>
      <c r="H25" s="292">
        <f>SUM(AC25,AX25,BS25)</f>
        <v>36</v>
      </c>
      <c r="I25" s="292">
        <f>SUM(AD25,AY25,BT25)</f>
        <v>31</v>
      </c>
      <c r="J25" s="292">
        <f>SUM(AE25,AZ25,BU25)</f>
        <v>8</v>
      </c>
      <c r="K25" s="292">
        <f>SUM(AF25,BA25,BV25)</f>
        <v>0</v>
      </c>
      <c r="L25" s="292">
        <f>SUM(AG25,BB25,BW25)</f>
        <v>0</v>
      </c>
      <c r="M25" s="292">
        <f>SUM(AH25,BC25,BX25)</f>
        <v>0</v>
      </c>
      <c r="N25" s="292">
        <f>SUM(AI25,BD25,BY25)</f>
        <v>33</v>
      </c>
      <c r="O25" s="292">
        <f>SUM(AJ25,BE25,BZ25)</f>
        <v>0</v>
      </c>
      <c r="P25" s="292">
        <f>SUM(AK25,BF25,CA25)</f>
        <v>0</v>
      </c>
      <c r="Q25" s="292">
        <f>SUM(AL25,BG25,CB25)</f>
        <v>0</v>
      </c>
      <c r="R25" s="292">
        <f>SUM(AM25,BH25,CC25)</f>
        <v>1249</v>
      </c>
      <c r="S25" s="292">
        <f>SUM(AN25,BI25,CD25)</f>
        <v>0</v>
      </c>
      <c r="T25" s="292">
        <f>SUM(AO25,BJ25,CE25)</f>
        <v>0</v>
      </c>
      <c r="U25" s="292">
        <f>SUM(AP25,BK25,CF25)</f>
        <v>0</v>
      </c>
      <c r="V25" s="292">
        <f>SUM(AQ25,BL25,CG25)</f>
        <v>0</v>
      </c>
      <c r="W25" s="292">
        <f>SUM(AR25,BM25,CH25)</f>
        <v>1</v>
      </c>
      <c r="X25" s="292">
        <f>SUM(AS25,BN25,CI25)</f>
        <v>278</v>
      </c>
      <c r="Y25" s="292">
        <f>SUM(Z25:AS25)</f>
        <v>109</v>
      </c>
      <c r="Z25" s="292">
        <v>0</v>
      </c>
      <c r="AA25" s="292">
        <v>0</v>
      </c>
      <c r="AB25" s="292">
        <v>0</v>
      </c>
      <c r="AC25" s="292">
        <v>36</v>
      </c>
      <c r="AD25" s="292">
        <v>31</v>
      </c>
      <c r="AE25" s="292">
        <v>8</v>
      </c>
      <c r="AF25" s="292">
        <v>0</v>
      </c>
      <c r="AG25" s="292">
        <v>0</v>
      </c>
      <c r="AH25" s="292">
        <v>0</v>
      </c>
      <c r="AI25" s="295">
        <v>33</v>
      </c>
      <c r="AJ25" s="295" t="s">
        <v>800</v>
      </c>
      <c r="AK25" s="295" t="s">
        <v>800</v>
      </c>
      <c r="AL25" s="295" t="s">
        <v>800</v>
      </c>
      <c r="AM25" s="295" t="s">
        <v>800</v>
      </c>
      <c r="AN25" s="295" t="s">
        <v>800</v>
      </c>
      <c r="AO25" s="295" t="s">
        <v>800</v>
      </c>
      <c r="AP25" s="295" t="s">
        <v>800</v>
      </c>
      <c r="AQ25" s="295" t="s">
        <v>800</v>
      </c>
      <c r="AR25" s="292">
        <v>1</v>
      </c>
      <c r="AS25" s="292">
        <v>0</v>
      </c>
      <c r="AT25" s="292">
        <f>施設資源化量内訳!D25</f>
        <v>1527</v>
      </c>
      <c r="AU25" s="292">
        <f>施設資源化量内訳!E25</f>
        <v>0</v>
      </c>
      <c r="AV25" s="292">
        <f>施設資源化量内訳!F25</f>
        <v>0</v>
      </c>
      <c r="AW25" s="292">
        <f>施設資源化量内訳!G25</f>
        <v>0</v>
      </c>
      <c r="AX25" s="292">
        <f>施設資源化量内訳!H25</f>
        <v>0</v>
      </c>
      <c r="AY25" s="292">
        <f>施設資源化量内訳!I25</f>
        <v>0</v>
      </c>
      <c r="AZ25" s="292">
        <f>施設資源化量内訳!J25</f>
        <v>0</v>
      </c>
      <c r="BA25" s="292">
        <f>施設資源化量内訳!K25</f>
        <v>0</v>
      </c>
      <c r="BB25" s="292">
        <f>施設資源化量内訳!L25</f>
        <v>0</v>
      </c>
      <c r="BC25" s="292">
        <f>施設資源化量内訳!M25</f>
        <v>0</v>
      </c>
      <c r="BD25" s="292">
        <f>施設資源化量内訳!N25</f>
        <v>0</v>
      </c>
      <c r="BE25" s="292">
        <f>施設資源化量内訳!O25</f>
        <v>0</v>
      </c>
      <c r="BF25" s="292">
        <f>施設資源化量内訳!P25</f>
        <v>0</v>
      </c>
      <c r="BG25" s="292">
        <f>施設資源化量内訳!Q25</f>
        <v>0</v>
      </c>
      <c r="BH25" s="292">
        <f>施設資源化量内訳!R25</f>
        <v>1249</v>
      </c>
      <c r="BI25" s="292">
        <f>施設資源化量内訳!S25</f>
        <v>0</v>
      </c>
      <c r="BJ25" s="292">
        <f>施設資源化量内訳!T25</f>
        <v>0</v>
      </c>
      <c r="BK25" s="292">
        <f>施設資源化量内訳!U25</f>
        <v>0</v>
      </c>
      <c r="BL25" s="292">
        <f>施設資源化量内訳!V25</f>
        <v>0</v>
      </c>
      <c r="BM25" s="292">
        <f>施設資源化量内訳!W25</f>
        <v>0</v>
      </c>
      <c r="BN25" s="292">
        <f>施設資源化量内訳!X25</f>
        <v>278</v>
      </c>
      <c r="BO25" s="292">
        <f>SUM(BP25:CI25)</f>
        <v>10</v>
      </c>
      <c r="BP25" s="292">
        <v>10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5" t="s">
        <v>800</v>
      </c>
      <c r="CA25" s="295" t="s">
        <v>800</v>
      </c>
      <c r="CB25" s="295" t="s">
        <v>800</v>
      </c>
      <c r="CC25" s="295" t="s">
        <v>800</v>
      </c>
      <c r="CD25" s="295" t="s">
        <v>800</v>
      </c>
      <c r="CE25" s="295" t="s">
        <v>800</v>
      </c>
      <c r="CF25" s="295" t="s">
        <v>800</v>
      </c>
      <c r="CG25" s="295" t="s">
        <v>800</v>
      </c>
      <c r="CH25" s="292">
        <v>0</v>
      </c>
      <c r="CI25" s="292">
        <v>0</v>
      </c>
      <c r="CJ25" s="293" t="s">
        <v>762</v>
      </c>
    </row>
    <row r="26" spans="1:88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SUM(Y26,AT26,BO26)</f>
        <v>2098</v>
      </c>
      <c r="E26" s="292">
        <f>SUM(Z26,AU26,BP26)</f>
        <v>180</v>
      </c>
      <c r="F26" s="292">
        <f>SUM(AA26,AV26,BQ26)</f>
        <v>0</v>
      </c>
      <c r="G26" s="292">
        <f>SUM(AB26,AW26,BR26)</f>
        <v>0</v>
      </c>
      <c r="H26" s="292">
        <f>SUM(AC26,AX26,BS26)</f>
        <v>79</v>
      </c>
      <c r="I26" s="292">
        <f>SUM(AD26,AY26,BT26)</f>
        <v>28</v>
      </c>
      <c r="J26" s="292">
        <f>SUM(AE26,AZ26,BU26)</f>
        <v>48</v>
      </c>
      <c r="K26" s="292">
        <f>SUM(AF26,BA26,BV26)</f>
        <v>1</v>
      </c>
      <c r="L26" s="292">
        <f>SUM(AG26,BB26,BW26)</f>
        <v>0</v>
      </c>
      <c r="M26" s="292">
        <f>SUM(AH26,BC26,BX26)</f>
        <v>0</v>
      </c>
      <c r="N26" s="292">
        <f>SUM(AI26,BD26,BY26)</f>
        <v>31</v>
      </c>
      <c r="O26" s="292">
        <f>SUM(AJ26,BE26,BZ26)</f>
        <v>0</v>
      </c>
      <c r="P26" s="292">
        <f>SUM(AK26,BF26,CA26)</f>
        <v>0</v>
      </c>
      <c r="Q26" s="292">
        <f>SUM(AL26,BG26,CB26)</f>
        <v>0</v>
      </c>
      <c r="R26" s="292">
        <f>SUM(AM26,BH26,CC26)</f>
        <v>1576</v>
      </c>
      <c r="S26" s="292">
        <f>SUM(AN26,BI26,CD26)</f>
        <v>0</v>
      </c>
      <c r="T26" s="292">
        <f>SUM(AO26,BJ26,CE26)</f>
        <v>0</v>
      </c>
      <c r="U26" s="292">
        <f>SUM(AP26,BK26,CF26)</f>
        <v>0</v>
      </c>
      <c r="V26" s="292">
        <f>SUM(AQ26,BL26,CG26)</f>
        <v>0</v>
      </c>
      <c r="W26" s="292">
        <f>SUM(AR26,BM26,CH26)</f>
        <v>2</v>
      </c>
      <c r="X26" s="292">
        <f>SUM(AS26,BN26,CI26)</f>
        <v>153</v>
      </c>
      <c r="Y26" s="292">
        <f>SUM(Z26:AS26)</f>
        <v>160</v>
      </c>
      <c r="Z26" s="292">
        <v>0</v>
      </c>
      <c r="AA26" s="292">
        <v>0</v>
      </c>
      <c r="AB26" s="292">
        <v>0</v>
      </c>
      <c r="AC26" s="292">
        <v>79</v>
      </c>
      <c r="AD26" s="292">
        <v>28</v>
      </c>
      <c r="AE26" s="292">
        <v>48</v>
      </c>
      <c r="AF26" s="292">
        <v>1</v>
      </c>
      <c r="AG26" s="292">
        <v>0</v>
      </c>
      <c r="AH26" s="292">
        <v>0</v>
      </c>
      <c r="AI26" s="295">
        <v>0</v>
      </c>
      <c r="AJ26" s="295" t="s">
        <v>800</v>
      </c>
      <c r="AK26" s="295" t="s">
        <v>800</v>
      </c>
      <c r="AL26" s="295" t="s">
        <v>800</v>
      </c>
      <c r="AM26" s="295" t="s">
        <v>800</v>
      </c>
      <c r="AN26" s="295" t="s">
        <v>800</v>
      </c>
      <c r="AO26" s="295" t="s">
        <v>800</v>
      </c>
      <c r="AP26" s="295" t="s">
        <v>800</v>
      </c>
      <c r="AQ26" s="295" t="s">
        <v>800</v>
      </c>
      <c r="AR26" s="292">
        <v>2</v>
      </c>
      <c r="AS26" s="292">
        <v>2</v>
      </c>
      <c r="AT26" s="292">
        <f>施設資源化量内訳!D26</f>
        <v>1727</v>
      </c>
      <c r="AU26" s="292">
        <f>施設資源化量内訳!E26</f>
        <v>0</v>
      </c>
      <c r="AV26" s="292">
        <f>施設資源化量内訳!F26</f>
        <v>0</v>
      </c>
      <c r="AW26" s="292">
        <f>施設資源化量内訳!G26</f>
        <v>0</v>
      </c>
      <c r="AX26" s="292">
        <f>施設資源化量内訳!H26</f>
        <v>0</v>
      </c>
      <c r="AY26" s="292">
        <f>施設資源化量内訳!I26</f>
        <v>0</v>
      </c>
      <c r="AZ26" s="292">
        <f>施設資源化量内訳!J26</f>
        <v>0</v>
      </c>
      <c r="BA26" s="292">
        <f>施設資源化量内訳!K26</f>
        <v>0</v>
      </c>
      <c r="BB26" s="292">
        <f>施設資源化量内訳!L26</f>
        <v>0</v>
      </c>
      <c r="BC26" s="292">
        <f>施設資源化量内訳!M26</f>
        <v>0</v>
      </c>
      <c r="BD26" s="292">
        <f>施設資源化量内訳!N26</f>
        <v>0</v>
      </c>
      <c r="BE26" s="292">
        <f>施設資源化量内訳!O26</f>
        <v>0</v>
      </c>
      <c r="BF26" s="292">
        <f>施設資源化量内訳!P26</f>
        <v>0</v>
      </c>
      <c r="BG26" s="292">
        <f>施設資源化量内訳!Q26</f>
        <v>0</v>
      </c>
      <c r="BH26" s="292">
        <f>施設資源化量内訳!R26</f>
        <v>1576</v>
      </c>
      <c r="BI26" s="292">
        <f>施設資源化量内訳!S26</f>
        <v>0</v>
      </c>
      <c r="BJ26" s="292">
        <f>施設資源化量内訳!T26</f>
        <v>0</v>
      </c>
      <c r="BK26" s="292">
        <f>施設資源化量内訳!U26</f>
        <v>0</v>
      </c>
      <c r="BL26" s="292">
        <f>施設資源化量内訳!V26</f>
        <v>0</v>
      </c>
      <c r="BM26" s="292">
        <f>施設資源化量内訳!W26</f>
        <v>0</v>
      </c>
      <c r="BN26" s="292">
        <f>施設資源化量内訳!X26</f>
        <v>151</v>
      </c>
      <c r="BO26" s="292">
        <f>SUM(BP26:CI26)</f>
        <v>211</v>
      </c>
      <c r="BP26" s="292">
        <v>180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31</v>
      </c>
      <c r="BZ26" s="295" t="s">
        <v>800</v>
      </c>
      <c r="CA26" s="295" t="s">
        <v>800</v>
      </c>
      <c r="CB26" s="295" t="s">
        <v>800</v>
      </c>
      <c r="CC26" s="295" t="s">
        <v>800</v>
      </c>
      <c r="CD26" s="295" t="s">
        <v>800</v>
      </c>
      <c r="CE26" s="295" t="s">
        <v>800</v>
      </c>
      <c r="CF26" s="295" t="s">
        <v>800</v>
      </c>
      <c r="CG26" s="295" t="s">
        <v>800</v>
      </c>
      <c r="CH26" s="292">
        <v>0</v>
      </c>
      <c r="CI26" s="292">
        <v>0</v>
      </c>
      <c r="CJ26" s="293" t="s">
        <v>762</v>
      </c>
    </row>
    <row r="27" spans="1:88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5"/>
      <c r="AJ27" s="295"/>
      <c r="AK27" s="295"/>
      <c r="AL27" s="295"/>
      <c r="AM27" s="295"/>
      <c r="AN27" s="295"/>
      <c r="AO27" s="295"/>
      <c r="AP27" s="295"/>
      <c r="AQ27" s="295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5"/>
      <c r="CA27" s="295"/>
      <c r="CB27" s="295"/>
      <c r="CC27" s="295"/>
      <c r="CD27" s="295"/>
      <c r="CE27" s="295"/>
      <c r="CF27" s="295"/>
      <c r="CG27" s="295"/>
      <c r="CH27" s="292"/>
      <c r="CI27" s="292"/>
      <c r="CJ27" s="293"/>
    </row>
    <row r="28" spans="1:88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5"/>
      <c r="AJ28" s="295"/>
      <c r="AK28" s="295"/>
      <c r="AL28" s="295"/>
      <c r="AM28" s="295"/>
      <c r="AN28" s="295"/>
      <c r="AO28" s="295"/>
      <c r="AP28" s="295"/>
      <c r="AQ28" s="295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5"/>
      <c r="CA28" s="295"/>
      <c r="CB28" s="295"/>
      <c r="CC28" s="295"/>
      <c r="CD28" s="295"/>
      <c r="CE28" s="295"/>
      <c r="CF28" s="295"/>
      <c r="CG28" s="295"/>
      <c r="CH28" s="292"/>
      <c r="CI28" s="292"/>
      <c r="CJ28" s="293"/>
    </row>
    <row r="29" spans="1:88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5"/>
      <c r="AJ29" s="295"/>
      <c r="AK29" s="295"/>
      <c r="AL29" s="295"/>
      <c r="AM29" s="295"/>
      <c r="AN29" s="295"/>
      <c r="AO29" s="295"/>
      <c r="AP29" s="295"/>
      <c r="AQ29" s="295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5"/>
      <c r="CA29" s="295"/>
      <c r="CB29" s="295"/>
      <c r="CC29" s="295"/>
      <c r="CD29" s="295"/>
      <c r="CE29" s="295"/>
      <c r="CF29" s="295"/>
      <c r="CG29" s="295"/>
      <c r="CH29" s="292"/>
      <c r="CI29" s="292"/>
      <c r="CJ29" s="293"/>
    </row>
    <row r="30" spans="1:88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5"/>
      <c r="AJ30" s="295"/>
      <c r="AK30" s="295"/>
      <c r="AL30" s="295"/>
      <c r="AM30" s="295"/>
      <c r="AN30" s="295"/>
      <c r="AO30" s="295"/>
      <c r="AP30" s="295"/>
      <c r="AQ30" s="295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5"/>
      <c r="CA30" s="295"/>
      <c r="CB30" s="295"/>
      <c r="CC30" s="295"/>
      <c r="CD30" s="295"/>
      <c r="CE30" s="295"/>
      <c r="CF30" s="295"/>
      <c r="CG30" s="295"/>
      <c r="CH30" s="292"/>
      <c r="CI30" s="292"/>
      <c r="CJ30" s="293"/>
    </row>
    <row r="31" spans="1:88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5"/>
      <c r="AJ31" s="295"/>
      <c r="AK31" s="295"/>
      <c r="AL31" s="295"/>
      <c r="AM31" s="295"/>
      <c r="AN31" s="295"/>
      <c r="AO31" s="295"/>
      <c r="AP31" s="295"/>
      <c r="AQ31" s="295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5"/>
      <c r="CA31" s="295"/>
      <c r="CB31" s="295"/>
      <c r="CC31" s="295"/>
      <c r="CD31" s="295"/>
      <c r="CE31" s="295"/>
      <c r="CF31" s="295"/>
      <c r="CG31" s="295"/>
      <c r="CH31" s="292"/>
      <c r="CI31" s="292"/>
      <c r="CJ31" s="293"/>
    </row>
    <row r="32" spans="1:88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5"/>
      <c r="AJ32" s="295"/>
      <c r="AK32" s="295"/>
      <c r="AL32" s="295"/>
      <c r="AM32" s="295"/>
      <c r="AN32" s="295"/>
      <c r="AO32" s="295"/>
      <c r="AP32" s="295"/>
      <c r="AQ32" s="295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5"/>
      <c r="CA32" s="295"/>
      <c r="CB32" s="295"/>
      <c r="CC32" s="295"/>
      <c r="CD32" s="295"/>
      <c r="CE32" s="295"/>
      <c r="CF32" s="295"/>
      <c r="CG32" s="295"/>
      <c r="CH32" s="292"/>
      <c r="CI32" s="292"/>
      <c r="CJ32" s="293"/>
    </row>
    <row r="33" spans="1:88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5"/>
      <c r="AJ33" s="295"/>
      <c r="AK33" s="295"/>
      <c r="AL33" s="295"/>
      <c r="AM33" s="295"/>
      <c r="AN33" s="295"/>
      <c r="AO33" s="295"/>
      <c r="AP33" s="295"/>
      <c r="AQ33" s="295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5"/>
      <c r="CA33" s="295"/>
      <c r="CB33" s="295"/>
      <c r="CC33" s="295"/>
      <c r="CD33" s="295"/>
      <c r="CE33" s="295"/>
      <c r="CF33" s="295"/>
      <c r="CG33" s="295"/>
      <c r="CH33" s="292"/>
      <c r="CI33" s="292"/>
      <c r="CJ33" s="293"/>
    </row>
    <row r="34" spans="1:88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5"/>
      <c r="AJ34" s="295"/>
      <c r="AK34" s="295"/>
      <c r="AL34" s="295"/>
      <c r="AM34" s="295"/>
      <c r="AN34" s="295"/>
      <c r="AO34" s="295"/>
      <c r="AP34" s="295"/>
      <c r="AQ34" s="295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5"/>
      <c r="CA34" s="295"/>
      <c r="CB34" s="295"/>
      <c r="CC34" s="295"/>
      <c r="CD34" s="295"/>
      <c r="CE34" s="295"/>
      <c r="CF34" s="295"/>
      <c r="CG34" s="295"/>
      <c r="CH34" s="292"/>
      <c r="CI34" s="292"/>
      <c r="CJ34" s="293"/>
    </row>
    <row r="35" spans="1:88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5"/>
      <c r="AJ35" s="295"/>
      <c r="AK35" s="295"/>
      <c r="AL35" s="295"/>
      <c r="AM35" s="295"/>
      <c r="AN35" s="295"/>
      <c r="AO35" s="295"/>
      <c r="AP35" s="295"/>
      <c r="AQ35" s="295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5"/>
      <c r="CA35" s="295"/>
      <c r="CB35" s="295"/>
      <c r="CC35" s="295"/>
      <c r="CD35" s="295"/>
      <c r="CE35" s="295"/>
      <c r="CF35" s="295"/>
      <c r="CG35" s="295"/>
      <c r="CH35" s="292"/>
      <c r="CI35" s="292"/>
      <c r="CJ35" s="293"/>
    </row>
    <row r="36" spans="1:88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5"/>
      <c r="AJ36" s="295"/>
      <c r="AK36" s="295"/>
      <c r="AL36" s="295"/>
      <c r="AM36" s="295"/>
      <c r="AN36" s="295"/>
      <c r="AO36" s="295"/>
      <c r="AP36" s="295"/>
      <c r="AQ36" s="295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5"/>
      <c r="CA36" s="295"/>
      <c r="CB36" s="295"/>
      <c r="CC36" s="295"/>
      <c r="CD36" s="295"/>
      <c r="CE36" s="295"/>
      <c r="CF36" s="295"/>
      <c r="CG36" s="295"/>
      <c r="CH36" s="292"/>
      <c r="CI36" s="292"/>
      <c r="CJ36" s="293"/>
    </row>
    <row r="37" spans="1:88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5"/>
      <c r="AJ37" s="295"/>
      <c r="AK37" s="295"/>
      <c r="AL37" s="295"/>
      <c r="AM37" s="295"/>
      <c r="AN37" s="295"/>
      <c r="AO37" s="295"/>
      <c r="AP37" s="295"/>
      <c r="AQ37" s="295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5"/>
      <c r="CA37" s="295"/>
      <c r="CB37" s="295"/>
      <c r="CC37" s="295"/>
      <c r="CD37" s="295"/>
      <c r="CE37" s="295"/>
      <c r="CF37" s="295"/>
      <c r="CG37" s="295"/>
      <c r="CH37" s="292"/>
      <c r="CI37" s="292"/>
      <c r="CJ37" s="293"/>
    </row>
    <row r="38" spans="1:88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5"/>
      <c r="AJ38" s="295"/>
      <c r="AK38" s="295"/>
      <c r="AL38" s="295"/>
      <c r="AM38" s="295"/>
      <c r="AN38" s="295"/>
      <c r="AO38" s="295"/>
      <c r="AP38" s="295"/>
      <c r="AQ38" s="295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5"/>
      <c r="CA38" s="295"/>
      <c r="CB38" s="295"/>
      <c r="CC38" s="295"/>
      <c r="CD38" s="295"/>
      <c r="CE38" s="295"/>
      <c r="CF38" s="295"/>
      <c r="CG38" s="295"/>
      <c r="CH38" s="292"/>
      <c r="CI38" s="292"/>
      <c r="CJ38" s="293"/>
    </row>
    <row r="39" spans="1:88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5"/>
      <c r="AJ39" s="295"/>
      <c r="AK39" s="295"/>
      <c r="AL39" s="295"/>
      <c r="AM39" s="295"/>
      <c r="AN39" s="295"/>
      <c r="AO39" s="295"/>
      <c r="AP39" s="295"/>
      <c r="AQ39" s="295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5"/>
      <c r="CA39" s="295"/>
      <c r="CB39" s="295"/>
      <c r="CC39" s="295"/>
      <c r="CD39" s="295"/>
      <c r="CE39" s="295"/>
      <c r="CF39" s="295"/>
      <c r="CG39" s="295"/>
      <c r="CH39" s="292"/>
      <c r="CI39" s="292"/>
      <c r="CJ39" s="293"/>
    </row>
    <row r="40" spans="1:88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5"/>
      <c r="AJ40" s="295"/>
      <c r="AK40" s="295"/>
      <c r="AL40" s="295"/>
      <c r="AM40" s="295"/>
      <c r="AN40" s="295"/>
      <c r="AO40" s="295"/>
      <c r="AP40" s="295"/>
      <c r="AQ40" s="295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5"/>
      <c r="CA40" s="295"/>
      <c r="CB40" s="295"/>
      <c r="CC40" s="295"/>
      <c r="CD40" s="295"/>
      <c r="CE40" s="295"/>
      <c r="CF40" s="295"/>
      <c r="CG40" s="295"/>
      <c r="CH40" s="292"/>
      <c r="CI40" s="292"/>
      <c r="CJ40" s="293"/>
    </row>
    <row r="41" spans="1:88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5"/>
      <c r="AJ41" s="295"/>
      <c r="AK41" s="295"/>
      <c r="AL41" s="295"/>
      <c r="AM41" s="295"/>
      <c r="AN41" s="295"/>
      <c r="AO41" s="295"/>
      <c r="AP41" s="295"/>
      <c r="AQ41" s="295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5"/>
      <c r="CA41" s="295"/>
      <c r="CB41" s="295"/>
      <c r="CC41" s="295"/>
      <c r="CD41" s="295"/>
      <c r="CE41" s="295"/>
      <c r="CF41" s="295"/>
      <c r="CG41" s="295"/>
      <c r="CH41" s="292"/>
      <c r="CI41" s="292"/>
      <c r="CJ41" s="293"/>
    </row>
    <row r="42" spans="1:88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5"/>
      <c r="AJ42" s="295"/>
      <c r="AK42" s="295"/>
      <c r="AL42" s="295"/>
      <c r="AM42" s="295"/>
      <c r="AN42" s="295"/>
      <c r="AO42" s="295"/>
      <c r="AP42" s="295"/>
      <c r="AQ42" s="295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5"/>
      <c r="CA42" s="295"/>
      <c r="CB42" s="295"/>
      <c r="CC42" s="295"/>
      <c r="CD42" s="295"/>
      <c r="CE42" s="295"/>
      <c r="CF42" s="295"/>
      <c r="CG42" s="295"/>
      <c r="CH42" s="292"/>
      <c r="CI42" s="292"/>
      <c r="CJ42" s="293"/>
    </row>
    <row r="43" spans="1:88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5"/>
      <c r="AJ43" s="295"/>
      <c r="AK43" s="295"/>
      <c r="AL43" s="295"/>
      <c r="AM43" s="295"/>
      <c r="AN43" s="295"/>
      <c r="AO43" s="295"/>
      <c r="AP43" s="295"/>
      <c r="AQ43" s="295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5"/>
      <c r="CA43" s="295"/>
      <c r="CB43" s="295"/>
      <c r="CC43" s="295"/>
      <c r="CD43" s="295"/>
      <c r="CE43" s="295"/>
      <c r="CF43" s="295"/>
      <c r="CG43" s="295"/>
      <c r="CH43" s="292"/>
      <c r="CI43" s="292"/>
      <c r="CJ43" s="293"/>
    </row>
    <row r="44" spans="1:88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5"/>
      <c r="AJ44" s="295"/>
      <c r="AK44" s="295"/>
      <c r="AL44" s="295"/>
      <c r="AM44" s="295"/>
      <c r="AN44" s="295"/>
      <c r="AO44" s="295"/>
      <c r="AP44" s="295"/>
      <c r="AQ44" s="295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5"/>
      <c r="CA44" s="295"/>
      <c r="CB44" s="295"/>
      <c r="CC44" s="295"/>
      <c r="CD44" s="295"/>
      <c r="CE44" s="295"/>
      <c r="CF44" s="295"/>
      <c r="CG44" s="295"/>
      <c r="CH44" s="292"/>
      <c r="CI44" s="292"/>
      <c r="CJ44" s="293"/>
    </row>
    <row r="45" spans="1:88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5"/>
      <c r="AJ45" s="295"/>
      <c r="AK45" s="295"/>
      <c r="AL45" s="295"/>
      <c r="AM45" s="295"/>
      <c r="AN45" s="295"/>
      <c r="AO45" s="295"/>
      <c r="AP45" s="295"/>
      <c r="AQ45" s="295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5"/>
      <c r="CA45" s="295"/>
      <c r="CB45" s="295"/>
      <c r="CC45" s="295"/>
      <c r="CD45" s="295"/>
      <c r="CE45" s="295"/>
      <c r="CF45" s="295"/>
      <c r="CG45" s="295"/>
      <c r="CH45" s="292"/>
      <c r="CI45" s="292"/>
      <c r="CJ45" s="293"/>
    </row>
    <row r="46" spans="1:88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5"/>
      <c r="AJ46" s="295"/>
      <c r="AK46" s="295"/>
      <c r="AL46" s="295"/>
      <c r="AM46" s="295"/>
      <c r="AN46" s="295"/>
      <c r="AO46" s="295"/>
      <c r="AP46" s="295"/>
      <c r="AQ46" s="295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5"/>
      <c r="CA46" s="295"/>
      <c r="CB46" s="295"/>
      <c r="CC46" s="295"/>
      <c r="CD46" s="295"/>
      <c r="CE46" s="295"/>
      <c r="CF46" s="295"/>
      <c r="CG46" s="295"/>
      <c r="CH46" s="292"/>
      <c r="CI46" s="292"/>
      <c r="CJ46" s="293"/>
    </row>
    <row r="47" spans="1:88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5"/>
      <c r="AJ47" s="295"/>
      <c r="AK47" s="295"/>
      <c r="AL47" s="295"/>
      <c r="AM47" s="295"/>
      <c r="AN47" s="295"/>
      <c r="AO47" s="295"/>
      <c r="AP47" s="295"/>
      <c r="AQ47" s="295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5"/>
      <c r="CA47" s="295"/>
      <c r="CB47" s="295"/>
      <c r="CC47" s="295"/>
      <c r="CD47" s="295"/>
      <c r="CE47" s="295"/>
      <c r="CF47" s="295"/>
      <c r="CG47" s="295"/>
      <c r="CH47" s="292"/>
      <c r="CI47" s="292"/>
      <c r="CJ47" s="293"/>
    </row>
    <row r="48" spans="1:88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5"/>
      <c r="AJ48" s="295"/>
      <c r="AK48" s="295"/>
      <c r="AL48" s="295"/>
      <c r="AM48" s="295"/>
      <c r="AN48" s="295"/>
      <c r="AO48" s="295"/>
      <c r="AP48" s="295"/>
      <c r="AQ48" s="295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5"/>
      <c r="CA48" s="295"/>
      <c r="CB48" s="295"/>
      <c r="CC48" s="295"/>
      <c r="CD48" s="295"/>
      <c r="CE48" s="295"/>
      <c r="CF48" s="295"/>
      <c r="CG48" s="295"/>
      <c r="CH48" s="292"/>
      <c r="CI48" s="292"/>
      <c r="CJ48" s="293"/>
    </row>
    <row r="49" spans="1:88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5"/>
      <c r="AJ49" s="295"/>
      <c r="AK49" s="295"/>
      <c r="AL49" s="295"/>
      <c r="AM49" s="295"/>
      <c r="AN49" s="295"/>
      <c r="AO49" s="295"/>
      <c r="AP49" s="295"/>
      <c r="AQ49" s="295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5"/>
      <c r="CA49" s="295"/>
      <c r="CB49" s="295"/>
      <c r="CC49" s="295"/>
      <c r="CD49" s="295"/>
      <c r="CE49" s="295"/>
      <c r="CF49" s="295"/>
      <c r="CG49" s="295"/>
      <c r="CH49" s="292"/>
      <c r="CI49" s="292"/>
      <c r="CJ49" s="293"/>
    </row>
    <row r="50" spans="1:88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5"/>
      <c r="AJ50" s="295"/>
      <c r="AK50" s="295"/>
      <c r="AL50" s="295"/>
      <c r="AM50" s="295"/>
      <c r="AN50" s="295"/>
      <c r="AO50" s="295"/>
      <c r="AP50" s="295"/>
      <c r="AQ50" s="295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5"/>
      <c r="CA50" s="295"/>
      <c r="CB50" s="295"/>
      <c r="CC50" s="295"/>
      <c r="CD50" s="295"/>
      <c r="CE50" s="295"/>
      <c r="CF50" s="295"/>
      <c r="CG50" s="295"/>
      <c r="CH50" s="292"/>
      <c r="CI50" s="292"/>
      <c r="CJ50" s="293"/>
    </row>
    <row r="51" spans="1:88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5"/>
      <c r="AJ51" s="295"/>
      <c r="AK51" s="295"/>
      <c r="AL51" s="295"/>
      <c r="AM51" s="295"/>
      <c r="AN51" s="295"/>
      <c r="AO51" s="295"/>
      <c r="AP51" s="295"/>
      <c r="AQ51" s="295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5"/>
      <c r="CA51" s="295"/>
      <c r="CB51" s="295"/>
      <c r="CC51" s="295"/>
      <c r="CD51" s="295"/>
      <c r="CE51" s="295"/>
      <c r="CF51" s="295"/>
      <c r="CG51" s="295"/>
      <c r="CH51" s="292"/>
      <c r="CI51" s="292"/>
      <c r="CJ51" s="293"/>
    </row>
    <row r="52" spans="1:88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5"/>
      <c r="AJ52" s="295"/>
      <c r="AK52" s="295"/>
      <c r="AL52" s="295"/>
      <c r="AM52" s="295"/>
      <c r="AN52" s="295"/>
      <c r="AO52" s="295"/>
      <c r="AP52" s="295"/>
      <c r="AQ52" s="295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5"/>
      <c r="CA52" s="295"/>
      <c r="CB52" s="295"/>
      <c r="CC52" s="295"/>
      <c r="CD52" s="295"/>
      <c r="CE52" s="295"/>
      <c r="CF52" s="295"/>
      <c r="CG52" s="295"/>
      <c r="CH52" s="292"/>
      <c r="CI52" s="292"/>
      <c r="CJ52" s="293"/>
    </row>
    <row r="53" spans="1:88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5"/>
      <c r="AJ53" s="295"/>
      <c r="AK53" s="295"/>
      <c r="AL53" s="295"/>
      <c r="AM53" s="295"/>
      <c r="AN53" s="295"/>
      <c r="AO53" s="295"/>
      <c r="AP53" s="295"/>
      <c r="AQ53" s="295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5"/>
      <c r="CA53" s="295"/>
      <c r="CB53" s="295"/>
      <c r="CC53" s="295"/>
      <c r="CD53" s="295"/>
      <c r="CE53" s="295"/>
      <c r="CF53" s="295"/>
      <c r="CG53" s="295"/>
      <c r="CH53" s="292"/>
      <c r="CI53" s="292"/>
      <c r="CJ53" s="293"/>
    </row>
    <row r="54" spans="1:88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5"/>
      <c r="AJ54" s="295"/>
      <c r="AK54" s="295"/>
      <c r="AL54" s="295"/>
      <c r="AM54" s="295"/>
      <c r="AN54" s="295"/>
      <c r="AO54" s="295"/>
      <c r="AP54" s="295"/>
      <c r="AQ54" s="295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5"/>
      <c r="CA54" s="295"/>
      <c r="CB54" s="295"/>
      <c r="CC54" s="295"/>
      <c r="CD54" s="295"/>
      <c r="CE54" s="295"/>
      <c r="CF54" s="295"/>
      <c r="CG54" s="295"/>
      <c r="CH54" s="292"/>
      <c r="CI54" s="292"/>
      <c r="CJ54" s="293"/>
    </row>
    <row r="55" spans="1:88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5"/>
      <c r="AJ55" s="295"/>
      <c r="AK55" s="295"/>
      <c r="AL55" s="295"/>
      <c r="AM55" s="295"/>
      <c r="AN55" s="295"/>
      <c r="AO55" s="295"/>
      <c r="AP55" s="295"/>
      <c r="AQ55" s="295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5"/>
      <c r="CA55" s="295"/>
      <c r="CB55" s="295"/>
      <c r="CC55" s="295"/>
      <c r="CD55" s="295"/>
      <c r="CE55" s="295"/>
      <c r="CF55" s="295"/>
      <c r="CG55" s="295"/>
      <c r="CH55" s="292"/>
      <c r="CI55" s="292"/>
      <c r="CJ55" s="293"/>
    </row>
    <row r="56" spans="1:88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5"/>
      <c r="AJ56" s="295"/>
      <c r="AK56" s="295"/>
      <c r="AL56" s="295"/>
      <c r="AM56" s="295"/>
      <c r="AN56" s="295"/>
      <c r="AO56" s="295"/>
      <c r="AP56" s="295"/>
      <c r="AQ56" s="295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5"/>
      <c r="CA56" s="295"/>
      <c r="CB56" s="295"/>
      <c r="CC56" s="295"/>
      <c r="CD56" s="295"/>
      <c r="CE56" s="295"/>
      <c r="CF56" s="295"/>
      <c r="CG56" s="295"/>
      <c r="CH56" s="292"/>
      <c r="CI56" s="292"/>
      <c r="CJ56" s="293"/>
    </row>
    <row r="57" spans="1:88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5"/>
      <c r="AJ57" s="295"/>
      <c r="AK57" s="295"/>
      <c r="AL57" s="295"/>
      <c r="AM57" s="295"/>
      <c r="AN57" s="295"/>
      <c r="AO57" s="295"/>
      <c r="AP57" s="295"/>
      <c r="AQ57" s="295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5"/>
      <c r="CA57" s="295"/>
      <c r="CB57" s="295"/>
      <c r="CC57" s="295"/>
      <c r="CD57" s="295"/>
      <c r="CE57" s="295"/>
      <c r="CF57" s="295"/>
      <c r="CG57" s="295"/>
      <c r="CH57" s="292"/>
      <c r="CI57" s="292"/>
      <c r="CJ57" s="293"/>
    </row>
    <row r="58" spans="1:88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5"/>
      <c r="AJ58" s="295"/>
      <c r="AK58" s="295"/>
      <c r="AL58" s="295"/>
      <c r="AM58" s="295"/>
      <c r="AN58" s="295"/>
      <c r="AO58" s="295"/>
      <c r="AP58" s="295"/>
      <c r="AQ58" s="295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5"/>
      <c r="CA58" s="295"/>
      <c r="CB58" s="295"/>
      <c r="CC58" s="295"/>
      <c r="CD58" s="295"/>
      <c r="CE58" s="295"/>
      <c r="CF58" s="295"/>
      <c r="CG58" s="295"/>
      <c r="CH58" s="292"/>
      <c r="CI58" s="292"/>
      <c r="CJ58" s="293"/>
    </row>
    <row r="59" spans="1:88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5"/>
      <c r="AJ59" s="295"/>
      <c r="AK59" s="295"/>
      <c r="AL59" s="295"/>
      <c r="AM59" s="295"/>
      <c r="AN59" s="295"/>
      <c r="AO59" s="295"/>
      <c r="AP59" s="295"/>
      <c r="AQ59" s="295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5"/>
      <c r="CA59" s="295"/>
      <c r="CB59" s="295"/>
      <c r="CC59" s="295"/>
      <c r="CD59" s="295"/>
      <c r="CE59" s="295"/>
      <c r="CF59" s="295"/>
      <c r="CG59" s="295"/>
      <c r="CH59" s="292"/>
      <c r="CI59" s="292"/>
      <c r="CJ59" s="293"/>
    </row>
    <row r="60" spans="1:88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5"/>
      <c r="AJ60" s="295"/>
      <c r="AK60" s="295"/>
      <c r="AL60" s="295"/>
      <c r="AM60" s="295"/>
      <c r="AN60" s="295"/>
      <c r="AO60" s="295"/>
      <c r="AP60" s="295"/>
      <c r="AQ60" s="295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5"/>
      <c r="CA60" s="295"/>
      <c r="CB60" s="295"/>
      <c r="CC60" s="295"/>
      <c r="CD60" s="295"/>
      <c r="CE60" s="295"/>
      <c r="CF60" s="295"/>
      <c r="CG60" s="295"/>
      <c r="CH60" s="292"/>
      <c r="CI60" s="292"/>
      <c r="CJ60" s="293"/>
    </row>
    <row r="61" spans="1:88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5"/>
      <c r="AJ61" s="295"/>
      <c r="AK61" s="295"/>
      <c r="AL61" s="295"/>
      <c r="AM61" s="295"/>
      <c r="AN61" s="295"/>
      <c r="AO61" s="295"/>
      <c r="AP61" s="295"/>
      <c r="AQ61" s="295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5"/>
      <c r="CA61" s="295"/>
      <c r="CB61" s="295"/>
      <c r="CC61" s="295"/>
      <c r="CD61" s="295"/>
      <c r="CE61" s="295"/>
      <c r="CF61" s="295"/>
      <c r="CG61" s="295"/>
      <c r="CH61" s="292"/>
      <c r="CI61" s="292"/>
      <c r="CJ61" s="293"/>
    </row>
    <row r="62" spans="1:88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5"/>
      <c r="AJ62" s="295"/>
      <c r="AK62" s="295"/>
      <c r="AL62" s="295"/>
      <c r="AM62" s="295"/>
      <c r="AN62" s="295"/>
      <c r="AO62" s="295"/>
      <c r="AP62" s="295"/>
      <c r="AQ62" s="295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5"/>
      <c r="CA62" s="295"/>
      <c r="CB62" s="295"/>
      <c r="CC62" s="295"/>
      <c r="CD62" s="295"/>
      <c r="CE62" s="295"/>
      <c r="CF62" s="295"/>
      <c r="CG62" s="295"/>
      <c r="CH62" s="292"/>
      <c r="CI62" s="292"/>
      <c r="CJ62" s="293"/>
    </row>
    <row r="63" spans="1:88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5"/>
      <c r="AJ63" s="295"/>
      <c r="AK63" s="295"/>
      <c r="AL63" s="295"/>
      <c r="AM63" s="295"/>
      <c r="AN63" s="295"/>
      <c r="AO63" s="295"/>
      <c r="AP63" s="295"/>
      <c r="AQ63" s="295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5"/>
      <c r="CA63" s="295"/>
      <c r="CB63" s="295"/>
      <c r="CC63" s="295"/>
      <c r="CD63" s="295"/>
      <c r="CE63" s="295"/>
      <c r="CF63" s="295"/>
      <c r="CG63" s="295"/>
      <c r="CH63" s="292"/>
      <c r="CI63" s="292"/>
      <c r="CJ63" s="293"/>
    </row>
    <row r="64" spans="1:88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5"/>
      <c r="AJ64" s="295"/>
      <c r="AK64" s="295"/>
      <c r="AL64" s="295"/>
      <c r="AM64" s="295"/>
      <c r="AN64" s="295"/>
      <c r="AO64" s="295"/>
      <c r="AP64" s="295"/>
      <c r="AQ64" s="295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5"/>
      <c r="CA64" s="295"/>
      <c r="CB64" s="295"/>
      <c r="CC64" s="295"/>
      <c r="CD64" s="295"/>
      <c r="CE64" s="295"/>
      <c r="CF64" s="295"/>
      <c r="CG64" s="295"/>
      <c r="CH64" s="292"/>
      <c r="CI64" s="292"/>
      <c r="CJ64" s="293"/>
    </row>
    <row r="65" spans="1:88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5"/>
      <c r="AJ65" s="295"/>
      <c r="AK65" s="295"/>
      <c r="AL65" s="295"/>
      <c r="AM65" s="295"/>
      <c r="AN65" s="295"/>
      <c r="AO65" s="295"/>
      <c r="AP65" s="295"/>
      <c r="AQ65" s="295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5"/>
      <c r="CA65" s="295"/>
      <c r="CB65" s="295"/>
      <c r="CC65" s="295"/>
      <c r="CD65" s="295"/>
      <c r="CE65" s="295"/>
      <c r="CF65" s="295"/>
      <c r="CG65" s="295"/>
      <c r="CH65" s="292"/>
      <c r="CI65" s="292"/>
      <c r="CJ65" s="293"/>
    </row>
    <row r="66" spans="1:88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5"/>
      <c r="AJ66" s="295"/>
      <c r="AK66" s="295"/>
      <c r="AL66" s="295"/>
      <c r="AM66" s="295"/>
      <c r="AN66" s="295"/>
      <c r="AO66" s="295"/>
      <c r="AP66" s="295"/>
      <c r="AQ66" s="295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5"/>
      <c r="CA66" s="295"/>
      <c r="CB66" s="295"/>
      <c r="CC66" s="295"/>
      <c r="CD66" s="295"/>
      <c r="CE66" s="295"/>
      <c r="CF66" s="295"/>
      <c r="CG66" s="295"/>
      <c r="CH66" s="292"/>
      <c r="CI66" s="292"/>
      <c r="CJ66" s="293"/>
    </row>
    <row r="67" spans="1:88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5"/>
      <c r="AJ67" s="295"/>
      <c r="AK67" s="295"/>
      <c r="AL67" s="295"/>
      <c r="AM67" s="295"/>
      <c r="AN67" s="295"/>
      <c r="AO67" s="295"/>
      <c r="AP67" s="295"/>
      <c r="AQ67" s="295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5"/>
      <c r="CA67" s="295"/>
      <c r="CB67" s="295"/>
      <c r="CC67" s="295"/>
      <c r="CD67" s="295"/>
      <c r="CE67" s="295"/>
      <c r="CF67" s="295"/>
      <c r="CG67" s="295"/>
      <c r="CH67" s="292"/>
      <c r="CI67" s="292"/>
      <c r="CJ67" s="293"/>
    </row>
    <row r="68" spans="1:88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5"/>
      <c r="AJ68" s="295"/>
      <c r="AK68" s="295"/>
      <c r="AL68" s="295"/>
      <c r="AM68" s="295"/>
      <c r="AN68" s="295"/>
      <c r="AO68" s="295"/>
      <c r="AP68" s="295"/>
      <c r="AQ68" s="295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5"/>
      <c r="CA68" s="295"/>
      <c r="CB68" s="295"/>
      <c r="CC68" s="295"/>
      <c r="CD68" s="295"/>
      <c r="CE68" s="295"/>
      <c r="CF68" s="295"/>
      <c r="CG68" s="295"/>
      <c r="CH68" s="292"/>
      <c r="CI68" s="292"/>
      <c r="CJ68" s="293"/>
    </row>
    <row r="69" spans="1:88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5"/>
      <c r="AJ69" s="295"/>
      <c r="AK69" s="295"/>
      <c r="AL69" s="295"/>
      <c r="AM69" s="295"/>
      <c r="AN69" s="295"/>
      <c r="AO69" s="295"/>
      <c r="AP69" s="295"/>
      <c r="AQ69" s="295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5"/>
      <c r="CA69" s="295"/>
      <c r="CB69" s="295"/>
      <c r="CC69" s="295"/>
      <c r="CD69" s="295"/>
      <c r="CE69" s="295"/>
      <c r="CF69" s="295"/>
      <c r="CG69" s="295"/>
      <c r="CH69" s="292"/>
      <c r="CI69" s="292"/>
      <c r="CJ69" s="293"/>
    </row>
    <row r="70" spans="1:88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5"/>
      <c r="AJ70" s="295"/>
      <c r="AK70" s="295"/>
      <c r="AL70" s="295"/>
      <c r="AM70" s="295"/>
      <c r="AN70" s="295"/>
      <c r="AO70" s="295"/>
      <c r="AP70" s="295"/>
      <c r="AQ70" s="295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5"/>
      <c r="CA70" s="295"/>
      <c r="CB70" s="295"/>
      <c r="CC70" s="295"/>
      <c r="CD70" s="295"/>
      <c r="CE70" s="295"/>
      <c r="CF70" s="295"/>
      <c r="CG70" s="295"/>
      <c r="CH70" s="292"/>
      <c r="CI70" s="292"/>
      <c r="CJ70" s="293"/>
    </row>
    <row r="71" spans="1:88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ref="A8:CJ26">
    <sortCondition ref="A8:A26"/>
    <sortCondition ref="B8:B26"/>
    <sortCondition ref="C8:C26"/>
  </sortState>
  <mergeCells count="88">
    <mergeCell ref="A2:A6"/>
    <mergeCell ref="B2:B6"/>
    <mergeCell ref="C2:C6"/>
    <mergeCell ref="D3:D5"/>
    <mergeCell ref="S3:S5"/>
    <mergeCell ref="P3:P5"/>
    <mergeCell ref="R3:R5"/>
    <mergeCell ref="Q3:Q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AW3:AW5"/>
    <mergeCell ref="AX3:AX5"/>
    <mergeCell ref="AY3:AY5"/>
    <mergeCell ref="AZ3:AZ5"/>
    <mergeCell ref="BI3:BI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AQ3:AQ5"/>
    <mergeCell ref="AF3:AF5"/>
    <mergeCell ref="AG3:AG5"/>
    <mergeCell ref="AI3:AI5"/>
    <mergeCell ref="AO3:AO5"/>
    <mergeCell ref="AM3:AM5"/>
    <mergeCell ref="AH3:AH5"/>
    <mergeCell ref="X3:X5"/>
    <mergeCell ref="Z3:Z5"/>
    <mergeCell ref="Y3:Y5"/>
    <mergeCell ref="W3:W5"/>
    <mergeCell ref="AP3:AP5"/>
    <mergeCell ref="AA3:AA5"/>
    <mergeCell ref="AB3:AB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&amp;Lごみ資源化の状況（令和2年度実績）</oddHeader>
  </headerFooter>
  <colBreaks count="3" manualBreakCount="3">
    <brk id="24" min="1" max="25" man="1"/>
    <brk id="45" min="1" max="25" man="1"/>
    <brk id="66" min="1" max="2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16" t="s">
        <v>11</v>
      </c>
      <c r="B2" s="316" t="s">
        <v>12</v>
      </c>
      <c r="C2" s="318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17"/>
      <c r="B3" s="317"/>
      <c r="C3" s="319"/>
      <c r="D3" s="357" t="s">
        <v>3</v>
      </c>
      <c r="E3" s="355" t="s">
        <v>73</v>
      </c>
      <c r="F3" s="355" t="s">
        <v>74</v>
      </c>
      <c r="G3" s="355" t="s">
        <v>75</v>
      </c>
      <c r="H3" s="355" t="s">
        <v>76</v>
      </c>
      <c r="I3" s="355" t="s">
        <v>77</v>
      </c>
      <c r="J3" s="353" t="s">
        <v>6</v>
      </c>
      <c r="K3" s="355" t="s">
        <v>78</v>
      </c>
      <c r="L3" s="353" t="s">
        <v>89</v>
      </c>
      <c r="M3" s="353" t="s">
        <v>90</v>
      </c>
      <c r="N3" s="355" t="s">
        <v>80</v>
      </c>
      <c r="O3" s="355" t="s">
        <v>81</v>
      </c>
      <c r="P3" s="355" t="s">
        <v>82</v>
      </c>
      <c r="Q3" s="355" t="s">
        <v>83</v>
      </c>
      <c r="R3" s="328" t="s">
        <v>84</v>
      </c>
      <c r="S3" s="322" t="s">
        <v>91</v>
      </c>
      <c r="T3" s="355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17"/>
      <c r="B4" s="317"/>
      <c r="C4" s="319"/>
      <c r="D4" s="357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29"/>
      <c r="S4" s="329"/>
      <c r="T4" s="354"/>
      <c r="U4" s="356"/>
      <c r="V4" s="356"/>
      <c r="W4" s="356"/>
      <c r="X4" s="356"/>
      <c r="Y4" s="357" t="s">
        <v>3</v>
      </c>
      <c r="Z4" s="355" t="s">
        <v>73</v>
      </c>
      <c r="AA4" s="355" t="s">
        <v>74</v>
      </c>
      <c r="AB4" s="355" t="s">
        <v>75</v>
      </c>
      <c r="AC4" s="355" t="s">
        <v>76</v>
      </c>
      <c r="AD4" s="355" t="s">
        <v>77</v>
      </c>
      <c r="AE4" s="353" t="s">
        <v>6</v>
      </c>
      <c r="AF4" s="355" t="s">
        <v>78</v>
      </c>
      <c r="AG4" s="353" t="s">
        <v>89</v>
      </c>
      <c r="AH4" s="355" t="s">
        <v>79</v>
      </c>
      <c r="AI4" s="355" t="s">
        <v>80</v>
      </c>
      <c r="AJ4" s="355" t="s">
        <v>81</v>
      </c>
      <c r="AK4" s="355" t="s">
        <v>82</v>
      </c>
      <c r="AL4" s="355" t="s">
        <v>83</v>
      </c>
      <c r="AM4" s="353" t="s">
        <v>84</v>
      </c>
      <c r="AN4" s="355" t="s">
        <v>91</v>
      </c>
      <c r="AO4" s="355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7" t="s">
        <v>3</v>
      </c>
      <c r="AU4" s="355" t="s">
        <v>73</v>
      </c>
      <c r="AV4" s="355" t="s">
        <v>74</v>
      </c>
      <c r="AW4" s="355" t="s">
        <v>75</v>
      </c>
      <c r="AX4" s="355" t="s">
        <v>76</v>
      </c>
      <c r="AY4" s="355" t="s">
        <v>77</v>
      </c>
      <c r="AZ4" s="353" t="s">
        <v>6</v>
      </c>
      <c r="BA4" s="355" t="s">
        <v>78</v>
      </c>
      <c r="BB4" s="353" t="s">
        <v>89</v>
      </c>
      <c r="BC4" s="355" t="s">
        <v>79</v>
      </c>
      <c r="BD4" s="355" t="s">
        <v>80</v>
      </c>
      <c r="BE4" s="355" t="s">
        <v>81</v>
      </c>
      <c r="BF4" s="355" t="s">
        <v>82</v>
      </c>
      <c r="BG4" s="355" t="s">
        <v>83</v>
      </c>
      <c r="BH4" s="353" t="s">
        <v>84</v>
      </c>
      <c r="BI4" s="355" t="s">
        <v>91</v>
      </c>
      <c r="BJ4" s="355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7" t="s">
        <v>3</v>
      </c>
      <c r="BP4" s="355" t="s">
        <v>73</v>
      </c>
      <c r="BQ4" s="355" t="s">
        <v>74</v>
      </c>
      <c r="BR4" s="355" t="s">
        <v>75</v>
      </c>
      <c r="BS4" s="355" t="s">
        <v>76</v>
      </c>
      <c r="BT4" s="355" t="s">
        <v>77</v>
      </c>
      <c r="BU4" s="353" t="s">
        <v>6</v>
      </c>
      <c r="BV4" s="355" t="s">
        <v>78</v>
      </c>
      <c r="BW4" s="353" t="s">
        <v>89</v>
      </c>
      <c r="BX4" s="355" t="s">
        <v>79</v>
      </c>
      <c r="BY4" s="355" t="s">
        <v>80</v>
      </c>
      <c r="BZ4" s="355" t="s">
        <v>81</v>
      </c>
      <c r="CA4" s="355" t="s">
        <v>82</v>
      </c>
      <c r="CB4" s="355" t="s">
        <v>83</v>
      </c>
      <c r="CC4" s="353" t="s">
        <v>84</v>
      </c>
      <c r="CD4" s="355" t="s">
        <v>91</v>
      </c>
      <c r="CE4" s="355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7" t="s">
        <v>3</v>
      </c>
      <c r="CK4" s="355" t="s">
        <v>73</v>
      </c>
      <c r="CL4" s="355" t="s">
        <v>74</v>
      </c>
      <c r="CM4" s="355" t="s">
        <v>75</v>
      </c>
      <c r="CN4" s="355" t="s">
        <v>76</v>
      </c>
      <c r="CO4" s="355" t="s">
        <v>77</v>
      </c>
      <c r="CP4" s="353" t="s">
        <v>6</v>
      </c>
      <c r="CQ4" s="355" t="s">
        <v>78</v>
      </c>
      <c r="CR4" s="353" t="s">
        <v>89</v>
      </c>
      <c r="CS4" s="355" t="s">
        <v>79</v>
      </c>
      <c r="CT4" s="355" t="s">
        <v>80</v>
      </c>
      <c r="CU4" s="355" t="s">
        <v>81</v>
      </c>
      <c r="CV4" s="355" t="s">
        <v>82</v>
      </c>
      <c r="CW4" s="355" t="s">
        <v>83</v>
      </c>
      <c r="CX4" s="353" t="s">
        <v>84</v>
      </c>
      <c r="CY4" s="355" t="s">
        <v>91</v>
      </c>
      <c r="CZ4" s="355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7" t="s">
        <v>3</v>
      </c>
      <c r="DF4" s="355" t="s">
        <v>73</v>
      </c>
      <c r="DG4" s="355" t="s">
        <v>74</v>
      </c>
      <c r="DH4" s="355" t="s">
        <v>75</v>
      </c>
      <c r="DI4" s="355" t="s">
        <v>76</v>
      </c>
      <c r="DJ4" s="355" t="s">
        <v>77</v>
      </c>
      <c r="DK4" s="353" t="s">
        <v>6</v>
      </c>
      <c r="DL4" s="355" t="s">
        <v>78</v>
      </c>
      <c r="DM4" s="353" t="s">
        <v>89</v>
      </c>
      <c r="DN4" s="355" t="s">
        <v>79</v>
      </c>
      <c r="DO4" s="355" t="s">
        <v>80</v>
      </c>
      <c r="DP4" s="355" t="s">
        <v>81</v>
      </c>
      <c r="DQ4" s="355" t="s">
        <v>82</v>
      </c>
      <c r="DR4" s="355" t="s">
        <v>83</v>
      </c>
      <c r="DS4" s="353" t="s">
        <v>84</v>
      </c>
      <c r="DT4" s="355" t="s">
        <v>91</v>
      </c>
      <c r="DU4" s="355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7" t="s">
        <v>3</v>
      </c>
      <c r="EA4" s="355" t="s">
        <v>73</v>
      </c>
      <c r="EB4" s="355" t="s">
        <v>74</v>
      </c>
      <c r="EC4" s="355" t="s">
        <v>75</v>
      </c>
      <c r="ED4" s="355" t="s">
        <v>76</v>
      </c>
      <c r="EE4" s="355" t="s">
        <v>77</v>
      </c>
      <c r="EF4" s="353" t="s">
        <v>6</v>
      </c>
      <c r="EG4" s="355" t="s">
        <v>78</v>
      </c>
      <c r="EH4" s="353" t="s">
        <v>89</v>
      </c>
      <c r="EI4" s="355" t="s">
        <v>79</v>
      </c>
      <c r="EJ4" s="355" t="s">
        <v>80</v>
      </c>
      <c r="EK4" s="355" t="s">
        <v>81</v>
      </c>
      <c r="EL4" s="355" t="s">
        <v>82</v>
      </c>
      <c r="EM4" s="355" t="s">
        <v>83</v>
      </c>
      <c r="EN4" s="353" t="s">
        <v>84</v>
      </c>
      <c r="EO4" s="355" t="s">
        <v>91</v>
      </c>
      <c r="EP4" s="355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7" t="s">
        <v>3</v>
      </c>
      <c r="EV4" s="355" t="s">
        <v>73</v>
      </c>
      <c r="EW4" s="355" t="s">
        <v>74</v>
      </c>
      <c r="EX4" s="355" t="s">
        <v>75</v>
      </c>
      <c r="EY4" s="355" t="s">
        <v>76</v>
      </c>
      <c r="EZ4" s="355" t="s">
        <v>77</v>
      </c>
      <c r="FA4" s="353" t="s">
        <v>6</v>
      </c>
      <c r="FB4" s="355" t="s">
        <v>78</v>
      </c>
      <c r="FC4" s="353" t="s">
        <v>89</v>
      </c>
      <c r="FD4" s="355" t="s">
        <v>79</v>
      </c>
      <c r="FE4" s="355" t="s">
        <v>80</v>
      </c>
      <c r="FF4" s="355" t="s">
        <v>81</v>
      </c>
      <c r="FG4" s="355" t="s">
        <v>82</v>
      </c>
      <c r="FH4" s="355" t="s">
        <v>83</v>
      </c>
      <c r="FI4" s="353" t="s">
        <v>84</v>
      </c>
      <c r="FJ4" s="355" t="s">
        <v>91</v>
      </c>
      <c r="FK4" s="355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74" customFormat="1" ht="22.5" customHeight="1">
      <c r="A5" s="317"/>
      <c r="B5" s="317"/>
      <c r="C5" s="319"/>
      <c r="D5" s="357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29"/>
      <c r="S5" s="329"/>
      <c r="T5" s="354"/>
      <c r="U5" s="356"/>
      <c r="V5" s="356"/>
      <c r="W5" s="356"/>
      <c r="X5" s="356"/>
      <c r="Y5" s="357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6"/>
      <c r="AR5" s="356"/>
      <c r="AS5" s="356"/>
      <c r="AT5" s="357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6"/>
      <c r="BM5" s="356"/>
      <c r="BN5" s="356"/>
      <c r="BO5" s="357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6"/>
      <c r="CH5" s="356"/>
      <c r="CI5" s="356"/>
      <c r="CJ5" s="357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6"/>
      <c r="DC5" s="356"/>
      <c r="DD5" s="356"/>
      <c r="DE5" s="357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6"/>
      <c r="DX5" s="356"/>
      <c r="DY5" s="356"/>
      <c r="DZ5" s="357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6"/>
      <c r="ES5" s="356"/>
      <c r="ET5" s="356"/>
      <c r="EU5" s="357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6"/>
      <c r="FN5" s="356"/>
      <c r="FO5" s="356"/>
    </row>
    <row r="6" spans="1:171" s="280" customFormat="1" ht="13.5" customHeight="1">
      <c r="A6" s="317"/>
      <c r="B6" s="317"/>
      <c r="C6" s="319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>
      <c r="A7" s="302" t="str">
        <f>ごみ処理概要!A7</f>
        <v>滋賀県</v>
      </c>
      <c r="B7" s="303" t="str">
        <f>ごみ処理概要!B7</f>
        <v>25000</v>
      </c>
      <c r="C7" s="304" t="s">
        <v>3</v>
      </c>
      <c r="D7" s="306">
        <f t="shared" ref="D7:X7" si="0">SUM(Y7,AT7,BO7,CJ7,DE7,DZ7,EU7)</f>
        <v>38683</v>
      </c>
      <c r="E7" s="306">
        <f t="shared" si="0"/>
        <v>1407</v>
      </c>
      <c r="F7" s="306">
        <f t="shared" si="0"/>
        <v>3</v>
      </c>
      <c r="G7" s="306">
        <f t="shared" si="0"/>
        <v>19</v>
      </c>
      <c r="H7" s="306">
        <f t="shared" si="0"/>
        <v>7525</v>
      </c>
      <c r="I7" s="306">
        <f t="shared" si="0"/>
        <v>3177</v>
      </c>
      <c r="J7" s="306">
        <f t="shared" si="0"/>
        <v>2621</v>
      </c>
      <c r="K7" s="306">
        <f t="shared" si="0"/>
        <v>115</v>
      </c>
      <c r="L7" s="306">
        <f t="shared" si="0"/>
        <v>6108</v>
      </c>
      <c r="M7" s="306">
        <f t="shared" si="0"/>
        <v>503</v>
      </c>
      <c r="N7" s="306">
        <f t="shared" si="0"/>
        <v>36</v>
      </c>
      <c r="O7" s="306">
        <f t="shared" si="0"/>
        <v>1095</v>
      </c>
      <c r="P7" s="306">
        <f t="shared" si="0"/>
        <v>0</v>
      </c>
      <c r="Q7" s="306">
        <f t="shared" si="0"/>
        <v>2263</v>
      </c>
      <c r="R7" s="306">
        <f t="shared" si="0"/>
        <v>8720</v>
      </c>
      <c r="S7" s="306">
        <f t="shared" si="0"/>
        <v>0</v>
      </c>
      <c r="T7" s="306">
        <f t="shared" si="0"/>
        <v>2935</v>
      </c>
      <c r="U7" s="306">
        <f t="shared" si="0"/>
        <v>0</v>
      </c>
      <c r="V7" s="306">
        <f t="shared" si="0"/>
        <v>0</v>
      </c>
      <c r="W7" s="306">
        <f t="shared" si="0"/>
        <v>42</v>
      </c>
      <c r="X7" s="306">
        <f t="shared" si="0"/>
        <v>2114</v>
      </c>
      <c r="Y7" s="306">
        <f>SUM(Z7:AS7)</f>
        <v>6051</v>
      </c>
      <c r="Z7" s="306">
        <f t="shared" ref="Z7:AI7" si="1">SUM(Z$8:Z$207)</f>
        <v>75</v>
      </c>
      <c r="AA7" s="306">
        <f t="shared" si="1"/>
        <v>0</v>
      </c>
      <c r="AB7" s="306">
        <f t="shared" si="1"/>
        <v>0</v>
      </c>
      <c r="AC7" s="306">
        <f t="shared" si="1"/>
        <v>263</v>
      </c>
      <c r="AD7" s="306">
        <f t="shared" si="1"/>
        <v>0</v>
      </c>
      <c r="AE7" s="306">
        <f t="shared" si="1"/>
        <v>0</v>
      </c>
      <c r="AF7" s="306">
        <f t="shared" si="1"/>
        <v>0</v>
      </c>
      <c r="AG7" s="306">
        <f t="shared" si="1"/>
        <v>0</v>
      </c>
      <c r="AH7" s="306">
        <f t="shared" si="1"/>
        <v>0</v>
      </c>
      <c r="AI7" s="306">
        <f t="shared" si="1"/>
        <v>0</v>
      </c>
      <c r="AJ7" s="310" t="s">
        <v>739</v>
      </c>
      <c r="AK7" s="310" t="s">
        <v>739</v>
      </c>
      <c r="AL7" s="306">
        <f>SUM(AL$8:AL$207)</f>
        <v>2263</v>
      </c>
      <c r="AM7" s="310" t="s">
        <v>739</v>
      </c>
      <c r="AN7" s="310" t="s">
        <v>739</v>
      </c>
      <c r="AO7" s="306">
        <f>SUM(AO$8:AO$207)</f>
        <v>2935</v>
      </c>
      <c r="AP7" s="310" t="s">
        <v>739</v>
      </c>
      <c r="AQ7" s="306">
        <f>SUM(AQ$8:AQ$207)</f>
        <v>0</v>
      </c>
      <c r="AR7" s="310" t="s">
        <v>739</v>
      </c>
      <c r="AS7" s="306">
        <f>SUM(AS$8:AS$207)</f>
        <v>515</v>
      </c>
      <c r="AT7" s="306">
        <f>SUM(AU7:BN7)</f>
        <v>6210</v>
      </c>
      <c r="AU7" s="306">
        <f t="shared" ref="AU7:BD7" si="2">SUM(AU$8:AU$207)</f>
        <v>9</v>
      </c>
      <c r="AV7" s="306">
        <f t="shared" si="2"/>
        <v>0</v>
      </c>
      <c r="AW7" s="306">
        <f t="shared" si="2"/>
        <v>0</v>
      </c>
      <c r="AX7" s="306">
        <f t="shared" si="2"/>
        <v>5714</v>
      </c>
      <c r="AY7" s="306">
        <f t="shared" si="2"/>
        <v>0</v>
      </c>
      <c r="AZ7" s="306">
        <f t="shared" si="2"/>
        <v>151</v>
      </c>
      <c r="BA7" s="306">
        <f t="shared" si="2"/>
        <v>0</v>
      </c>
      <c r="BB7" s="306">
        <f t="shared" si="2"/>
        <v>0</v>
      </c>
      <c r="BC7" s="306">
        <f t="shared" si="2"/>
        <v>0</v>
      </c>
      <c r="BD7" s="306">
        <f t="shared" si="2"/>
        <v>0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336</v>
      </c>
      <c r="BO7" s="306">
        <f>SUM(BP7:CI7)</f>
        <v>1095</v>
      </c>
      <c r="BP7" s="306">
        <f t="shared" ref="BP7:CA7" si="3">SUM(BP$8:BP$207)</f>
        <v>0</v>
      </c>
      <c r="BQ7" s="306">
        <f t="shared" si="3"/>
        <v>0</v>
      </c>
      <c r="BR7" s="306">
        <f t="shared" si="3"/>
        <v>0</v>
      </c>
      <c r="BS7" s="306">
        <f t="shared" si="3"/>
        <v>0</v>
      </c>
      <c r="BT7" s="306">
        <f t="shared" si="3"/>
        <v>0</v>
      </c>
      <c r="BU7" s="306">
        <f t="shared" si="3"/>
        <v>0</v>
      </c>
      <c r="BV7" s="306">
        <f t="shared" si="3"/>
        <v>0</v>
      </c>
      <c r="BW7" s="306">
        <f t="shared" si="3"/>
        <v>0</v>
      </c>
      <c r="BX7" s="306">
        <f t="shared" si="3"/>
        <v>0</v>
      </c>
      <c r="BY7" s="306">
        <f t="shared" si="3"/>
        <v>0</v>
      </c>
      <c r="BZ7" s="306">
        <f t="shared" si="3"/>
        <v>1095</v>
      </c>
      <c r="CA7" s="306">
        <f t="shared" si="3"/>
        <v>0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0</v>
      </c>
      <c r="CJ7" s="306">
        <f>SUM(CK7:DD7)</f>
        <v>0</v>
      </c>
      <c r="CK7" s="306">
        <f t="shared" ref="CK7:CV7" si="4">SUM(CK$8:CK$207)</f>
        <v>0</v>
      </c>
      <c r="CL7" s="306">
        <f t="shared" si="4"/>
        <v>0</v>
      </c>
      <c r="CM7" s="306">
        <f t="shared" si="4"/>
        <v>0</v>
      </c>
      <c r="CN7" s="306">
        <f t="shared" si="4"/>
        <v>0</v>
      </c>
      <c r="CO7" s="306">
        <f t="shared" si="4"/>
        <v>0</v>
      </c>
      <c r="CP7" s="306">
        <f t="shared" si="4"/>
        <v>0</v>
      </c>
      <c r="CQ7" s="306">
        <f t="shared" si="4"/>
        <v>0</v>
      </c>
      <c r="CR7" s="306">
        <f t="shared" si="4"/>
        <v>0</v>
      </c>
      <c r="CS7" s="306">
        <f t="shared" si="4"/>
        <v>0</v>
      </c>
      <c r="CT7" s="306">
        <f t="shared" si="4"/>
        <v>0</v>
      </c>
      <c r="CU7" s="306">
        <f t="shared" si="4"/>
        <v>0</v>
      </c>
      <c r="CV7" s="306">
        <f t="shared" si="4"/>
        <v>0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0</v>
      </c>
      <c r="DE7" s="306">
        <f>SUM(DF7:DY7)</f>
        <v>0</v>
      </c>
      <c r="DF7" s="306">
        <f t="shared" ref="DF7:DQ7" si="5">SUM(DF$8:DF$207)</f>
        <v>0</v>
      </c>
      <c r="DG7" s="306">
        <f t="shared" si="5"/>
        <v>0</v>
      </c>
      <c r="DH7" s="306">
        <f t="shared" si="5"/>
        <v>0</v>
      </c>
      <c r="DI7" s="306">
        <f t="shared" si="5"/>
        <v>0</v>
      </c>
      <c r="DJ7" s="306">
        <f t="shared" si="5"/>
        <v>0</v>
      </c>
      <c r="DK7" s="306">
        <f t="shared" si="5"/>
        <v>0</v>
      </c>
      <c r="DL7" s="306">
        <f t="shared" si="5"/>
        <v>0</v>
      </c>
      <c r="DM7" s="306">
        <f t="shared" si="5"/>
        <v>0</v>
      </c>
      <c r="DN7" s="306">
        <f t="shared" si="5"/>
        <v>0</v>
      </c>
      <c r="DO7" s="306">
        <f t="shared" si="5"/>
        <v>0</v>
      </c>
      <c r="DP7" s="306">
        <f t="shared" si="5"/>
        <v>0</v>
      </c>
      <c r="DQ7" s="306">
        <f t="shared" si="5"/>
        <v>0</v>
      </c>
      <c r="DR7" s="310" t="s">
        <v>739</v>
      </c>
      <c r="DS7" s="310" t="s">
        <v>739</v>
      </c>
      <c r="DT7" s="306">
        <f>SUM(DT$8:DT$207)</f>
        <v>0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0</v>
      </c>
      <c r="DZ7" s="306">
        <f>SUM(EA7:ET7)</f>
        <v>8805</v>
      </c>
      <c r="EA7" s="306">
        <f t="shared" ref="EA7:EJ7" si="6">SUM(EA$8:EA$207)</f>
        <v>0</v>
      </c>
      <c r="EB7" s="306">
        <f t="shared" si="6"/>
        <v>0</v>
      </c>
      <c r="EC7" s="306">
        <f t="shared" si="6"/>
        <v>0</v>
      </c>
      <c r="ED7" s="306">
        <f t="shared" si="6"/>
        <v>0</v>
      </c>
      <c r="EE7" s="306">
        <f t="shared" si="6"/>
        <v>0</v>
      </c>
      <c r="EF7" s="306">
        <f t="shared" si="6"/>
        <v>1</v>
      </c>
      <c r="EG7" s="306">
        <f t="shared" si="6"/>
        <v>0</v>
      </c>
      <c r="EH7" s="306">
        <f t="shared" si="6"/>
        <v>0</v>
      </c>
      <c r="EI7" s="306">
        <f t="shared" si="6"/>
        <v>0</v>
      </c>
      <c r="EJ7" s="306">
        <f t="shared" si="6"/>
        <v>0</v>
      </c>
      <c r="EK7" s="310" t="s">
        <v>739</v>
      </c>
      <c r="EL7" s="310" t="s">
        <v>739</v>
      </c>
      <c r="EM7" s="310" t="s">
        <v>739</v>
      </c>
      <c r="EN7" s="306">
        <f>SUM(EN$8:EN$207)</f>
        <v>8720</v>
      </c>
      <c r="EO7" s="306">
        <f>SUM(EO$8:EO$207)</f>
        <v>0</v>
      </c>
      <c r="EP7" s="310" t="s">
        <v>739</v>
      </c>
      <c r="EQ7" s="310" t="s">
        <v>739</v>
      </c>
      <c r="ER7" s="310" t="s">
        <v>739</v>
      </c>
      <c r="ES7" s="306">
        <f>SUM(ES$8:ES$207)</f>
        <v>15</v>
      </c>
      <c r="ET7" s="306">
        <f>SUM(ET$8:ET$207)</f>
        <v>69</v>
      </c>
      <c r="EU7" s="306">
        <f>SUM(EV7:FO7)</f>
        <v>16522</v>
      </c>
      <c r="EV7" s="306">
        <f t="shared" ref="EV7:FG7" si="7">SUM(EV$8:EV$207)</f>
        <v>1323</v>
      </c>
      <c r="EW7" s="306">
        <f t="shared" si="7"/>
        <v>3</v>
      </c>
      <c r="EX7" s="306">
        <f t="shared" si="7"/>
        <v>19</v>
      </c>
      <c r="EY7" s="306">
        <f t="shared" si="7"/>
        <v>1548</v>
      </c>
      <c r="EZ7" s="306">
        <f t="shared" si="7"/>
        <v>3177</v>
      </c>
      <c r="FA7" s="306">
        <f t="shared" si="7"/>
        <v>2469</v>
      </c>
      <c r="FB7" s="306">
        <f t="shared" si="7"/>
        <v>115</v>
      </c>
      <c r="FC7" s="306">
        <f t="shared" si="7"/>
        <v>6108</v>
      </c>
      <c r="FD7" s="306">
        <f t="shared" si="7"/>
        <v>503</v>
      </c>
      <c r="FE7" s="306">
        <f t="shared" si="7"/>
        <v>36</v>
      </c>
      <c r="FF7" s="306">
        <f t="shared" si="7"/>
        <v>0</v>
      </c>
      <c r="FG7" s="306">
        <f t="shared" si="7"/>
        <v>0</v>
      </c>
      <c r="FH7" s="310" t="s">
        <v>739</v>
      </c>
      <c r="FI7" s="310" t="s">
        <v>739</v>
      </c>
      <c r="FJ7" s="310" t="s">
        <v>739</v>
      </c>
      <c r="FK7" s="306">
        <f>SUM(FK$8:FK$207)</f>
        <v>0</v>
      </c>
      <c r="FL7" s="306">
        <f>SUM(FL$8:FL$207)</f>
        <v>0</v>
      </c>
      <c r="FM7" s="306">
        <f>SUM(FM$8:FM$207)</f>
        <v>0</v>
      </c>
      <c r="FN7" s="306">
        <f>SUM(FN$8:FN$207)</f>
        <v>27</v>
      </c>
      <c r="FO7" s="306">
        <f>SUM(FO$8:FO$207)</f>
        <v>1194</v>
      </c>
    </row>
    <row r="8" spans="1:171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SUM(Y8,AT8,BO8,CJ8,DE8,DZ8,EU8)</f>
        <v>4458</v>
      </c>
      <c r="E8" s="292">
        <f>SUM(Z8,AU8,BP8,CK8,DF8,EA8,EV8)</f>
        <v>0</v>
      </c>
      <c r="F8" s="292">
        <f>SUM(AA8,AV8,BQ8,CL8,DG8,EB8,EW8)</f>
        <v>0</v>
      </c>
      <c r="G8" s="292">
        <f>SUM(AB8,AW8,BR8,CM8,DH8,EC8,EX8)</f>
        <v>0</v>
      </c>
      <c r="H8" s="292">
        <f>SUM(AC8,AX8,BS8,CN8,DI8,ED8,EY8)</f>
        <v>1308</v>
      </c>
      <c r="I8" s="292">
        <f>SUM(AD8,AY8,BT8,CO8,DJ8,EE8,EZ8)</f>
        <v>1064</v>
      </c>
      <c r="J8" s="292">
        <f>SUM(AE8,AZ8,BU8,CP8,DK8,EF8,FA8)</f>
        <v>637</v>
      </c>
      <c r="K8" s="292">
        <f>SUM(AF8,BA8,BV8,CQ8,DL8,EG8,FB8)</f>
        <v>0</v>
      </c>
      <c r="L8" s="292">
        <f>SUM(AG8,BB8,BW8,CR8,DM8,EH8,FC8)</f>
        <v>1449</v>
      </c>
      <c r="M8" s="292">
        <f>SUM(AH8,BC8,BX8,CS8,DN8,EI8,FD8)</f>
        <v>0</v>
      </c>
      <c r="N8" s="292">
        <f>SUM(AI8,BD8,BY8,CT8,DO8,EJ8,FE8)</f>
        <v>0</v>
      </c>
      <c r="O8" s="292">
        <f>SUM(AJ8,BE8,BZ8,CU8,DP8,EK8,FF8)</f>
        <v>0</v>
      </c>
      <c r="P8" s="292">
        <f>SUM(AK8,BF8,CA8,CV8,DQ8,EL8,FG8)</f>
        <v>0</v>
      </c>
      <c r="Q8" s="292">
        <f>SUM(AL8,BG8,CB8,CW8,DR8,EM8,FH8)</f>
        <v>0</v>
      </c>
      <c r="R8" s="292">
        <f>SUM(AM8,BH8,CC8,CX8,DS8,EN8,FI8)</f>
        <v>0</v>
      </c>
      <c r="S8" s="292">
        <f>SUM(AN8,BI8,CD8,CY8,DT8,EO8,FJ8)</f>
        <v>0</v>
      </c>
      <c r="T8" s="292">
        <f>SUM(AO8,BJ8,CE8,CZ8,DU8,EP8,FK8)</f>
        <v>0</v>
      </c>
      <c r="U8" s="292">
        <f>SUM(AP8,BK8,CF8,DA8,DV8,EQ8,FL8)</f>
        <v>0</v>
      </c>
      <c r="V8" s="292">
        <f>SUM(AQ8,BL8,CG8,DB8,DW8,ER8,FM8)</f>
        <v>0</v>
      </c>
      <c r="W8" s="292">
        <f>SUM(AR8,BM8,CH8,DC8,DX8,ES8,FN8)</f>
        <v>0</v>
      </c>
      <c r="X8" s="292">
        <f>SUM(AS8,BN8,CI8,DD8,DY8,ET8,FO8)</f>
        <v>0</v>
      </c>
      <c r="Y8" s="292">
        <f>SUM(Z8:AS8)</f>
        <v>0</v>
      </c>
      <c r="Z8" s="292">
        <v>0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800</v>
      </c>
      <c r="AK8" s="295" t="s">
        <v>800</v>
      </c>
      <c r="AL8" s="292">
        <v>0</v>
      </c>
      <c r="AM8" s="295" t="s">
        <v>800</v>
      </c>
      <c r="AN8" s="295" t="s">
        <v>800</v>
      </c>
      <c r="AO8" s="292">
        <v>0</v>
      </c>
      <c r="AP8" s="295" t="s">
        <v>800</v>
      </c>
      <c r="AQ8" s="292">
        <v>0</v>
      </c>
      <c r="AR8" s="295" t="s">
        <v>800</v>
      </c>
      <c r="AS8" s="292">
        <v>0</v>
      </c>
      <c r="AT8" s="292">
        <f>SUM(AU8:BN8)</f>
        <v>834</v>
      </c>
      <c r="AU8" s="292">
        <v>0</v>
      </c>
      <c r="AV8" s="292">
        <v>0</v>
      </c>
      <c r="AW8" s="292">
        <v>0</v>
      </c>
      <c r="AX8" s="292">
        <v>834</v>
      </c>
      <c r="AY8" s="292"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5" t="s">
        <v>800</v>
      </c>
      <c r="BF8" s="295" t="s">
        <v>800</v>
      </c>
      <c r="BG8" s="295" t="s">
        <v>800</v>
      </c>
      <c r="BH8" s="295" t="s">
        <v>800</v>
      </c>
      <c r="BI8" s="295" t="s">
        <v>800</v>
      </c>
      <c r="BJ8" s="295" t="s">
        <v>800</v>
      </c>
      <c r="BK8" s="295" t="s">
        <v>800</v>
      </c>
      <c r="BL8" s="295" t="s">
        <v>800</v>
      </c>
      <c r="BM8" s="295" t="s">
        <v>800</v>
      </c>
      <c r="BN8" s="292">
        <v>0</v>
      </c>
      <c r="BO8" s="292">
        <f>SUM(BP8:CI8)</f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5" t="s">
        <v>800</v>
      </c>
      <c r="CC8" s="295" t="s">
        <v>800</v>
      </c>
      <c r="CD8" s="295" t="s">
        <v>800</v>
      </c>
      <c r="CE8" s="295" t="s">
        <v>800</v>
      </c>
      <c r="CF8" s="295" t="s">
        <v>800</v>
      </c>
      <c r="CG8" s="295" t="s">
        <v>800</v>
      </c>
      <c r="CH8" s="295" t="s">
        <v>800</v>
      </c>
      <c r="CI8" s="292">
        <v>0</v>
      </c>
      <c r="CJ8" s="292">
        <f>SUM(CK8:DD8)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0</v>
      </c>
      <c r="CW8" s="295" t="s">
        <v>800</v>
      </c>
      <c r="CX8" s="295" t="s">
        <v>800</v>
      </c>
      <c r="CY8" s="295" t="s">
        <v>800</v>
      </c>
      <c r="CZ8" s="295" t="s">
        <v>800</v>
      </c>
      <c r="DA8" s="295" t="s">
        <v>800</v>
      </c>
      <c r="DB8" s="295" t="s">
        <v>800</v>
      </c>
      <c r="DC8" s="295" t="s">
        <v>800</v>
      </c>
      <c r="DD8" s="292">
        <v>0</v>
      </c>
      <c r="DE8" s="292">
        <f>SUM(DF8:DY8)</f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800</v>
      </c>
      <c r="DS8" s="295" t="s">
        <v>800</v>
      </c>
      <c r="DT8" s="292">
        <v>0</v>
      </c>
      <c r="DU8" s="295" t="s">
        <v>800</v>
      </c>
      <c r="DV8" s="295" t="s">
        <v>800</v>
      </c>
      <c r="DW8" s="295" t="s">
        <v>800</v>
      </c>
      <c r="DX8" s="295" t="s">
        <v>800</v>
      </c>
      <c r="DY8" s="292">
        <v>0</v>
      </c>
      <c r="DZ8" s="292">
        <f>SUM(EA8:ET8)</f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800</v>
      </c>
      <c r="EL8" s="295" t="s">
        <v>800</v>
      </c>
      <c r="EM8" s="295" t="s">
        <v>800</v>
      </c>
      <c r="EN8" s="292">
        <v>0</v>
      </c>
      <c r="EO8" s="292">
        <v>0</v>
      </c>
      <c r="EP8" s="295" t="s">
        <v>800</v>
      </c>
      <c r="EQ8" s="295" t="s">
        <v>800</v>
      </c>
      <c r="ER8" s="295" t="s">
        <v>800</v>
      </c>
      <c r="ES8" s="292">
        <v>0</v>
      </c>
      <c r="ET8" s="292">
        <v>0</v>
      </c>
      <c r="EU8" s="292">
        <f>SUM(EV8:FO8)</f>
        <v>3624</v>
      </c>
      <c r="EV8" s="292">
        <v>0</v>
      </c>
      <c r="EW8" s="292">
        <v>0</v>
      </c>
      <c r="EX8" s="292">
        <v>0</v>
      </c>
      <c r="EY8" s="292">
        <v>474</v>
      </c>
      <c r="EZ8" s="292">
        <v>1064</v>
      </c>
      <c r="FA8" s="292">
        <v>637</v>
      </c>
      <c r="FB8" s="292">
        <v>0</v>
      </c>
      <c r="FC8" s="292">
        <v>1449</v>
      </c>
      <c r="FD8" s="292">
        <v>0</v>
      </c>
      <c r="FE8" s="292">
        <v>0</v>
      </c>
      <c r="FF8" s="292">
        <v>0</v>
      </c>
      <c r="FG8" s="292">
        <v>0</v>
      </c>
      <c r="FH8" s="295" t="s">
        <v>800</v>
      </c>
      <c r="FI8" s="295" t="s">
        <v>800</v>
      </c>
      <c r="FJ8" s="295" t="s">
        <v>800</v>
      </c>
      <c r="FK8" s="292">
        <v>0</v>
      </c>
      <c r="FL8" s="292">
        <v>0</v>
      </c>
      <c r="FM8" s="292">
        <v>0</v>
      </c>
      <c r="FN8" s="292">
        <v>0</v>
      </c>
      <c r="FO8" s="292">
        <v>0</v>
      </c>
    </row>
    <row r="9" spans="1:171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SUM(Y9,AT9,BO9,CJ9,DE9,DZ9,EU9)</f>
        <v>2200</v>
      </c>
      <c r="E9" s="292">
        <f>SUM(Z9,AU9,BP9,CK9,DF9,EA9,EV9)</f>
        <v>0</v>
      </c>
      <c r="F9" s="292">
        <f>SUM(AA9,AV9,BQ9,CL9,DG9,EB9,EW9)</f>
        <v>0</v>
      </c>
      <c r="G9" s="292">
        <f>SUM(AB9,AW9,BR9,CM9,DH9,EC9,EX9)</f>
        <v>0</v>
      </c>
      <c r="H9" s="292">
        <f>SUM(AC9,AX9,BS9,CN9,DI9,ED9,EY9)</f>
        <v>546</v>
      </c>
      <c r="I9" s="292">
        <f>SUM(AD9,AY9,BT9,CO9,DJ9,EE9,EZ9)</f>
        <v>670</v>
      </c>
      <c r="J9" s="292">
        <f>SUM(AE9,AZ9,BU9,CP9,DK9,EF9,FA9)</f>
        <v>254</v>
      </c>
      <c r="K9" s="292">
        <f>SUM(AF9,BA9,BV9,CQ9,DL9,EG9,FB9)</f>
        <v>0</v>
      </c>
      <c r="L9" s="292">
        <f>SUM(AG9,BB9,BW9,CR9,DM9,EH9,FC9)</f>
        <v>711</v>
      </c>
      <c r="M9" s="292">
        <f>SUM(AH9,BC9,BX9,CS9,DN9,EI9,FD9)</f>
        <v>0</v>
      </c>
      <c r="N9" s="292">
        <f>SUM(AI9,BD9,BY9,CT9,DO9,EJ9,FE9)</f>
        <v>0</v>
      </c>
      <c r="O9" s="292">
        <f>SUM(AJ9,BE9,BZ9,CU9,DP9,EK9,FF9)</f>
        <v>0</v>
      </c>
      <c r="P9" s="292">
        <f>SUM(AK9,BF9,CA9,CV9,DQ9,EL9,FG9)</f>
        <v>0</v>
      </c>
      <c r="Q9" s="292">
        <f>SUM(AL9,BG9,CB9,CW9,DR9,EM9,FH9)</f>
        <v>0</v>
      </c>
      <c r="R9" s="292">
        <f>SUM(AM9,BH9,CC9,CX9,DS9,EN9,FI9)</f>
        <v>0</v>
      </c>
      <c r="S9" s="292">
        <f>SUM(AN9,BI9,CD9,CY9,DT9,EO9,FJ9)</f>
        <v>0</v>
      </c>
      <c r="T9" s="292">
        <f>SUM(AO9,BJ9,CE9,CZ9,DU9,EP9,FK9)</f>
        <v>0</v>
      </c>
      <c r="U9" s="292">
        <f>SUM(AP9,BK9,CF9,DA9,DV9,EQ9,FL9)</f>
        <v>0</v>
      </c>
      <c r="V9" s="292">
        <f>SUM(AQ9,BL9,CG9,DB9,DW9,ER9,FM9)</f>
        <v>0</v>
      </c>
      <c r="W9" s="292">
        <f>SUM(AR9,BM9,CH9,DC9,DX9,ES9,FN9)</f>
        <v>0</v>
      </c>
      <c r="X9" s="292">
        <f>SUM(AS9,BN9,CI9,DD9,DY9,ET9,FO9)</f>
        <v>19</v>
      </c>
      <c r="Y9" s="292">
        <f>SUM(Z9:AS9)</f>
        <v>19</v>
      </c>
      <c r="Z9" s="292">
        <v>0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800</v>
      </c>
      <c r="AK9" s="295" t="s">
        <v>800</v>
      </c>
      <c r="AL9" s="292">
        <v>0</v>
      </c>
      <c r="AM9" s="295" t="s">
        <v>800</v>
      </c>
      <c r="AN9" s="295" t="s">
        <v>800</v>
      </c>
      <c r="AO9" s="292">
        <v>0</v>
      </c>
      <c r="AP9" s="295" t="s">
        <v>800</v>
      </c>
      <c r="AQ9" s="292">
        <v>0</v>
      </c>
      <c r="AR9" s="295" t="s">
        <v>800</v>
      </c>
      <c r="AS9" s="292">
        <v>19</v>
      </c>
      <c r="AT9" s="292">
        <f>SUM(AU9:BN9)</f>
        <v>264</v>
      </c>
      <c r="AU9" s="292">
        <v>0</v>
      </c>
      <c r="AV9" s="292">
        <v>0</v>
      </c>
      <c r="AW9" s="292">
        <v>0</v>
      </c>
      <c r="AX9" s="292">
        <v>264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800</v>
      </c>
      <c r="BF9" s="295" t="s">
        <v>800</v>
      </c>
      <c r="BG9" s="295" t="s">
        <v>800</v>
      </c>
      <c r="BH9" s="295" t="s">
        <v>800</v>
      </c>
      <c r="BI9" s="295" t="s">
        <v>800</v>
      </c>
      <c r="BJ9" s="295" t="s">
        <v>800</v>
      </c>
      <c r="BK9" s="295" t="s">
        <v>800</v>
      </c>
      <c r="BL9" s="295" t="s">
        <v>800</v>
      </c>
      <c r="BM9" s="295" t="s">
        <v>800</v>
      </c>
      <c r="BN9" s="292">
        <v>0</v>
      </c>
      <c r="BO9" s="292">
        <f>SUM(BP9:CI9)</f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5" t="s">
        <v>800</v>
      </c>
      <c r="CC9" s="295" t="s">
        <v>800</v>
      </c>
      <c r="CD9" s="295" t="s">
        <v>800</v>
      </c>
      <c r="CE9" s="295" t="s">
        <v>800</v>
      </c>
      <c r="CF9" s="295" t="s">
        <v>800</v>
      </c>
      <c r="CG9" s="295" t="s">
        <v>800</v>
      </c>
      <c r="CH9" s="295" t="s">
        <v>800</v>
      </c>
      <c r="CI9" s="292">
        <v>0</v>
      </c>
      <c r="CJ9" s="292">
        <f>SUM(CK9:DD9)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800</v>
      </c>
      <c r="CX9" s="295" t="s">
        <v>800</v>
      </c>
      <c r="CY9" s="295" t="s">
        <v>800</v>
      </c>
      <c r="CZ9" s="295" t="s">
        <v>800</v>
      </c>
      <c r="DA9" s="295" t="s">
        <v>800</v>
      </c>
      <c r="DB9" s="295" t="s">
        <v>800</v>
      </c>
      <c r="DC9" s="295" t="s">
        <v>800</v>
      </c>
      <c r="DD9" s="292">
        <v>0</v>
      </c>
      <c r="DE9" s="292">
        <f>SUM(DF9:DY9)</f>
        <v>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800</v>
      </c>
      <c r="DS9" s="295" t="s">
        <v>800</v>
      </c>
      <c r="DT9" s="292">
        <v>0</v>
      </c>
      <c r="DU9" s="295" t="s">
        <v>800</v>
      </c>
      <c r="DV9" s="295" t="s">
        <v>800</v>
      </c>
      <c r="DW9" s="295" t="s">
        <v>800</v>
      </c>
      <c r="DX9" s="295" t="s">
        <v>800</v>
      </c>
      <c r="DY9" s="292">
        <v>0</v>
      </c>
      <c r="DZ9" s="292">
        <f>SUM(EA9:ET9)</f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800</v>
      </c>
      <c r="EL9" s="295" t="s">
        <v>800</v>
      </c>
      <c r="EM9" s="295" t="s">
        <v>800</v>
      </c>
      <c r="EN9" s="292">
        <v>0</v>
      </c>
      <c r="EO9" s="292">
        <v>0</v>
      </c>
      <c r="EP9" s="295" t="s">
        <v>800</v>
      </c>
      <c r="EQ9" s="295" t="s">
        <v>800</v>
      </c>
      <c r="ER9" s="295" t="s">
        <v>800</v>
      </c>
      <c r="ES9" s="292">
        <v>0</v>
      </c>
      <c r="ET9" s="292">
        <v>0</v>
      </c>
      <c r="EU9" s="292">
        <f>SUM(EV9:FO9)</f>
        <v>1917</v>
      </c>
      <c r="EV9" s="292">
        <v>0</v>
      </c>
      <c r="EW9" s="292">
        <v>0</v>
      </c>
      <c r="EX9" s="292">
        <v>0</v>
      </c>
      <c r="EY9" s="292">
        <v>282</v>
      </c>
      <c r="EZ9" s="292">
        <v>670</v>
      </c>
      <c r="FA9" s="292">
        <v>254</v>
      </c>
      <c r="FB9" s="292">
        <v>0</v>
      </c>
      <c r="FC9" s="292">
        <v>711</v>
      </c>
      <c r="FD9" s="292">
        <v>0</v>
      </c>
      <c r="FE9" s="292">
        <v>0</v>
      </c>
      <c r="FF9" s="292">
        <v>0</v>
      </c>
      <c r="FG9" s="292">
        <v>0</v>
      </c>
      <c r="FH9" s="295" t="s">
        <v>800</v>
      </c>
      <c r="FI9" s="295" t="s">
        <v>800</v>
      </c>
      <c r="FJ9" s="295" t="s">
        <v>800</v>
      </c>
      <c r="FK9" s="292">
        <v>0</v>
      </c>
      <c r="FL9" s="292">
        <v>0</v>
      </c>
      <c r="FM9" s="292">
        <v>0</v>
      </c>
      <c r="FN9" s="292">
        <v>0</v>
      </c>
      <c r="FO9" s="292">
        <v>0</v>
      </c>
    </row>
    <row r="10" spans="1:171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SUM(Y10,AT10,BO10,CJ10,DE10,DZ10,EU10)</f>
        <v>1679</v>
      </c>
      <c r="E10" s="292">
        <f>SUM(Z10,AU10,BP10,CK10,DF10,EA10,EV10)</f>
        <v>0</v>
      </c>
      <c r="F10" s="292">
        <f>SUM(AA10,AV10,BQ10,CL10,DG10,EB10,EW10)</f>
        <v>0</v>
      </c>
      <c r="G10" s="292">
        <f>SUM(AB10,AW10,BR10,CM10,DH10,EC10,EX10)</f>
        <v>0</v>
      </c>
      <c r="H10" s="292">
        <f>SUM(AC10,AX10,BS10,CN10,DI10,ED10,EY10)</f>
        <v>823</v>
      </c>
      <c r="I10" s="292">
        <f>SUM(AD10,AY10,BT10,CO10,DJ10,EE10,EZ10)</f>
        <v>0</v>
      </c>
      <c r="J10" s="292">
        <f>SUM(AE10,AZ10,BU10,CP10,DK10,EF10,FA10)</f>
        <v>0</v>
      </c>
      <c r="K10" s="292">
        <f>SUM(AF10,BA10,BV10,CQ10,DL10,EG10,FB10)</f>
        <v>74</v>
      </c>
      <c r="L10" s="292">
        <f>SUM(AG10,BB10,BW10,CR10,DM10,EH10,FC10)</f>
        <v>782</v>
      </c>
      <c r="M10" s="292">
        <f>SUM(AH10,BC10,BX10,CS10,DN10,EI10,FD10)</f>
        <v>0</v>
      </c>
      <c r="N10" s="292">
        <f>SUM(AI10,BD10,BY10,CT10,DO10,EJ10,FE10)</f>
        <v>0</v>
      </c>
      <c r="O10" s="292">
        <f>SUM(AJ10,BE10,BZ10,CU10,DP10,EK10,FF10)</f>
        <v>0</v>
      </c>
      <c r="P10" s="292">
        <f>SUM(AK10,BF10,CA10,CV10,DQ10,EL10,FG10)</f>
        <v>0</v>
      </c>
      <c r="Q10" s="292">
        <f>SUM(AL10,BG10,CB10,CW10,DR10,EM10,FH10)</f>
        <v>0</v>
      </c>
      <c r="R10" s="292">
        <f>SUM(AM10,BH10,CC10,CX10,DS10,EN10,FI10)</f>
        <v>0</v>
      </c>
      <c r="S10" s="292">
        <f>SUM(AN10,BI10,CD10,CY10,DT10,EO10,FJ10)</f>
        <v>0</v>
      </c>
      <c r="T10" s="292">
        <f>SUM(AO10,BJ10,CE10,CZ10,DU10,EP10,FK10)</f>
        <v>0</v>
      </c>
      <c r="U10" s="292">
        <f>SUM(AP10,BK10,CF10,DA10,DV10,EQ10,FL10)</f>
        <v>0</v>
      </c>
      <c r="V10" s="292">
        <f>SUM(AQ10,BL10,CG10,DB10,DW10,ER10,FM10)</f>
        <v>0</v>
      </c>
      <c r="W10" s="292">
        <f>SUM(AR10,BM10,CH10,DC10,DX10,ES10,FN10)</f>
        <v>0</v>
      </c>
      <c r="X10" s="292">
        <f>SUM(AS10,BN10,CI10,DD10,DY10,ET10,FO10)</f>
        <v>0</v>
      </c>
      <c r="Y10" s="292">
        <f>SUM(Z10:AS10)</f>
        <v>0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800</v>
      </c>
      <c r="AK10" s="295" t="s">
        <v>800</v>
      </c>
      <c r="AL10" s="292">
        <v>0</v>
      </c>
      <c r="AM10" s="295" t="s">
        <v>800</v>
      </c>
      <c r="AN10" s="295" t="s">
        <v>800</v>
      </c>
      <c r="AO10" s="292">
        <v>0</v>
      </c>
      <c r="AP10" s="295" t="s">
        <v>800</v>
      </c>
      <c r="AQ10" s="292">
        <v>0</v>
      </c>
      <c r="AR10" s="295" t="s">
        <v>800</v>
      </c>
      <c r="AS10" s="292">
        <v>0</v>
      </c>
      <c r="AT10" s="292">
        <f>SUM(AU10:BN10)</f>
        <v>823</v>
      </c>
      <c r="AU10" s="292">
        <v>0</v>
      </c>
      <c r="AV10" s="292">
        <v>0</v>
      </c>
      <c r="AW10" s="292">
        <v>0</v>
      </c>
      <c r="AX10" s="292">
        <v>823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800</v>
      </c>
      <c r="BF10" s="295" t="s">
        <v>800</v>
      </c>
      <c r="BG10" s="295" t="s">
        <v>800</v>
      </c>
      <c r="BH10" s="295" t="s">
        <v>800</v>
      </c>
      <c r="BI10" s="295" t="s">
        <v>800</v>
      </c>
      <c r="BJ10" s="295" t="s">
        <v>800</v>
      </c>
      <c r="BK10" s="295" t="s">
        <v>800</v>
      </c>
      <c r="BL10" s="295" t="s">
        <v>800</v>
      </c>
      <c r="BM10" s="295" t="s">
        <v>800</v>
      </c>
      <c r="BN10" s="292">
        <v>0</v>
      </c>
      <c r="BO10" s="292">
        <f>SUM(BP10:CI10)</f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5" t="s">
        <v>800</v>
      </c>
      <c r="CC10" s="295" t="s">
        <v>800</v>
      </c>
      <c r="CD10" s="295" t="s">
        <v>800</v>
      </c>
      <c r="CE10" s="295" t="s">
        <v>800</v>
      </c>
      <c r="CF10" s="295" t="s">
        <v>800</v>
      </c>
      <c r="CG10" s="295" t="s">
        <v>800</v>
      </c>
      <c r="CH10" s="295" t="s">
        <v>800</v>
      </c>
      <c r="CI10" s="292">
        <v>0</v>
      </c>
      <c r="CJ10" s="292">
        <f>SUM(CK10:DD10)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800</v>
      </c>
      <c r="CX10" s="295" t="s">
        <v>800</v>
      </c>
      <c r="CY10" s="295" t="s">
        <v>800</v>
      </c>
      <c r="CZ10" s="295" t="s">
        <v>800</v>
      </c>
      <c r="DA10" s="295" t="s">
        <v>800</v>
      </c>
      <c r="DB10" s="295" t="s">
        <v>800</v>
      </c>
      <c r="DC10" s="295" t="s">
        <v>800</v>
      </c>
      <c r="DD10" s="292">
        <v>0</v>
      </c>
      <c r="DE10" s="292">
        <f>SUM(DF10:DY10)</f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800</v>
      </c>
      <c r="DS10" s="295" t="s">
        <v>800</v>
      </c>
      <c r="DT10" s="292">
        <v>0</v>
      </c>
      <c r="DU10" s="295" t="s">
        <v>800</v>
      </c>
      <c r="DV10" s="295" t="s">
        <v>800</v>
      </c>
      <c r="DW10" s="295" t="s">
        <v>800</v>
      </c>
      <c r="DX10" s="295" t="s">
        <v>800</v>
      </c>
      <c r="DY10" s="292">
        <v>0</v>
      </c>
      <c r="DZ10" s="292">
        <f>SUM(EA10:ET10)</f>
        <v>0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800</v>
      </c>
      <c r="EL10" s="295" t="s">
        <v>800</v>
      </c>
      <c r="EM10" s="295" t="s">
        <v>800</v>
      </c>
      <c r="EN10" s="292">
        <v>0</v>
      </c>
      <c r="EO10" s="292">
        <v>0</v>
      </c>
      <c r="EP10" s="295" t="s">
        <v>800</v>
      </c>
      <c r="EQ10" s="295" t="s">
        <v>800</v>
      </c>
      <c r="ER10" s="295" t="s">
        <v>800</v>
      </c>
      <c r="ES10" s="292">
        <v>0</v>
      </c>
      <c r="ET10" s="292">
        <v>0</v>
      </c>
      <c r="EU10" s="292">
        <f>SUM(EV10:FO10)</f>
        <v>856</v>
      </c>
      <c r="EV10" s="292">
        <v>0</v>
      </c>
      <c r="EW10" s="292">
        <v>0</v>
      </c>
      <c r="EX10" s="292">
        <v>0</v>
      </c>
      <c r="EY10" s="292">
        <v>0</v>
      </c>
      <c r="EZ10" s="292">
        <v>0</v>
      </c>
      <c r="FA10" s="292">
        <v>0</v>
      </c>
      <c r="FB10" s="292">
        <v>74</v>
      </c>
      <c r="FC10" s="292">
        <v>782</v>
      </c>
      <c r="FD10" s="292">
        <v>0</v>
      </c>
      <c r="FE10" s="292">
        <v>0</v>
      </c>
      <c r="FF10" s="292">
        <v>0</v>
      </c>
      <c r="FG10" s="292">
        <v>0</v>
      </c>
      <c r="FH10" s="295" t="s">
        <v>800</v>
      </c>
      <c r="FI10" s="295" t="s">
        <v>800</v>
      </c>
      <c r="FJ10" s="295" t="s">
        <v>800</v>
      </c>
      <c r="FK10" s="292">
        <v>0</v>
      </c>
      <c r="FL10" s="292">
        <v>0</v>
      </c>
      <c r="FM10" s="292">
        <v>0</v>
      </c>
      <c r="FN10" s="292">
        <v>0</v>
      </c>
      <c r="FO10" s="292">
        <v>0</v>
      </c>
    </row>
    <row r="11" spans="1:171" s="224" customFormat="1" ht="13.5" customHeight="1">
      <c r="A11" s="290" t="s">
        <v>745</v>
      </c>
      <c r="B11" s="291" t="s">
        <v>768</v>
      </c>
      <c r="C11" s="290" t="s">
        <v>769</v>
      </c>
      <c r="D11" s="292">
        <f>SUM(Y11,AT11,BO11,CJ11,DE11,DZ11,EU11)</f>
        <v>567</v>
      </c>
      <c r="E11" s="292">
        <f>SUM(Z11,AU11,BP11,CK11,DF11,EA11,EV11)</f>
        <v>0</v>
      </c>
      <c r="F11" s="292">
        <f>SUM(AA11,AV11,BQ11,CL11,DG11,EB11,EW11)</f>
        <v>0</v>
      </c>
      <c r="G11" s="292">
        <f>SUM(AB11,AW11,BR11,CM11,DH11,EC11,EX11)</f>
        <v>0</v>
      </c>
      <c r="H11" s="292">
        <f>SUM(AC11,AX11,BS11,CN11,DI11,ED11,EY11)</f>
        <v>451</v>
      </c>
      <c r="I11" s="292">
        <f>SUM(AD11,AY11,BT11,CO11,DJ11,EE11,EZ11)</f>
        <v>0</v>
      </c>
      <c r="J11" s="292">
        <f>SUM(AE11,AZ11,BU11,CP11,DK11,EF11,FA11)</f>
        <v>116</v>
      </c>
      <c r="K11" s="292">
        <f>SUM(AF11,BA11,BV11,CQ11,DL11,EG11,FB11)</f>
        <v>0</v>
      </c>
      <c r="L11" s="292">
        <f>SUM(AG11,BB11,BW11,CR11,DM11,EH11,FC11)</f>
        <v>0</v>
      </c>
      <c r="M11" s="292">
        <f>SUM(AH11,BC11,BX11,CS11,DN11,EI11,FD11)</f>
        <v>0</v>
      </c>
      <c r="N11" s="292">
        <f>SUM(AI11,BD11,BY11,CT11,DO11,EJ11,FE11)</f>
        <v>0</v>
      </c>
      <c r="O11" s="292">
        <f>SUM(AJ11,BE11,BZ11,CU11,DP11,EK11,FF11)</f>
        <v>0</v>
      </c>
      <c r="P11" s="292">
        <f>SUM(AK11,BF11,CA11,CV11,DQ11,EL11,FG11)</f>
        <v>0</v>
      </c>
      <c r="Q11" s="292">
        <f>SUM(AL11,BG11,CB11,CW11,DR11,EM11,FH11)</f>
        <v>0</v>
      </c>
      <c r="R11" s="292">
        <f>SUM(AM11,BH11,CC11,CX11,DS11,EN11,FI11)</f>
        <v>0</v>
      </c>
      <c r="S11" s="292">
        <f>SUM(AN11,BI11,CD11,CY11,DT11,EO11,FJ11)</f>
        <v>0</v>
      </c>
      <c r="T11" s="292">
        <f>SUM(AO11,BJ11,CE11,CZ11,DU11,EP11,FK11)</f>
        <v>0</v>
      </c>
      <c r="U11" s="292">
        <f>SUM(AP11,BK11,CF11,DA11,DV11,EQ11,FL11)</f>
        <v>0</v>
      </c>
      <c r="V11" s="292">
        <f>SUM(AQ11,BL11,CG11,DB11,DW11,ER11,FM11)</f>
        <v>0</v>
      </c>
      <c r="W11" s="292">
        <f>SUM(AR11,BM11,CH11,DC11,DX11,ES11,FN11)</f>
        <v>0</v>
      </c>
      <c r="X11" s="292">
        <f>SUM(AS11,BN11,CI11,DD11,DY11,ET11,FO11)</f>
        <v>0</v>
      </c>
      <c r="Y11" s="292">
        <f>SUM(Z11:AS11)</f>
        <v>0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800</v>
      </c>
      <c r="AK11" s="295" t="s">
        <v>800</v>
      </c>
      <c r="AL11" s="292">
        <v>0</v>
      </c>
      <c r="AM11" s="295" t="s">
        <v>800</v>
      </c>
      <c r="AN11" s="295" t="s">
        <v>800</v>
      </c>
      <c r="AO11" s="292">
        <v>0</v>
      </c>
      <c r="AP11" s="295" t="s">
        <v>800</v>
      </c>
      <c r="AQ11" s="292">
        <v>0</v>
      </c>
      <c r="AR11" s="295" t="s">
        <v>800</v>
      </c>
      <c r="AS11" s="292">
        <v>0</v>
      </c>
      <c r="AT11" s="292">
        <f>SUM(AU11:BN11)</f>
        <v>328</v>
      </c>
      <c r="AU11" s="292">
        <v>0</v>
      </c>
      <c r="AV11" s="292">
        <v>0</v>
      </c>
      <c r="AW11" s="292">
        <v>0</v>
      </c>
      <c r="AX11" s="292">
        <v>328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800</v>
      </c>
      <c r="BF11" s="295" t="s">
        <v>800</v>
      </c>
      <c r="BG11" s="295" t="s">
        <v>800</v>
      </c>
      <c r="BH11" s="295" t="s">
        <v>800</v>
      </c>
      <c r="BI11" s="295" t="s">
        <v>800</v>
      </c>
      <c r="BJ11" s="295" t="s">
        <v>800</v>
      </c>
      <c r="BK11" s="295" t="s">
        <v>800</v>
      </c>
      <c r="BL11" s="295" t="s">
        <v>800</v>
      </c>
      <c r="BM11" s="295" t="s">
        <v>800</v>
      </c>
      <c r="BN11" s="292">
        <v>0</v>
      </c>
      <c r="BO11" s="292">
        <f>SUM(BP11:CI11)</f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5" t="s">
        <v>800</v>
      </c>
      <c r="CC11" s="295" t="s">
        <v>800</v>
      </c>
      <c r="CD11" s="295" t="s">
        <v>800</v>
      </c>
      <c r="CE11" s="295" t="s">
        <v>800</v>
      </c>
      <c r="CF11" s="295" t="s">
        <v>800</v>
      </c>
      <c r="CG11" s="295" t="s">
        <v>800</v>
      </c>
      <c r="CH11" s="295" t="s">
        <v>800</v>
      </c>
      <c r="CI11" s="292">
        <v>0</v>
      </c>
      <c r="CJ11" s="292">
        <f>SUM(CK11:DD11)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800</v>
      </c>
      <c r="CX11" s="295" t="s">
        <v>800</v>
      </c>
      <c r="CY11" s="295" t="s">
        <v>800</v>
      </c>
      <c r="CZ11" s="295" t="s">
        <v>800</v>
      </c>
      <c r="DA11" s="295" t="s">
        <v>800</v>
      </c>
      <c r="DB11" s="295" t="s">
        <v>800</v>
      </c>
      <c r="DC11" s="295" t="s">
        <v>800</v>
      </c>
      <c r="DD11" s="292">
        <v>0</v>
      </c>
      <c r="DE11" s="292">
        <f>SUM(DF11:DY11)</f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800</v>
      </c>
      <c r="DS11" s="295" t="s">
        <v>800</v>
      </c>
      <c r="DT11" s="292">
        <v>0</v>
      </c>
      <c r="DU11" s="295" t="s">
        <v>800</v>
      </c>
      <c r="DV11" s="295" t="s">
        <v>800</v>
      </c>
      <c r="DW11" s="295" t="s">
        <v>800</v>
      </c>
      <c r="DX11" s="295" t="s">
        <v>800</v>
      </c>
      <c r="DY11" s="292">
        <v>0</v>
      </c>
      <c r="DZ11" s="292">
        <f>SUM(EA11:ET11)</f>
        <v>0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800</v>
      </c>
      <c r="EL11" s="295" t="s">
        <v>800</v>
      </c>
      <c r="EM11" s="295" t="s">
        <v>800</v>
      </c>
      <c r="EN11" s="292">
        <v>0</v>
      </c>
      <c r="EO11" s="292">
        <v>0</v>
      </c>
      <c r="EP11" s="295" t="s">
        <v>800</v>
      </c>
      <c r="EQ11" s="295" t="s">
        <v>800</v>
      </c>
      <c r="ER11" s="295" t="s">
        <v>800</v>
      </c>
      <c r="ES11" s="292">
        <v>0</v>
      </c>
      <c r="ET11" s="292">
        <v>0</v>
      </c>
      <c r="EU11" s="292">
        <f>SUM(EV11:FO11)</f>
        <v>239</v>
      </c>
      <c r="EV11" s="292">
        <v>0</v>
      </c>
      <c r="EW11" s="292">
        <v>0</v>
      </c>
      <c r="EX11" s="292">
        <v>0</v>
      </c>
      <c r="EY11" s="292">
        <v>123</v>
      </c>
      <c r="EZ11" s="292">
        <v>0</v>
      </c>
      <c r="FA11" s="292">
        <v>116</v>
      </c>
      <c r="FB11" s="292">
        <v>0</v>
      </c>
      <c r="FC11" s="292">
        <v>0</v>
      </c>
      <c r="FD11" s="292">
        <v>0</v>
      </c>
      <c r="FE11" s="292">
        <v>0</v>
      </c>
      <c r="FF11" s="292">
        <v>0</v>
      </c>
      <c r="FG11" s="292">
        <v>0</v>
      </c>
      <c r="FH11" s="295" t="s">
        <v>800</v>
      </c>
      <c r="FI11" s="295" t="s">
        <v>800</v>
      </c>
      <c r="FJ11" s="295" t="s">
        <v>800</v>
      </c>
      <c r="FK11" s="292">
        <v>0</v>
      </c>
      <c r="FL11" s="292">
        <v>0</v>
      </c>
      <c r="FM11" s="292">
        <v>0</v>
      </c>
      <c r="FN11" s="292">
        <v>0</v>
      </c>
      <c r="FO11" s="292">
        <v>0</v>
      </c>
    </row>
    <row r="12" spans="1:171" s="224" customFormat="1" ht="13.5" customHeight="1">
      <c r="A12" s="290" t="s">
        <v>745</v>
      </c>
      <c r="B12" s="291" t="s">
        <v>770</v>
      </c>
      <c r="C12" s="290" t="s">
        <v>771</v>
      </c>
      <c r="D12" s="292">
        <f>SUM(Y12,AT12,BO12,CJ12,DE12,DZ12,EU12)</f>
        <v>4201</v>
      </c>
      <c r="E12" s="292">
        <f>SUM(Z12,AU12,BP12,CK12,DF12,EA12,EV12)</f>
        <v>1226</v>
      </c>
      <c r="F12" s="292">
        <f>SUM(AA12,AV12,BQ12,CL12,DG12,EB12,EW12)</f>
        <v>0</v>
      </c>
      <c r="G12" s="292">
        <f>SUM(AB12,AW12,BR12,CM12,DH12,EC12,EX12)</f>
        <v>0</v>
      </c>
      <c r="H12" s="292">
        <f>SUM(AC12,AX12,BS12,CN12,DI12,ED12,EY12)</f>
        <v>789</v>
      </c>
      <c r="I12" s="292">
        <f>SUM(AD12,AY12,BT12,CO12,DJ12,EE12,EZ12)</f>
        <v>717</v>
      </c>
      <c r="J12" s="292">
        <f>SUM(AE12,AZ12,BU12,CP12,DK12,EF12,FA12)</f>
        <v>288</v>
      </c>
      <c r="K12" s="292">
        <f>SUM(AF12,BA12,BV12,CQ12,DL12,EG12,FB12)</f>
        <v>0</v>
      </c>
      <c r="L12" s="292">
        <f>SUM(AG12,BB12,BW12,CR12,DM12,EH12,FC12)</f>
        <v>1004</v>
      </c>
      <c r="M12" s="292">
        <f>SUM(AH12,BC12,BX12,CS12,DN12,EI12,FD12)</f>
        <v>0</v>
      </c>
      <c r="N12" s="292">
        <f>SUM(AI12,BD12,BY12,CT12,DO12,EJ12,FE12)</f>
        <v>0</v>
      </c>
      <c r="O12" s="292">
        <f>SUM(AJ12,BE12,BZ12,CU12,DP12,EK12,FF12)</f>
        <v>0</v>
      </c>
      <c r="P12" s="292">
        <f>SUM(AK12,BF12,CA12,CV12,DQ12,EL12,FG12)</f>
        <v>0</v>
      </c>
      <c r="Q12" s="292">
        <f>SUM(AL12,BG12,CB12,CW12,DR12,EM12,FH12)</f>
        <v>0</v>
      </c>
      <c r="R12" s="292">
        <f>SUM(AM12,BH12,CC12,CX12,DS12,EN12,FI12)</f>
        <v>0</v>
      </c>
      <c r="S12" s="292">
        <f>SUM(AN12,BI12,CD12,CY12,DT12,EO12,FJ12)</f>
        <v>0</v>
      </c>
      <c r="T12" s="292">
        <f>SUM(AO12,BJ12,CE12,CZ12,DU12,EP12,FK12)</f>
        <v>0</v>
      </c>
      <c r="U12" s="292">
        <f>SUM(AP12,BK12,CF12,DA12,DV12,EQ12,FL12)</f>
        <v>0</v>
      </c>
      <c r="V12" s="292">
        <f>SUM(AQ12,BL12,CG12,DB12,DW12,ER12,FM12)</f>
        <v>0</v>
      </c>
      <c r="W12" s="292">
        <f>SUM(AR12,BM12,CH12,DC12,DX12,ES12,FN12)</f>
        <v>0</v>
      </c>
      <c r="X12" s="292">
        <f>SUM(AS12,BN12,CI12,DD12,DY12,ET12,FO12)</f>
        <v>177</v>
      </c>
      <c r="Y12" s="292">
        <f>SUM(Z12:AS12)</f>
        <v>0</v>
      </c>
      <c r="Z12" s="292">
        <v>0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800</v>
      </c>
      <c r="AK12" s="295" t="s">
        <v>800</v>
      </c>
      <c r="AL12" s="292">
        <v>0</v>
      </c>
      <c r="AM12" s="295" t="s">
        <v>800</v>
      </c>
      <c r="AN12" s="295" t="s">
        <v>800</v>
      </c>
      <c r="AO12" s="292">
        <v>0</v>
      </c>
      <c r="AP12" s="295" t="s">
        <v>800</v>
      </c>
      <c r="AQ12" s="292">
        <v>0</v>
      </c>
      <c r="AR12" s="295" t="s">
        <v>800</v>
      </c>
      <c r="AS12" s="292">
        <v>0</v>
      </c>
      <c r="AT12" s="292">
        <f>SUM(AU12:BN12)</f>
        <v>671</v>
      </c>
      <c r="AU12" s="292">
        <v>0</v>
      </c>
      <c r="AV12" s="292">
        <v>0</v>
      </c>
      <c r="AW12" s="292">
        <v>0</v>
      </c>
      <c r="AX12" s="292">
        <v>531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800</v>
      </c>
      <c r="BF12" s="295" t="s">
        <v>800</v>
      </c>
      <c r="BG12" s="295" t="s">
        <v>800</v>
      </c>
      <c r="BH12" s="295" t="s">
        <v>800</v>
      </c>
      <c r="BI12" s="295" t="s">
        <v>800</v>
      </c>
      <c r="BJ12" s="295" t="s">
        <v>800</v>
      </c>
      <c r="BK12" s="295" t="s">
        <v>800</v>
      </c>
      <c r="BL12" s="295" t="s">
        <v>800</v>
      </c>
      <c r="BM12" s="295" t="s">
        <v>800</v>
      </c>
      <c r="BN12" s="292">
        <v>140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5" t="s">
        <v>800</v>
      </c>
      <c r="CC12" s="295" t="s">
        <v>800</v>
      </c>
      <c r="CD12" s="295" t="s">
        <v>800</v>
      </c>
      <c r="CE12" s="295" t="s">
        <v>800</v>
      </c>
      <c r="CF12" s="295" t="s">
        <v>800</v>
      </c>
      <c r="CG12" s="295" t="s">
        <v>800</v>
      </c>
      <c r="CH12" s="295" t="s">
        <v>800</v>
      </c>
      <c r="CI12" s="292">
        <v>0</v>
      </c>
      <c r="CJ12" s="292">
        <f>SUM(CK12:DD12)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800</v>
      </c>
      <c r="CX12" s="295" t="s">
        <v>800</v>
      </c>
      <c r="CY12" s="295" t="s">
        <v>800</v>
      </c>
      <c r="CZ12" s="295" t="s">
        <v>800</v>
      </c>
      <c r="DA12" s="295" t="s">
        <v>800</v>
      </c>
      <c r="DB12" s="295" t="s">
        <v>800</v>
      </c>
      <c r="DC12" s="295" t="s">
        <v>800</v>
      </c>
      <c r="DD12" s="292">
        <v>0</v>
      </c>
      <c r="DE12" s="292">
        <f>SUM(DF12:DY12)</f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800</v>
      </c>
      <c r="DS12" s="295" t="s">
        <v>800</v>
      </c>
      <c r="DT12" s="292">
        <v>0</v>
      </c>
      <c r="DU12" s="295" t="s">
        <v>800</v>
      </c>
      <c r="DV12" s="295" t="s">
        <v>800</v>
      </c>
      <c r="DW12" s="295" t="s">
        <v>800</v>
      </c>
      <c r="DX12" s="295" t="s">
        <v>800</v>
      </c>
      <c r="DY12" s="292">
        <v>0</v>
      </c>
      <c r="DZ12" s="292">
        <f>SUM(EA12:ET12)</f>
        <v>0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800</v>
      </c>
      <c r="EL12" s="295" t="s">
        <v>800</v>
      </c>
      <c r="EM12" s="295" t="s">
        <v>800</v>
      </c>
      <c r="EN12" s="292">
        <v>0</v>
      </c>
      <c r="EO12" s="292">
        <v>0</v>
      </c>
      <c r="EP12" s="295" t="s">
        <v>800</v>
      </c>
      <c r="EQ12" s="295" t="s">
        <v>800</v>
      </c>
      <c r="ER12" s="295" t="s">
        <v>800</v>
      </c>
      <c r="ES12" s="292">
        <v>0</v>
      </c>
      <c r="ET12" s="292">
        <v>0</v>
      </c>
      <c r="EU12" s="292">
        <f>SUM(EV12:FO12)</f>
        <v>3530</v>
      </c>
      <c r="EV12" s="292">
        <v>1226</v>
      </c>
      <c r="EW12" s="292">
        <v>0</v>
      </c>
      <c r="EX12" s="292">
        <v>0</v>
      </c>
      <c r="EY12" s="292">
        <v>258</v>
      </c>
      <c r="EZ12" s="292">
        <v>717</v>
      </c>
      <c r="FA12" s="292">
        <v>288</v>
      </c>
      <c r="FB12" s="292">
        <v>0</v>
      </c>
      <c r="FC12" s="292">
        <v>1004</v>
      </c>
      <c r="FD12" s="292">
        <v>0</v>
      </c>
      <c r="FE12" s="292">
        <v>0</v>
      </c>
      <c r="FF12" s="292">
        <v>0</v>
      </c>
      <c r="FG12" s="292">
        <v>0</v>
      </c>
      <c r="FH12" s="295" t="s">
        <v>800</v>
      </c>
      <c r="FI12" s="295" t="s">
        <v>800</v>
      </c>
      <c r="FJ12" s="295" t="s">
        <v>800</v>
      </c>
      <c r="FK12" s="292">
        <v>0</v>
      </c>
      <c r="FL12" s="292">
        <v>0</v>
      </c>
      <c r="FM12" s="292">
        <v>0</v>
      </c>
      <c r="FN12" s="292">
        <v>0</v>
      </c>
      <c r="FO12" s="292">
        <v>37</v>
      </c>
    </row>
    <row r="13" spans="1:171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SUM(Y13,AT13,BO13,CJ13,DE13,DZ13,EU13)</f>
        <v>2196</v>
      </c>
      <c r="E13" s="292">
        <f>SUM(Z13,AU13,BP13,CK13,DF13,EA13,EV13)</f>
        <v>9</v>
      </c>
      <c r="F13" s="292">
        <f>SUM(AA13,AV13,BQ13,CL13,DG13,EB13,EW13)</f>
        <v>0</v>
      </c>
      <c r="G13" s="292">
        <f>SUM(AB13,AW13,BR13,CM13,DH13,EC13,EX13)</f>
        <v>0</v>
      </c>
      <c r="H13" s="292">
        <f>SUM(AC13,AX13,BS13,CN13,DI13,ED13,EY13)</f>
        <v>462</v>
      </c>
      <c r="I13" s="292">
        <f>SUM(AD13,AY13,BT13,CO13,DJ13,EE13,EZ13)</f>
        <v>0</v>
      </c>
      <c r="J13" s="292">
        <f>SUM(AE13,AZ13,BU13,CP13,DK13,EF13,FA13)</f>
        <v>225</v>
      </c>
      <c r="K13" s="292">
        <f>SUM(AF13,BA13,BV13,CQ13,DL13,EG13,FB13)</f>
        <v>0</v>
      </c>
      <c r="L13" s="292">
        <f>SUM(AG13,BB13,BW13,CR13,DM13,EH13,FC13)</f>
        <v>1144</v>
      </c>
      <c r="M13" s="292">
        <f>SUM(AH13,BC13,BX13,CS13,DN13,EI13,FD13)</f>
        <v>0</v>
      </c>
      <c r="N13" s="292">
        <f>SUM(AI13,BD13,BY13,CT13,DO13,EJ13,FE13)</f>
        <v>0</v>
      </c>
      <c r="O13" s="292">
        <f>SUM(AJ13,BE13,BZ13,CU13,DP13,EK13,FF13)</f>
        <v>0</v>
      </c>
      <c r="P13" s="292">
        <f>SUM(AK13,BF13,CA13,CV13,DQ13,EL13,FG13)</f>
        <v>0</v>
      </c>
      <c r="Q13" s="292">
        <f>SUM(AL13,BG13,CB13,CW13,DR13,EM13,FH13)</f>
        <v>0</v>
      </c>
      <c r="R13" s="292">
        <f>SUM(AM13,BH13,CC13,CX13,DS13,EN13,FI13)</f>
        <v>0</v>
      </c>
      <c r="S13" s="292">
        <f>SUM(AN13,BI13,CD13,CY13,DT13,EO13,FJ13)</f>
        <v>0</v>
      </c>
      <c r="T13" s="292">
        <f>SUM(AO13,BJ13,CE13,CZ13,DU13,EP13,FK13)</f>
        <v>0</v>
      </c>
      <c r="U13" s="292">
        <f>SUM(AP13,BK13,CF13,DA13,DV13,EQ13,FL13)</f>
        <v>0</v>
      </c>
      <c r="V13" s="292">
        <f>SUM(AQ13,BL13,CG13,DB13,DW13,ER13,FM13)</f>
        <v>0</v>
      </c>
      <c r="W13" s="292">
        <f>SUM(AR13,BM13,CH13,DC13,DX13,ES13,FN13)</f>
        <v>9</v>
      </c>
      <c r="X13" s="292">
        <f>SUM(AS13,BN13,CI13,DD13,DY13,ET13,FO13)</f>
        <v>347</v>
      </c>
      <c r="Y13" s="292">
        <f>SUM(Z13:AS13)</f>
        <v>0</v>
      </c>
      <c r="Z13" s="292">
        <v>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800</v>
      </c>
      <c r="AK13" s="295" t="s">
        <v>800</v>
      </c>
      <c r="AL13" s="292">
        <v>0</v>
      </c>
      <c r="AM13" s="295" t="s">
        <v>800</v>
      </c>
      <c r="AN13" s="295" t="s">
        <v>800</v>
      </c>
      <c r="AO13" s="292">
        <v>0</v>
      </c>
      <c r="AP13" s="295" t="s">
        <v>800</v>
      </c>
      <c r="AQ13" s="292">
        <v>0</v>
      </c>
      <c r="AR13" s="295" t="s">
        <v>800</v>
      </c>
      <c r="AS13" s="292">
        <v>0</v>
      </c>
      <c r="AT13" s="292">
        <f>SUM(AU13:BN13)</f>
        <v>471</v>
      </c>
      <c r="AU13" s="292">
        <v>9</v>
      </c>
      <c r="AV13" s="292">
        <v>0</v>
      </c>
      <c r="AW13" s="292">
        <v>0</v>
      </c>
      <c r="AX13" s="292">
        <v>462</v>
      </c>
      <c r="AY13" s="292"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5" t="s">
        <v>800</v>
      </c>
      <c r="BF13" s="295" t="s">
        <v>800</v>
      </c>
      <c r="BG13" s="295" t="s">
        <v>800</v>
      </c>
      <c r="BH13" s="295" t="s">
        <v>800</v>
      </c>
      <c r="BI13" s="295" t="s">
        <v>800</v>
      </c>
      <c r="BJ13" s="295" t="s">
        <v>800</v>
      </c>
      <c r="BK13" s="295" t="s">
        <v>800</v>
      </c>
      <c r="BL13" s="295" t="s">
        <v>800</v>
      </c>
      <c r="BM13" s="295" t="s">
        <v>800</v>
      </c>
      <c r="BN13" s="292">
        <v>0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800</v>
      </c>
      <c r="CC13" s="295" t="s">
        <v>800</v>
      </c>
      <c r="CD13" s="295" t="s">
        <v>800</v>
      </c>
      <c r="CE13" s="295" t="s">
        <v>800</v>
      </c>
      <c r="CF13" s="295" t="s">
        <v>800</v>
      </c>
      <c r="CG13" s="295" t="s">
        <v>800</v>
      </c>
      <c r="CH13" s="295" t="s">
        <v>800</v>
      </c>
      <c r="CI13" s="292">
        <v>0</v>
      </c>
      <c r="CJ13" s="292">
        <f>SUM(CK13:DD13)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800</v>
      </c>
      <c r="CX13" s="295" t="s">
        <v>800</v>
      </c>
      <c r="CY13" s="295" t="s">
        <v>800</v>
      </c>
      <c r="CZ13" s="295" t="s">
        <v>800</v>
      </c>
      <c r="DA13" s="295" t="s">
        <v>800</v>
      </c>
      <c r="DB13" s="295" t="s">
        <v>800</v>
      </c>
      <c r="DC13" s="295" t="s">
        <v>800</v>
      </c>
      <c r="DD13" s="292">
        <v>0</v>
      </c>
      <c r="DE13" s="292">
        <f>SUM(DF13:DY13)</f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800</v>
      </c>
      <c r="DS13" s="295" t="s">
        <v>800</v>
      </c>
      <c r="DT13" s="292">
        <v>0</v>
      </c>
      <c r="DU13" s="295" t="s">
        <v>800</v>
      </c>
      <c r="DV13" s="295" t="s">
        <v>800</v>
      </c>
      <c r="DW13" s="295" t="s">
        <v>800</v>
      </c>
      <c r="DX13" s="295" t="s">
        <v>800</v>
      </c>
      <c r="DY13" s="292">
        <v>0</v>
      </c>
      <c r="DZ13" s="292">
        <f>SUM(EA13:ET13)</f>
        <v>0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800</v>
      </c>
      <c r="EL13" s="295" t="s">
        <v>800</v>
      </c>
      <c r="EM13" s="295" t="s">
        <v>800</v>
      </c>
      <c r="EN13" s="292">
        <v>0</v>
      </c>
      <c r="EO13" s="292">
        <v>0</v>
      </c>
      <c r="EP13" s="295" t="s">
        <v>800</v>
      </c>
      <c r="EQ13" s="295" t="s">
        <v>800</v>
      </c>
      <c r="ER13" s="295" t="s">
        <v>800</v>
      </c>
      <c r="ES13" s="292">
        <v>0</v>
      </c>
      <c r="ET13" s="292">
        <v>0</v>
      </c>
      <c r="EU13" s="292">
        <f>SUM(EV13:FO13)</f>
        <v>1725</v>
      </c>
      <c r="EV13" s="292">
        <v>0</v>
      </c>
      <c r="EW13" s="292">
        <v>0</v>
      </c>
      <c r="EX13" s="292">
        <v>0</v>
      </c>
      <c r="EY13" s="292">
        <v>0</v>
      </c>
      <c r="EZ13" s="292">
        <v>0</v>
      </c>
      <c r="FA13" s="292">
        <v>225</v>
      </c>
      <c r="FB13" s="292">
        <v>0</v>
      </c>
      <c r="FC13" s="292">
        <v>1144</v>
      </c>
      <c r="FD13" s="292">
        <v>0</v>
      </c>
      <c r="FE13" s="292">
        <v>0</v>
      </c>
      <c r="FF13" s="292">
        <v>0</v>
      </c>
      <c r="FG13" s="292">
        <v>0</v>
      </c>
      <c r="FH13" s="295" t="s">
        <v>800</v>
      </c>
      <c r="FI13" s="295" t="s">
        <v>800</v>
      </c>
      <c r="FJ13" s="295" t="s">
        <v>800</v>
      </c>
      <c r="FK13" s="292">
        <v>0</v>
      </c>
      <c r="FL13" s="292">
        <v>0</v>
      </c>
      <c r="FM13" s="292">
        <v>0</v>
      </c>
      <c r="FN13" s="292">
        <v>9</v>
      </c>
      <c r="FO13" s="292">
        <v>347</v>
      </c>
    </row>
    <row r="14" spans="1:171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SUM(Y14,AT14,BO14,CJ14,DE14,DZ14,EU14)</f>
        <v>2720</v>
      </c>
      <c r="E14" s="292">
        <f>SUM(Z14,AU14,BP14,CK14,DF14,EA14,EV14)</f>
        <v>45</v>
      </c>
      <c r="F14" s="292">
        <f>SUM(AA14,AV14,BQ14,CL14,DG14,EB14,EW14)</f>
        <v>3</v>
      </c>
      <c r="G14" s="292">
        <f>SUM(AB14,AW14,BR14,CM14,DH14,EC14,EX14)</f>
        <v>0</v>
      </c>
      <c r="H14" s="292">
        <f>SUM(AC14,AX14,BS14,CN14,DI14,ED14,EY14)</f>
        <v>266</v>
      </c>
      <c r="I14" s="292">
        <f>SUM(AD14,AY14,BT14,CO14,DJ14,EE14,EZ14)</f>
        <v>361</v>
      </c>
      <c r="J14" s="292">
        <f>SUM(AE14,AZ14,BU14,CP14,DK14,EF14,FA14)</f>
        <v>146</v>
      </c>
      <c r="K14" s="292">
        <f>SUM(AF14,BA14,BV14,CQ14,DL14,EG14,FB14)</f>
        <v>0</v>
      </c>
      <c r="L14" s="292">
        <f>SUM(AG14,BB14,BW14,CR14,DM14,EH14,FC14)</f>
        <v>715</v>
      </c>
      <c r="M14" s="292">
        <f>SUM(AH14,BC14,BX14,CS14,DN14,EI14,FD14)</f>
        <v>27</v>
      </c>
      <c r="N14" s="292">
        <f>SUM(AI14,BD14,BY14,CT14,DO14,EJ14,FE14)</f>
        <v>27</v>
      </c>
      <c r="O14" s="292">
        <f>SUM(AJ14,BE14,BZ14,CU14,DP14,EK14,FF14)</f>
        <v>66</v>
      </c>
      <c r="P14" s="292">
        <f>SUM(AK14,BF14,CA14,CV14,DQ14,EL14,FG14)</f>
        <v>0</v>
      </c>
      <c r="Q14" s="292">
        <f>SUM(AL14,BG14,CB14,CW14,DR14,EM14,FH14)</f>
        <v>6</v>
      </c>
      <c r="R14" s="292">
        <f>SUM(AM14,BH14,CC14,CX14,DS14,EN14,FI14)</f>
        <v>0</v>
      </c>
      <c r="S14" s="292">
        <f>SUM(AN14,BI14,CD14,CY14,DT14,EO14,FJ14)</f>
        <v>0</v>
      </c>
      <c r="T14" s="292">
        <f>SUM(AO14,BJ14,CE14,CZ14,DU14,EP14,FK14)</f>
        <v>497</v>
      </c>
      <c r="U14" s="292">
        <f>SUM(AP14,BK14,CF14,DA14,DV14,EQ14,FL14)</f>
        <v>0</v>
      </c>
      <c r="V14" s="292">
        <f>SUM(AQ14,BL14,CG14,DB14,DW14,ER14,FM14)</f>
        <v>0</v>
      </c>
      <c r="W14" s="292">
        <f>SUM(AR14,BM14,CH14,DC14,DX14,ES14,FN14)</f>
        <v>1</v>
      </c>
      <c r="X14" s="292">
        <f>SUM(AS14,BN14,CI14,DD14,DY14,ET14,FO14)</f>
        <v>560</v>
      </c>
      <c r="Y14" s="292">
        <f>SUM(Z14:AS14)</f>
        <v>999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800</v>
      </c>
      <c r="AK14" s="295" t="s">
        <v>800</v>
      </c>
      <c r="AL14" s="292">
        <v>6</v>
      </c>
      <c r="AM14" s="295" t="s">
        <v>800</v>
      </c>
      <c r="AN14" s="295" t="s">
        <v>800</v>
      </c>
      <c r="AO14" s="292">
        <v>497</v>
      </c>
      <c r="AP14" s="295" t="s">
        <v>800</v>
      </c>
      <c r="AQ14" s="292">
        <v>0</v>
      </c>
      <c r="AR14" s="295" t="s">
        <v>800</v>
      </c>
      <c r="AS14" s="292">
        <v>496</v>
      </c>
      <c r="AT14" s="292">
        <f>SUM(AU14:BN14)</f>
        <v>311</v>
      </c>
      <c r="AU14" s="292">
        <v>0</v>
      </c>
      <c r="AV14" s="292">
        <v>0</v>
      </c>
      <c r="AW14" s="292">
        <v>0</v>
      </c>
      <c r="AX14" s="292">
        <v>266</v>
      </c>
      <c r="AY14" s="292"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800</v>
      </c>
      <c r="BF14" s="295" t="s">
        <v>800</v>
      </c>
      <c r="BG14" s="295" t="s">
        <v>800</v>
      </c>
      <c r="BH14" s="295" t="s">
        <v>800</v>
      </c>
      <c r="BI14" s="295" t="s">
        <v>800</v>
      </c>
      <c r="BJ14" s="295" t="s">
        <v>800</v>
      </c>
      <c r="BK14" s="295" t="s">
        <v>800</v>
      </c>
      <c r="BL14" s="295" t="s">
        <v>800</v>
      </c>
      <c r="BM14" s="295" t="s">
        <v>800</v>
      </c>
      <c r="BN14" s="292">
        <v>45</v>
      </c>
      <c r="BO14" s="292">
        <f>SUM(BP14:CI14)</f>
        <v>66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66</v>
      </c>
      <c r="CA14" s="292">
        <v>0</v>
      </c>
      <c r="CB14" s="295" t="s">
        <v>800</v>
      </c>
      <c r="CC14" s="295" t="s">
        <v>800</v>
      </c>
      <c r="CD14" s="295" t="s">
        <v>800</v>
      </c>
      <c r="CE14" s="295" t="s">
        <v>800</v>
      </c>
      <c r="CF14" s="295" t="s">
        <v>800</v>
      </c>
      <c r="CG14" s="295" t="s">
        <v>800</v>
      </c>
      <c r="CH14" s="295" t="s">
        <v>800</v>
      </c>
      <c r="CI14" s="292">
        <v>0</v>
      </c>
      <c r="CJ14" s="292">
        <f>SUM(CK14:DD14)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800</v>
      </c>
      <c r="CX14" s="295" t="s">
        <v>800</v>
      </c>
      <c r="CY14" s="295" t="s">
        <v>800</v>
      </c>
      <c r="CZ14" s="295" t="s">
        <v>800</v>
      </c>
      <c r="DA14" s="295" t="s">
        <v>800</v>
      </c>
      <c r="DB14" s="295" t="s">
        <v>800</v>
      </c>
      <c r="DC14" s="295" t="s">
        <v>800</v>
      </c>
      <c r="DD14" s="292">
        <v>0</v>
      </c>
      <c r="DE14" s="292">
        <f>SUM(DF14:DY14)</f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800</v>
      </c>
      <c r="DS14" s="295" t="s">
        <v>800</v>
      </c>
      <c r="DT14" s="292">
        <v>0</v>
      </c>
      <c r="DU14" s="295" t="s">
        <v>800</v>
      </c>
      <c r="DV14" s="295" t="s">
        <v>800</v>
      </c>
      <c r="DW14" s="295" t="s">
        <v>800</v>
      </c>
      <c r="DX14" s="295" t="s">
        <v>800</v>
      </c>
      <c r="DY14" s="292">
        <v>0</v>
      </c>
      <c r="DZ14" s="292">
        <f>SUM(EA14:ET14)</f>
        <v>0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800</v>
      </c>
      <c r="EL14" s="295" t="s">
        <v>800</v>
      </c>
      <c r="EM14" s="295" t="s">
        <v>800</v>
      </c>
      <c r="EN14" s="292">
        <v>0</v>
      </c>
      <c r="EO14" s="292">
        <v>0</v>
      </c>
      <c r="EP14" s="295" t="s">
        <v>800</v>
      </c>
      <c r="EQ14" s="295" t="s">
        <v>800</v>
      </c>
      <c r="ER14" s="295" t="s">
        <v>800</v>
      </c>
      <c r="ES14" s="292">
        <v>0</v>
      </c>
      <c r="ET14" s="292">
        <v>0</v>
      </c>
      <c r="EU14" s="292">
        <f>SUM(EV14:FO14)</f>
        <v>1344</v>
      </c>
      <c r="EV14" s="292">
        <v>45</v>
      </c>
      <c r="EW14" s="292">
        <v>3</v>
      </c>
      <c r="EX14" s="292">
        <v>0</v>
      </c>
      <c r="EY14" s="292">
        <v>0</v>
      </c>
      <c r="EZ14" s="292">
        <v>361</v>
      </c>
      <c r="FA14" s="292">
        <v>146</v>
      </c>
      <c r="FB14" s="292">
        <v>0</v>
      </c>
      <c r="FC14" s="292">
        <v>715</v>
      </c>
      <c r="FD14" s="292">
        <v>27</v>
      </c>
      <c r="FE14" s="292">
        <v>27</v>
      </c>
      <c r="FF14" s="292">
        <v>0</v>
      </c>
      <c r="FG14" s="292">
        <v>0</v>
      </c>
      <c r="FH14" s="295" t="s">
        <v>800</v>
      </c>
      <c r="FI14" s="295" t="s">
        <v>800</v>
      </c>
      <c r="FJ14" s="295" t="s">
        <v>800</v>
      </c>
      <c r="FK14" s="292">
        <v>0</v>
      </c>
      <c r="FL14" s="292">
        <v>0</v>
      </c>
      <c r="FM14" s="292">
        <v>0</v>
      </c>
      <c r="FN14" s="292">
        <v>1</v>
      </c>
      <c r="FO14" s="292">
        <v>19</v>
      </c>
    </row>
    <row r="15" spans="1:171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SUM(Y15,AT15,BO15,CJ15,DE15,DZ15,EU15)</f>
        <v>2387</v>
      </c>
      <c r="E15" s="292">
        <f>SUM(Z15,AU15,BP15,CK15,DF15,EA15,EV15)</f>
        <v>26</v>
      </c>
      <c r="F15" s="292">
        <f>SUM(AA15,AV15,BQ15,CL15,DG15,EB15,EW15)</f>
        <v>0</v>
      </c>
      <c r="G15" s="292">
        <f>SUM(AB15,AW15,BR15,CM15,DH15,EC15,EX15)</f>
        <v>0</v>
      </c>
      <c r="H15" s="292">
        <f>SUM(AC15,AX15,BS15,CN15,DI15,ED15,EY15)</f>
        <v>537</v>
      </c>
      <c r="I15" s="292">
        <f>SUM(AD15,AY15,BT15,CO15,DJ15,EE15,EZ15)</f>
        <v>0</v>
      </c>
      <c r="J15" s="292">
        <f>SUM(AE15,AZ15,BU15,CP15,DK15,EF15,FA15)</f>
        <v>171</v>
      </c>
      <c r="K15" s="292">
        <f>SUM(AF15,BA15,BV15,CQ15,DL15,EG15,FB15)</f>
        <v>17</v>
      </c>
      <c r="L15" s="292">
        <f>SUM(AG15,BB15,BW15,CR15,DM15,EH15,FC15)</f>
        <v>0</v>
      </c>
      <c r="M15" s="292">
        <f>SUM(AH15,BC15,BX15,CS15,DN15,EI15,FD15)</f>
        <v>0</v>
      </c>
      <c r="N15" s="292">
        <f>SUM(AI15,BD15,BY15,CT15,DO15,EJ15,FE15)</f>
        <v>0</v>
      </c>
      <c r="O15" s="292">
        <f>SUM(AJ15,BE15,BZ15,CU15,DP15,EK15,FF15)</f>
        <v>1029</v>
      </c>
      <c r="P15" s="292">
        <f>SUM(AK15,BF15,CA15,CV15,DQ15,EL15,FG15)</f>
        <v>0</v>
      </c>
      <c r="Q15" s="292">
        <f>SUM(AL15,BG15,CB15,CW15,DR15,EM15,FH15)</f>
        <v>0</v>
      </c>
      <c r="R15" s="292">
        <f>SUM(AM15,BH15,CC15,CX15,DS15,EN15,FI15)</f>
        <v>490</v>
      </c>
      <c r="S15" s="292">
        <f>SUM(AN15,BI15,CD15,CY15,DT15,EO15,FJ15)</f>
        <v>0</v>
      </c>
      <c r="T15" s="292">
        <f>SUM(AO15,BJ15,CE15,CZ15,DU15,EP15,FK15)</f>
        <v>0</v>
      </c>
      <c r="U15" s="292">
        <f>SUM(AP15,BK15,CF15,DA15,DV15,EQ15,FL15)</f>
        <v>0</v>
      </c>
      <c r="V15" s="292">
        <f>SUM(AQ15,BL15,CG15,DB15,DW15,ER15,FM15)</f>
        <v>0</v>
      </c>
      <c r="W15" s="292">
        <f>SUM(AR15,BM15,CH15,DC15,DX15,ES15,FN15)</f>
        <v>15</v>
      </c>
      <c r="X15" s="292">
        <f>SUM(AS15,BN15,CI15,DD15,DY15,ET15,FO15)</f>
        <v>102</v>
      </c>
      <c r="Y15" s="292">
        <f>SUM(Z15:AS15)</f>
        <v>84</v>
      </c>
      <c r="Z15" s="292">
        <v>26</v>
      </c>
      <c r="AA15" s="292">
        <v>0</v>
      </c>
      <c r="AB15" s="292">
        <v>0</v>
      </c>
      <c r="AC15" s="292">
        <v>58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800</v>
      </c>
      <c r="AK15" s="295" t="s">
        <v>800</v>
      </c>
      <c r="AL15" s="292">
        <v>0</v>
      </c>
      <c r="AM15" s="295" t="s">
        <v>800</v>
      </c>
      <c r="AN15" s="295" t="s">
        <v>800</v>
      </c>
      <c r="AO15" s="292">
        <v>0</v>
      </c>
      <c r="AP15" s="295" t="s">
        <v>800</v>
      </c>
      <c r="AQ15" s="292">
        <v>0</v>
      </c>
      <c r="AR15" s="295" t="s">
        <v>800</v>
      </c>
      <c r="AS15" s="292">
        <v>0</v>
      </c>
      <c r="AT15" s="292">
        <f>SUM(AU15:BN15)</f>
        <v>320</v>
      </c>
      <c r="AU15" s="292">
        <v>0</v>
      </c>
      <c r="AV15" s="292">
        <v>0</v>
      </c>
      <c r="AW15" s="292">
        <v>0</v>
      </c>
      <c r="AX15" s="292">
        <v>320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800</v>
      </c>
      <c r="BF15" s="295" t="s">
        <v>800</v>
      </c>
      <c r="BG15" s="295" t="s">
        <v>800</v>
      </c>
      <c r="BH15" s="295" t="s">
        <v>800</v>
      </c>
      <c r="BI15" s="295" t="s">
        <v>800</v>
      </c>
      <c r="BJ15" s="295" t="s">
        <v>800</v>
      </c>
      <c r="BK15" s="295" t="s">
        <v>800</v>
      </c>
      <c r="BL15" s="295" t="s">
        <v>800</v>
      </c>
      <c r="BM15" s="295" t="s">
        <v>800</v>
      </c>
      <c r="BN15" s="292">
        <v>0</v>
      </c>
      <c r="BO15" s="292">
        <f>SUM(BP15:CI15)</f>
        <v>1029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1029</v>
      </c>
      <c r="CA15" s="292">
        <v>0</v>
      </c>
      <c r="CB15" s="295" t="s">
        <v>800</v>
      </c>
      <c r="CC15" s="295" t="s">
        <v>800</v>
      </c>
      <c r="CD15" s="295" t="s">
        <v>800</v>
      </c>
      <c r="CE15" s="295" t="s">
        <v>800</v>
      </c>
      <c r="CF15" s="295" t="s">
        <v>800</v>
      </c>
      <c r="CG15" s="295" t="s">
        <v>800</v>
      </c>
      <c r="CH15" s="295" t="s">
        <v>800</v>
      </c>
      <c r="CI15" s="292">
        <v>0</v>
      </c>
      <c r="CJ15" s="292">
        <f>SUM(CK15:DD15)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800</v>
      </c>
      <c r="CX15" s="295" t="s">
        <v>800</v>
      </c>
      <c r="CY15" s="295" t="s">
        <v>800</v>
      </c>
      <c r="CZ15" s="295" t="s">
        <v>800</v>
      </c>
      <c r="DA15" s="295" t="s">
        <v>800</v>
      </c>
      <c r="DB15" s="295" t="s">
        <v>800</v>
      </c>
      <c r="DC15" s="295" t="s">
        <v>800</v>
      </c>
      <c r="DD15" s="292">
        <v>0</v>
      </c>
      <c r="DE15" s="292">
        <f>SUM(DF15:DY15)</f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800</v>
      </c>
      <c r="DS15" s="295" t="s">
        <v>800</v>
      </c>
      <c r="DT15" s="292">
        <v>0</v>
      </c>
      <c r="DU15" s="295" t="s">
        <v>800</v>
      </c>
      <c r="DV15" s="295" t="s">
        <v>800</v>
      </c>
      <c r="DW15" s="295" t="s">
        <v>800</v>
      </c>
      <c r="DX15" s="295" t="s">
        <v>800</v>
      </c>
      <c r="DY15" s="292">
        <v>0</v>
      </c>
      <c r="DZ15" s="292">
        <f>SUM(EA15:ET15)</f>
        <v>575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1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800</v>
      </c>
      <c r="EL15" s="295" t="s">
        <v>800</v>
      </c>
      <c r="EM15" s="295" t="s">
        <v>800</v>
      </c>
      <c r="EN15" s="292">
        <v>490</v>
      </c>
      <c r="EO15" s="292">
        <v>0</v>
      </c>
      <c r="EP15" s="295" t="s">
        <v>800</v>
      </c>
      <c r="EQ15" s="295" t="s">
        <v>800</v>
      </c>
      <c r="ER15" s="295" t="s">
        <v>800</v>
      </c>
      <c r="ES15" s="292">
        <v>15</v>
      </c>
      <c r="ET15" s="292">
        <v>69</v>
      </c>
      <c r="EU15" s="292">
        <f>SUM(EV15:FO15)</f>
        <v>379</v>
      </c>
      <c r="EV15" s="292">
        <v>0</v>
      </c>
      <c r="EW15" s="292">
        <v>0</v>
      </c>
      <c r="EX15" s="292">
        <v>0</v>
      </c>
      <c r="EY15" s="292">
        <v>159</v>
      </c>
      <c r="EZ15" s="292">
        <v>0</v>
      </c>
      <c r="FA15" s="292">
        <v>170</v>
      </c>
      <c r="FB15" s="292">
        <v>17</v>
      </c>
      <c r="FC15" s="292">
        <v>0</v>
      </c>
      <c r="FD15" s="292">
        <v>0</v>
      </c>
      <c r="FE15" s="292">
        <v>0</v>
      </c>
      <c r="FF15" s="292">
        <v>0</v>
      </c>
      <c r="FG15" s="292">
        <v>0</v>
      </c>
      <c r="FH15" s="295" t="s">
        <v>800</v>
      </c>
      <c r="FI15" s="295" t="s">
        <v>800</v>
      </c>
      <c r="FJ15" s="295" t="s">
        <v>800</v>
      </c>
      <c r="FK15" s="292">
        <v>0</v>
      </c>
      <c r="FL15" s="292">
        <v>0</v>
      </c>
      <c r="FM15" s="292">
        <v>0</v>
      </c>
      <c r="FN15" s="292">
        <v>0</v>
      </c>
      <c r="FO15" s="292">
        <v>33</v>
      </c>
    </row>
    <row r="16" spans="1:171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SUM(Y16,AT16,BO16,CJ16,DE16,DZ16,EU16)</f>
        <v>1480</v>
      </c>
      <c r="E16" s="292">
        <f>SUM(Z16,AU16,BP16,CK16,DF16,EA16,EV16)</f>
        <v>11</v>
      </c>
      <c r="F16" s="292">
        <f>SUM(AA16,AV16,BQ16,CL16,DG16,EB16,EW16)</f>
        <v>0</v>
      </c>
      <c r="G16" s="292">
        <f>SUM(AB16,AW16,BR16,CM16,DH16,EC16,EX16)</f>
        <v>0</v>
      </c>
      <c r="H16" s="292">
        <f>SUM(AC16,AX16,BS16,CN16,DI16,ED16,EY16)</f>
        <v>260</v>
      </c>
      <c r="I16" s="292">
        <f>SUM(AD16,AY16,BT16,CO16,DJ16,EE16,EZ16)</f>
        <v>0</v>
      </c>
      <c r="J16" s="292">
        <f>SUM(AE16,AZ16,BU16,CP16,DK16,EF16,FA16)</f>
        <v>151</v>
      </c>
      <c r="K16" s="292">
        <f>SUM(AF16,BA16,BV16,CQ16,DL16,EG16,FB16)</f>
        <v>0</v>
      </c>
      <c r="L16" s="292">
        <f>SUM(AG16,BB16,BW16,CR16,DM16,EH16,FC16)</f>
        <v>0</v>
      </c>
      <c r="M16" s="292">
        <f>SUM(AH16,BC16,BX16,CS16,DN16,EI16,FD16)</f>
        <v>0</v>
      </c>
      <c r="N16" s="292">
        <f>SUM(AI16,BD16,BY16,CT16,DO16,EJ16,FE16)</f>
        <v>0</v>
      </c>
      <c r="O16" s="292">
        <f>SUM(AJ16,BE16,BZ16,CU16,DP16,EK16,FF16)</f>
        <v>0</v>
      </c>
      <c r="P16" s="292">
        <f>SUM(AK16,BF16,CA16,CV16,DQ16,EL16,FG16)</f>
        <v>0</v>
      </c>
      <c r="Q16" s="292">
        <f>SUM(AL16,BG16,CB16,CW16,DR16,EM16,FH16)</f>
        <v>0</v>
      </c>
      <c r="R16" s="292">
        <f>SUM(AM16,BH16,CC16,CX16,DS16,EN16,FI16)</f>
        <v>0</v>
      </c>
      <c r="S16" s="292">
        <f>SUM(AN16,BI16,CD16,CY16,DT16,EO16,FJ16)</f>
        <v>0</v>
      </c>
      <c r="T16" s="292">
        <f>SUM(AO16,BJ16,CE16,CZ16,DU16,EP16,FK16)</f>
        <v>1051</v>
      </c>
      <c r="U16" s="292">
        <f>SUM(AP16,BK16,CF16,DA16,DV16,EQ16,FL16)</f>
        <v>0</v>
      </c>
      <c r="V16" s="292">
        <f>SUM(AQ16,BL16,CG16,DB16,DW16,ER16,FM16)</f>
        <v>0</v>
      </c>
      <c r="W16" s="292">
        <f>SUM(AR16,BM16,CH16,DC16,DX16,ES16,FN16)</f>
        <v>0</v>
      </c>
      <c r="X16" s="292">
        <f>SUM(AS16,BN16,CI16,DD16,DY16,ET16,FO16)</f>
        <v>7</v>
      </c>
      <c r="Y16" s="292">
        <f>SUM(Z16:AS16)</f>
        <v>1062</v>
      </c>
      <c r="Z16" s="292">
        <v>11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800</v>
      </c>
      <c r="AK16" s="295" t="s">
        <v>800</v>
      </c>
      <c r="AL16" s="292">
        <v>0</v>
      </c>
      <c r="AM16" s="295" t="s">
        <v>800</v>
      </c>
      <c r="AN16" s="295" t="s">
        <v>800</v>
      </c>
      <c r="AO16" s="292">
        <v>1051</v>
      </c>
      <c r="AP16" s="295" t="s">
        <v>800</v>
      </c>
      <c r="AQ16" s="292">
        <v>0</v>
      </c>
      <c r="AR16" s="295" t="s">
        <v>800</v>
      </c>
      <c r="AS16" s="292">
        <v>0</v>
      </c>
      <c r="AT16" s="292">
        <f>SUM(AU16:BN16)</f>
        <v>418</v>
      </c>
      <c r="AU16" s="292">
        <v>0</v>
      </c>
      <c r="AV16" s="292">
        <v>0</v>
      </c>
      <c r="AW16" s="292">
        <v>0</v>
      </c>
      <c r="AX16" s="292">
        <v>260</v>
      </c>
      <c r="AY16" s="292">
        <v>0</v>
      </c>
      <c r="AZ16" s="292">
        <v>151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800</v>
      </c>
      <c r="BF16" s="295" t="s">
        <v>800</v>
      </c>
      <c r="BG16" s="295" t="s">
        <v>800</v>
      </c>
      <c r="BH16" s="295" t="s">
        <v>800</v>
      </c>
      <c r="BI16" s="295" t="s">
        <v>800</v>
      </c>
      <c r="BJ16" s="295" t="s">
        <v>800</v>
      </c>
      <c r="BK16" s="295" t="s">
        <v>800</v>
      </c>
      <c r="BL16" s="295" t="s">
        <v>800</v>
      </c>
      <c r="BM16" s="295" t="s">
        <v>800</v>
      </c>
      <c r="BN16" s="292">
        <v>7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5" t="s">
        <v>800</v>
      </c>
      <c r="CC16" s="295" t="s">
        <v>800</v>
      </c>
      <c r="CD16" s="295" t="s">
        <v>800</v>
      </c>
      <c r="CE16" s="295" t="s">
        <v>800</v>
      </c>
      <c r="CF16" s="295" t="s">
        <v>800</v>
      </c>
      <c r="CG16" s="295" t="s">
        <v>800</v>
      </c>
      <c r="CH16" s="295" t="s">
        <v>800</v>
      </c>
      <c r="CI16" s="292">
        <v>0</v>
      </c>
      <c r="CJ16" s="292">
        <f>SUM(CK16:DD16)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800</v>
      </c>
      <c r="CX16" s="295" t="s">
        <v>800</v>
      </c>
      <c r="CY16" s="295" t="s">
        <v>800</v>
      </c>
      <c r="CZ16" s="295" t="s">
        <v>800</v>
      </c>
      <c r="DA16" s="295" t="s">
        <v>800</v>
      </c>
      <c r="DB16" s="295" t="s">
        <v>800</v>
      </c>
      <c r="DC16" s="295" t="s">
        <v>800</v>
      </c>
      <c r="DD16" s="292">
        <v>0</v>
      </c>
      <c r="DE16" s="292">
        <f>SUM(DF16:DY16)</f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800</v>
      </c>
      <c r="DS16" s="295" t="s">
        <v>800</v>
      </c>
      <c r="DT16" s="292">
        <v>0</v>
      </c>
      <c r="DU16" s="295" t="s">
        <v>800</v>
      </c>
      <c r="DV16" s="295" t="s">
        <v>800</v>
      </c>
      <c r="DW16" s="295" t="s">
        <v>800</v>
      </c>
      <c r="DX16" s="295" t="s">
        <v>800</v>
      </c>
      <c r="DY16" s="292">
        <v>0</v>
      </c>
      <c r="DZ16" s="292">
        <f>SUM(EA16:ET16)</f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800</v>
      </c>
      <c r="EL16" s="295" t="s">
        <v>800</v>
      </c>
      <c r="EM16" s="295" t="s">
        <v>800</v>
      </c>
      <c r="EN16" s="292">
        <v>0</v>
      </c>
      <c r="EO16" s="292">
        <v>0</v>
      </c>
      <c r="EP16" s="295" t="s">
        <v>800</v>
      </c>
      <c r="EQ16" s="295" t="s">
        <v>800</v>
      </c>
      <c r="ER16" s="295" t="s">
        <v>800</v>
      </c>
      <c r="ES16" s="292">
        <v>0</v>
      </c>
      <c r="ET16" s="292">
        <v>0</v>
      </c>
      <c r="EU16" s="292">
        <f>SUM(EV16:FO16)</f>
        <v>0</v>
      </c>
      <c r="EV16" s="292">
        <v>0</v>
      </c>
      <c r="EW16" s="292">
        <v>0</v>
      </c>
      <c r="EX16" s="292">
        <v>0</v>
      </c>
      <c r="EY16" s="292">
        <v>0</v>
      </c>
      <c r="EZ16" s="292">
        <v>0</v>
      </c>
      <c r="FA16" s="292">
        <v>0</v>
      </c>
      <c r="FB16" s="292">
        <v>0</v>
      </c>
      <c r="FC16" s="292">
        <v>0</v>
      </c>
      <c r="FD16" s="292">
        <v>0</v>
      </c>
      <c r="FE16" s="292">
        <v>0</v>
      </c>
      <c r="FF16" s="292">
        <v>0</v>
      </c>
      <c r="FG16" s="292">
        <v>0</v>
      </c>
      <c r="FH16" s="295" t="s">
        <v>800</v>
      </c>
      <c r="FI16" s="295" t="s">
        <v>800</v>
      </c>
      <c r="FJ16" s="295" t="s">
        <v>800</v>
      </c>
      <c r="FK16" s="292">
        <v>0</v>
      </c>
      <c r="FL16" s="292">
        <v>0</v>
      </c>
      <c r="FM16" s="292">
        <v>0</v>
      </c>
      <c r="FN16" s="292">
        <v>0</v>
      </c>
      <c r="FO16" s="292">
        <v>0</v>
      </c>
    </row>
    <row r="17" spans="1:171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SUM(Y17,AT17,BO17,CJ17,DE17,DZ17,EU17)</f>
        <v>1019</v>
      </c>
      <c r="E17" s="292">
        <f>SUM(Z17,AU17,BP17,CK17,DF17,EA17,EV17)</f>
        <v>15</v>
      </c>
      <c r="F17" s="292">
        <f>SUM(AA17,AV17,BQ17,CL17,DG17,EB17,EW17)</f>
        <v>0</v>
      </c>
      <c r="G17" s="292">
        <f>SUM(AB17,AW17,BR17,CM17,DH17,EC17,EX17)</f>
        <v>0</v>
      </c>
      <c r="H17" s="292">
        <f>SUM(AC17,AX17,BS17,CN17,DI17,ED17,EY17)</f>
        <v>345</v>
      </c>
      <c r="I17" s="292">
        <f>SUM(AD17,AY17,BT17,CO17,DJ17,EE17,EZ17)</f>
        <v>0</v>
      </c>
      <c r="J17" s="292">
        <f>SUM(AE17,AZ17,BU17,CP17,DK17,EF17,FA17)</f>
        <v>173</v>
      </c>
      <c r="K17" s="292">
        <f>SUM(AF17,BA17,BV17,CQ17,DL17,EG17,FB17)</f>
        <v>1</v>
      </c>
      <c r="L17" s="292">
        <f>SUM(AG17,BB17,BW17,CR17,DM17,EH17,FC17)</f>
        <v>0</v>
      </c>
      <c r="M17" s="292">
        <f>SUM(AH17,BC17,BX17,CS17,DN17,EI17,FD17)</f>
        <v>465</v>
      </c>
      <c r="N17" s="292">
        <f>SUM(AI17,BD17,BY17,CT17,DO17,EJ17,FE17)</f>
        <v>0</v>
      </c>
      <c r="O17" s="292">
        <f>SUM(AJ17,BE17,BZ17,CU17,DP17,EK17,FF17)</f>
        <v>0</v>
      </c>
      <c r="P17" s="292">
        <f>SUM(AK17,BF17,CA17,CV17,DQ17,EL17,FG17)</f>
        <v>0</v>
      </c>
      <c r="Q17" s="292">
        <f>SUM(AL17,BG17,CB17,CW17,DR17,EM17,FH17)</f>
        <v>0</v>
      </c>
      <c r="R17" s="292">
        <f>SUM(AM17,BH17,CC17,CX17,DS17,EN17,FI17)</f>
        <v>0</v>
      </c>
      <c r="S17" s="292">
        <f>SUM(AN17,BI17,CD17,CY17,DT17,EO17,FJ17)</f>
        <v>0</v>
      </c>
      <c r="T17" s="292">
        <f>SUM(AO17,BJ17,CE17,CZ17,DU17,EP17,FK17)</f>
        <v>0</v>
      </c>
      <c r="U17" s="292">
        <f>SUM(AP17,BK17,CF17,DA17,DV17,EQ17,FL17)</f>
        <v>0</v>
      </c>
      <c r="V17" s="292">
        <f>SUM(AQ17,BL17,CG17,DB17,DW17,ER17,FM17)</f>
        <v>0</v>
      </c>
      <c r="W17" s="292">
        <f>SUM(AR17,BM17,CH17,DC17,DX17,ES17,FN17)</f>
        <v>6</v>
      </c>
      <c r="X17" s="292">
        <f>SUM(AS17,BN17,CI17,DD17,DY17,ET17,FO17)</f>
        <v>14</v>
      </c>
      <c r="Y17" s="292">
        <f>SUM(Z17:AS17)</f>
        <v>48</v>
      </c>
      <c r="Z17" s="292">
        <v>15</v>
      </c>
      <c r="AA17" s="292">
        <v>0</v>
      </c>
      <c r="AB17" s="292">
        <v>0</v>
      </c>
      <c r="AC17" s="292">
        <v>33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800</v>
      </c>
      <c r="AK17" s="295" t="s">
        <v>800</v>
      </c>
      <c r="AL17" s="292">
        <v>0</v>
      </c>
      <c r="AM17" s="295" t="s">
        <v>800</v>
      </c>
      <c r="AN17" s="295" t="s">
        <v>800</v>
      </c>
      <c r="AO17" s="292">
        <v>0</v>
      </c>
      <c r="AP17" s="295" t="s">
        <v>800</v>
      </c>
      <c r="AQ17" s="292">
        <v>0</v>
      </c>
      <c r="AR17" s="295" t="s">
        <v>800</v>
      </c>
      <c r="AS17" s="292">
        <v>0</v>
      </c>
      <c r="AT17" s="292">
        <f>SUM(AU17:BN17)</f>
        <v>184</v>
      </c>
      <c r="AU17" s="292">
        <v>0</v>
      </c>
      <c r="AV17" s="292">
        <v>0</v>
      </c>
      <c r="AW17" s="292">
        <v>0</v>
      </c>
      <c r="AX17" s="292">
        <v>184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800</v>
      </c>
      <c r="BF17" s="295" t="s">
        <v>800</v>
      </c>
      <c r="BG17" s="295" t="s">
        <v>800</v>
      </c>
      <c r="BH17" s="295" t="s">
        <v>800</v>
      </c>
      <c r="BI17" s="295" t="s">
        <v>800</v>
      </c>
      <c r="BJ17" s="295" t="s">
        <v>800</v>
      </c>
      <c r="BK17" s="295" t="s">
        <v>800</v>
      </c>
      <c r="BL17" s="295" t="s">
        <v>800</v>
      </c>
      <c r="BM17" s="295" t="s">
        <v>800</v>
      </c>
      <c r="BN17" s="292">
        <v>0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5" t="s">
        <v>800</v>
      </c>
      <c r="CC17" s="295" t="s">
        <v>800</v>
      </c>
      <c r="CD17" s="295" t="s">
        <v>800</v>
      </c>
      <c r="CE17" s="295" t="s">
        <v>800</v>
      </c>
      <c r="CF17" s="295" t="s">
        <v>800</v>
      </c>
      <c r="CG17" s="295" t="s">
        <v>800</v>
      </c>
      <c r="CH17" s="295" t="s">
        <v>800</v>
      </c>
      <c r="CI17" s="292">
        <v>0</v>
      </c>
      <c r="CJ17" s="292">
        <f>SUM(CK17:DD17)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0</v>
      </c>
      <c r="CW17" s="295" t="s">
        <v>800</v>
      </c>
      <c r="CX17" s="295" t="s">
        <v>800</v>
      </c>
      <c r="CY17" s="295" t="s">
        <v>800</v>
      </c>
      <c r="CZ17" s="295" t="s">
        <v>800</v>
      </c>
      <c r="DA17" s="295" t="s">
        <v>800</v>
      </c>
      <c r="DB17" s="295" t="s">
        <v>800</v>
      </c>
      <c r="DC17" s="295" t="s">
        <v>800</v>
      </c>
      <c r="DD17" s="292">
        <v>0</v>
      </c>
      <c r="DE17" s="292">
        <f>SUM(DF17:DY17)</f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800</v>
      </c>
      <c r="DS17" s="295" t="s">
        <v>800</v>
      </c>
      <c r="DT17" s="292">
        <v>0</v>
      </c>
      <c r="DU17" s="295" t="s">
        <v>800</v>
      </c>
      <c r="DV17" s="295" t="s">
        <v>800</v>
      </c>
      <c r="DW17" s="295" t="s">
        <v>800</v>
      </c>
      <c r="DX17" s="295" t="s">
        <v>800</v>
      </c>
      <c r="DY17" s="292">
        <v>0</v>
      </c>
      <c r="DZ17" s="292">
        <f>SUM(EA17:ET17)</f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800</v>
      </c>
      <c r="EL17" s="295" t="s">
        <v>800</v>
      </c>
      <c r="EM17" s="295" t="s">
        <v>800</v>
      </c>
      <c r="EN17" s="292">
        <v>0</v>
      </c>
      <c r="EO17" s="292">
        <v>0</v>
      </c>
      <c r="EP17" s="295" t="s">
        <v>800</v>
      </c>
      <c r="EQ17" s="295" t="s">
        <v>800</v>
      </c>
      <c r="ER17" s="295" t="s">
        <v>800</v>
      </c>
      <c r="ES17" s="292">
        <v>0</v>
      </c>
      <c r="ET17" s="292">
        <v>0</v>
      </c>
      <c r="EU17" s="292">
        <f>SUM(EV17:FO17)</f>
        <v>787</v>
      </c>
      <c r="EV17" s="292">
        <v>0</v>
      </c>
      <c r="EW17" s="292">
        <v>0</v>
      </c>
      <c r="EX17" s="292">
        <v>0</v>
      </c>
      <c r="EY17" s="292">
        <v>128</v>
      </c>
      <c r="EZ17" s="292">
        <v>0</v>
      </c>
      <c r="FA17" s="292">
        <v>173</v>
      </c>
      <c r="FB17" s="292">
        <v>1</v>
      </c>
      <c r="FC17" s="292">
        <v>0</v>
      </c>
      <c r="FD17" s="292">
        <v>465</v>
      </c>
      <c r="FE17" s="292">
        <v>0</v>
      </c>
      <c r="FF17" s="292">
        <v>0</v>
      </c>
      <c r="FG17" s="292">
        <v>0</v>
      </c>
      <c r="FH17" s="295" t="s">
        <v>800</v>
      </c>
      <c r="FI17" s="295" t="s">
        <v>800</v>
      </c>
      <c r="FJ17" s="295" t="s">
        <v>800</v>
      </c>
      <c r="FK17" s="292">
        <v>0</v>
      </c>
      <c r="FL17" s="292">
        <v>0</v>
      </c>
      <c r="FM17" s="292">
        <v>0</v>
      </c>
      <c r="FN17" s="292">
        <v>6</v>
      </c>
      <c r="FO17" s="292">
        <v>14</v>
      </c>
    </row>
    <row r="18" spans="1:171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SUM(Y18,AT18,BO18,CJ18,DE18,DZ18,EU18)</f>
        <v>2412</v>
      </c>
      <c r="E18" s="292">
        <f>SUM(Z18,AU18,BP18,CK18,DF18,EA18,EV18)</f>
        <v>23</v>
      </c>
      <c r="F18" s="292">
        <f>SUM(AA18,AV18,BQ18,CL18,DG18,EB18,EW18)</f>
        <v>0</v>
      </c>
      <c r="G18" s="292">
        <f>SUM(AB18,AW18,BR18,CM18,DH18,EC18,EX18)</f>
        <v>19</v>
      </c>
      <c r="H18" s="292">
        <f>SUM(AC18,AX18,BS18,CN18,DI18,ED18,EY18)</f>
        <v>493</v>
      </c>
      <c r="I18" s="292">
        <f>SUM(AD18,AY18,BT18,CO18,DJ18,EE18,EZ18)</f>
        <v>328</v>
      </c>
      <c r="J18" s="292">
        <f>SUM(AE18,AZ18,BU18,CP18,DK18,EF18,FA18)</f>
        <v>108</v>
      </c>
      <c r="K18" s="292">
        <f>SUM(AF18,BA18,BV18,CQ18,DL18,EG18,FB18)</f>
        <v>0</v>
      </c>
      <c r="L18" s="292">
        <f>SUM(AG18,BB18,BW18,CR18,DM18,EH18,FC18)</f>
        <v>1</v>
      </c>
      <c r="M18" s="292">
        <f>SUM(AH18,BC18,BX18,CS18,DN18,EI18,FD18)</f>
        <v>0</v>
      </c>
      <c r="N18" s="292">
        <f>SUM(AI18,BD18,BY18,CT18,DO18,EJ18,FE18)</f>
        <v>9</v>
      </c>
      <c r="O18" s="292">
        <f>SUM(AJ18,BE18,BZ18,CU18,DP18,EK18,FF18)</f>
        <v>0</v>
      </c>
      <c r="P18" s="292">
        <f>SUM(AK18,BF18,CA18,CV18,DQ18,EL18,FG18)</f>
        <v>0</v>
      </c>
      <c r="Q18" s="292">
        <f>SUM(AL18,BG18,CB18,CW18,DR18,EM18,FH18)</f>
        <v>0</v>
      </c>
      <c r="R18" s="292">
        <f>SUM(AM18,BH18,CC18,CX18,DS18,EN18,FI18)</f>
        <v>0</v>
      </c>
      <c r="S18" s="292">
        <f>SUM(AN18,BI18,CD18,CY18,DT18,EO18,FJ18)</f>
        <v>0</v>
      </c>
      <c r="T18" s="292">
        <f>SUM(AO18,BJ18,CE18,CZ18,DU18,EP18,FK18)</f>
        <v>1387</v>
      </c>
      <c r="U18" s="292">
        <f>SUM(AP18,BK18,CF18,DA18,DV18,EQ18,FL18)</f>
        <v>0</v>
      </c>
      <c r="V18" s="292">
        <f>SUM(AQ18,BL18,CG18,DB18,DW18,ER18,FM18)</f>
        <v>0</v>
      </c>
      <c r="W18" s="292">
        <f>SUM(AR18,BM18,CH18,DC18,DX18,ES18,FN18)</f>
        <v>10</v>
      </c>
      <c r="X18" s="292">
        <f>SUM(AS18,BN18,CI18,DD18,DY18,ET18,FO18)</f>
        <v>34</v>
      </c>
      <c r="Y18" s="292">
        <f>SUM(Z18:AS18)</f>
        <v>1387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800</v>
      </c>
      <c r="AK18" s="295" t="s">
        <v>800</v>
      </c>
      <c r="AL18" s="292">
        <v>0</v>
      </c>
      <c r="AM18" s="295" t="s">
        <v>800</v>
      </c>
      <c r="AN18" s="295" t="s">
        <v>800</v>
      </c>
      <c r="AO18" s="292">
        <v>1387</v>
      </c>
      <c r="AP18" s="295" t="s">
        <v>800</v>
      </c>
      <c r="AQ18" s="292">
        <v>0</v>
      </c>
      <c r="AR18" s="295" t="s">
        <v>800</v>
      </c>
      <c r="AS18" s="292">
        <v>0</v>
      </c>
      <c r="AT18" s="292">
        <f>SUM(AU18:BN18)</f>
        <v>415</v>
      </c>
      <c r="AU18" s="292">
        <v>0</v>
      </c>
      <c r="AV18" s="292">
        <v>0</v>
      </c>
      <c r="AW18" s="292">
        <v>0</v>
      </c>
      <c r="AX18" s="292">
        <v>411</v>
      </c>
      <c r="AY18" s="292"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800</v>
      </c>
      <c r="BF18" s="295" t="s">
        <v>800</v>
      </c>
      <c r="BG18" s="295" t="s">
        <v>800</v>
      </c>
      <c r="BH18" s="295" t="s">
        <v>800</v>
      </c>
      <c r="BI18" s="295" t="s">
        <v>800</v>
      </c>
      <c r="BJ18" s="295" t="s">
        <v>800</v>
      </c>
      <c r="BK18" s="295" t="s">
        <v>800</v>
      </c>
      <c r="BL18" s="295" t="s">
        <v>800</v>
      </c>
      <c r="BM18" s="295" t="s">
        <v>800</v>
      </c>
      <c r="BN18" s="292">
        <v>4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5" t="s">
        <v>800</v>
      </c>
      <c r="CC18" s="295" t="s">
        <v>800</v>
      </c>
      <c r="CD18" s="295" t="s">
        <v>800</v>
      </c>
      <c r="CE18" s="295" t="s">
        <v>800</v>
      </c>
      <c r="CF18" s="295" t="s">
        <v>800</v>
      </c>
      <c r="CG18" s="295" t="s">
        <v>800</v>
      </c>
      <c r="CH18" s="295" t="s">
        <v>800</v>
      </c>
      <c r="CI18" s="292">
        <v>0</v>
      </c>
      <c r="CJ18" s="292">
        <f>SUM(CK18:DD18)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800</v>
      </c>
      <c r="CX18" s="295" t="s">
        <v>800</v>
      </c>
      <c r="CY18" s="295" t="s">
        <v>800</v>
      </c>
      <c r="CZ18" s="295" t="s">
        <v>800</v>
      </c>
      <c r="DA18" s="295" t="s">
        <v>800</v>
      </c>
      <c r="DB18" s="295" t="s">
        <v>800</v>
      </c>
      <c r="DC18" s="295" t="s">
        <v>800</v>
      </c>
      <c r="DD18" s="292">
        <v>0</v>
      </c>
      <c r="DE18" s="292">
        <f>SUM(DF18:DY18)</f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800</v>
      </c>
      <c r="DS18" s="295" t="s">
        <v>800</v>
      </c>
      <c r="DT18" s="292">
        <v>0</v>
      </c>
      <c r="DU18" s="295" t="s">
        <v>800</v>
      </c>
      <c r="DV18" s="295" t="s">
        <v>800</v>
      </c>
      <c r="DW18" s="295" t="s">
        <v>800</v>
      </c>
      <c r="DX18" s="295" t="s">
        <v>800</v>
      </c>
      <c r="DY18" s="292">
        <v>0</v>
      </c>
      <c r="DZ18" s="292">
        <f>SUM(EA18:ET18)</f>
        <v>0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800</v>
      </c>
      <c r="EL18" s="295" t="s">
        <v>800</v>
      </c>
      <c r="EM18" s="295" t="s">
        <v>800</v>
      </c>
      <c r="EN18" s="292">
        <v>0</v>
      </c>
      <c r="EO18" s="292">
        <v>0</v>
      </c>
      <c r="EP18" s="295" t="s">
        <v>800</v>
      </c>
      <c r="EQ18" s="295" t="s">
        <v>800</v>
      </c>
      <c r="ER18" s="295" t="s">
        <v>800</v>
      </c>
      <c r="ES18" s="292">
        <v>0</v>
      </c>
      <c r="ET18" s="292">
        <v>0</v>
      </c>
      <c r="EU18" s="292">
        <f>SUM(EV18:FO18)</f>
        <v>610</v>
      </c>
      <c r="EV18" s="292">
        <v>23</v>
      </c>
      <c r="EW18" s="292">
        <v>0</v>
      </c>
      <c r="EX18" s="292">
        <v>19</v>
      </c>
      <c r="EY18" s="292">
        <v>82</v>
      </c>
      <c r="EZ18" s="292">
        <v>328</v>
      </c>
      <c r="FA18" s="292">
        <v>108</v>
      </c>
      <c r="FB18" s="292">
        <v>0</v>
      </c>
      <c r="FC18" s="292">
        <v>1</v>
      </c>
      <c r="FD18" s="292">
        <v>0</v>
      </c>
      <c r="FE18" s="292">
        <v>9</v>
      </c>
      <c r="FF18" s="292">
        <v>0</v>
      </c>
      <c r="FG18" s="292">
        <v>0</v>
      </c>
      <c r="FH18" s="295" t="s">
        <v>800</v>
      </c>
      <c r="FI18" s="295" t="s">
        <v>800</v>
      </c>
      <c r="FJ18" s="295" t="s">
        <v>800</v>
      </c>
      <c r="FK18" s="292">
        <v>0</v>
      </c>
      <c r="FL18" s="292">
        <v>0</v>
      </c>
      <c r="FM18" s="292">
        <v>0</v>
      </c>
      <c r="FN18" s="292">
        <v>10</v>
      </c>
      <c r="FO18" s="292">
        <v>30</v>
      </c>
    </row>
    <row r="19" spans="1:171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SUM(Y19,AT19,BO19,CJ19,DE19,DZ19,EU19)</f>
        <v>2646</v>
      </c>
      <c r="E19" s="292">
        <f>SUM(Z19,AU19,BP19,CK19,DF19,EA19,EV19)</f>
        <v>17</v>
      </c>
      <c r="F19" s="292">
        <f>SUM(AA19,AV19,BQ19,CL19,DG19,EB19,EW19)</f>
        <v>0</v>
      </c>
      <c r="G19" s="292">
        <f>SUM(AB19,AW19,BR19,CM19,DH19,EC19,EX19)</f>
        <v>0</v>
      </c>
      <c r="H19" s="292">
        <f>SUM(AC19,AX19,BS19,CN19,DI19,ED19,EY19)</f>
        <v>702</v>
      </c>
      <c r="I19" s="292">
        <f>SUM(AD19,AY19,BT19,CO19,DJ19,EE19,EZ19)</f>
        <v>0</v>
      </c>
      <c r="J19" s="292">
        <f>SUM(AE19,AZ19,BU19,CP19,DK19,EF19,FA19)</f>
        <v>207</v>
      </c>
      <c r="K19" s="292">
        <f>SUM(AF19,BA19,BV19,CQ19,DL19,EG19,FB19)</f>
        <v>1</v>
      </c>
      <c r="L19" s="292">
        <f>SUM(AG19,BB19,BW19,CR19,DM19,EH19,FC19)</f>
        <v>0</v>
      </c>
      <c r="M19" s="292">
        <f>SUM(AH19,BC19,BX19,CS19,DN19,EI19,FD19)</f>
        <v>0</v>
      </c>
      <c r="N19" s="292">
        <f>SUM(AI19,BD19,BY19,CT19,DO19,EJ19,FE19)</f>
        <v>0</v>
      </c>
      <c r="O19" s="292">
        <f>SUM(AJ19,BE19,BZ19,CU19,DP19,EK19,FF19)</f>
        <v>0</v>
      </c>
      <c r="P19" s="292">
        <f>SUM(AK19,BF19,CA19,CV19,DQ19,EL19,FG19)</f>
        <v>0</v>
      </c>
      <c r="Q19" s="292">
        <f>SUM(AL19,BG19,CB19,CW19,DR19,EM19,FH19)</f>
        <v>1718</v>
      </c>
      <c r="R19" s="292">
        <f>SUM(AM19,BH19,CC19,CX19,DS19,EN19,FI19)</f>
        <v>0</v>
      </c>
      <c r="S19" s="292">
        <f>SUM(AN19,BI19,CD19,CY19,DT19,EO19,FJ19)</f>
        <v>0</v>
      </c>
      <c r="T19" s="292">
        <f>SUM(AO19,BJ19,CE19,CZ19,DU19,EP19,FK19)</f>
        <v>0</v>
      </c>
      <c r="U19" s="292">
        <f>SUM(AP19,BK19,CF19,DA19,DV19,EQ19,FL19)</f>
        <v>0</v>
      </c>
      <c r="V19" s="292">
        <f>SUM(AQ19,BL19,CG19,DB19,DW19,ER19,FM19)</f>
        <v>0</v>
      </c>
      <c r="W19" s="292">
        <f>SUM(AR19,BM19,CH19,DC19,DX19,ES19,FN19)</f>
        <v>0</v>
      </c>
      <c r="X19" s="292">
        <f>SUM(AS19,BN19,CI19,DD19,DY19,ET19,FO19)</f>
        <v>1</v>
      </c>
      <c r="Y19" s="292">
        <f>SUM(Z19:AS19)</f>
        <v>1866</v>
      </c>
      <c r="Z19" s="292">
        <v>17</v>
      </c>
      <c r="AA19" s="292">
        <v>0</v>
      </c>
      <c r="AB19" s="292">
        <v>0</v>
      </c>
      <c r="AC19" s="292">
        <v>131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800</v>
      </c>
      <c r="AK19" s="295" t="s">
        <v>800</v>
      </c>
      <c r="AL19" s="292">
        <v>1718</v>
      </c>
      <c r="AM19" s="295" t="s">
        <v>800</v>
      </c>
      <c r="AN19" s="295" t="s">
        <v>800</v>
      </c>
      <c r="AO19" s="292">
        <v>0</v>
      </c>
      <c r="AP19" s="295" t="s">
        <v>800</v>
      </c>
      <c r="AQ19" s="292">
        <v>0</v>
      </c>
      <c r="AR19" s="295" t="s">
        <v>800</v>
      </c>
      <c r="AS19" s="292">
        <v>0</v>
      </c>
      <c r="AT19" s="292">
        <f>SUM(AU19:BN19)</f>
        <v>572</v>
      </c>
      <c r="AU19" s="292">
        <v>0</v>
      </c>
      <c r="AV19" s="292">
        <v>0</v>
      </c>
      <c r="AW19" s="292">
        <v>0</v>
      </c>
      <c r="AX19" s="292">
        <v>571</v>
      </c>
      <c r="AY19" s="292"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800</v>
      </c>
      <c r="BF19" s="295" t="s">
        <v>800</v>
      </c>
      <c r="BG19" s="295" t="s">
        <v>800</v>
      </c>
      <c r="BH19" s="295" t="s">
        <v>800</v>
      </c>
      <c r="BI19" s="295" t="s">
        <v>800</v>
      </c>
      <c r="BJ19" s="295" t="s">
        <v>800</v>
      </c>
      <c r="BK19" s="295" t="s">
        <v>800</v>
      </c>
      <c r="BL19" s="295" t="s">
        <v>800</v>
      </c>
      <c r="BM19" s="295" t="s">
        <v>800</v>
      </c>
      <c r="BN19" s="292">
        <v>1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800</v>
      </c>
      <c r="CC19" s="295" t="s">
        <v>800</v>
      </c>
      <c r="CD19" s="295" t="s">
        <v>800</v>
      </c>
      <c r="CE19" s="295" t="s">
        <v>800</v>
      </c>
      <c r="CF19" s="295" t="s">
        <v>800</v>
      </c>
      <c r="CG19" s="295" t="s">
        <v>800</v>
      </c>
      <c r="CH19" s="295" t="s">
        <v>800</v>
      </c>
      <c r="CI19" s="292">
        <v>0</v>
      </c>
      <c r="CJ19" s="292">
        <f>SUM(CK19:DD19)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800</v>
      </c>
      <c r="CX19" s="295" t="s">
        <v>800</v>
      </c>
      <c r="CY19" s="295" t="s">
        <v>800</v>
      </c>
      <c r="CZ19" s="295" t="s">
        <v>800</v>
      </c>
      <c r="DA19" s="295" t="s">
        <v>800</v>
      </c>
      <c r="DB19" s="295" t="s">
        <v>800</v>
      </c>
      <c r="DC19" s="295" t="s">
        <v>800</v>
      </c>
      <c r="DD19" s="292">
        <v>0</v>
      </c>
      <c r="DE19" s="292">
        <f>SUM(DF19:DY19)</f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800</v>
      </c>
      <c r="DS19" s="295" t="s">
        <v>800</v>
      </c>
      <c r="DT19" s="292">
        <v>0</v>
      </c>
      <c r="DU19" s="295" t="s">
        <v>800</v>
      </c>
      <c r="DV19" s="295" t="s">
        <v>800</v>
      </c>
      <c r="DW19" s="295" t="s">
        <v>800</v>
      </c>
      <c r="DX19" s="295" t="s">
        <v>800</v>
      </c>
      <c r="DY19" s="292">
        <v>0</v>
      </c>
      <c r="DZ19" s="292">
        <f>SUM(EA19:ET19)</f>
        <v>0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800</v>
      </c>
      <c r="EL19" s="295" t="s">
        <v>800</v>
      </c>
      <c r="EM19" s="295" t="s">
        <v>800</v>
      </c>
      <c r="EN19" s="292">
        <v>0</v>
      </c>
      <c r="EO19" s="292">
        <v>0</v>
      </c>
      <c r="EP19" s="295" t="s">
        <v>800</v>
      </c>
      <c r="EQ19" s="295" t="s">
        <v>800</v>
      </c>
      <c r="ER19" s="295" t="s">
        <v>800</v>
      </c>
      <c r="ES19" s="292">
        <v>0</v>
      </c>
      <c r="ET19" s="292">
        <v>0</v>
      </c>
      <c r="EU19" s="292">
        <f>SUM(EV19:FO19)</f>
        <v>208</v>
      </c>
      <c r="EV19" s="292">
        <v>0</v>
      </c>
      <c r="EW19" s="292">
        <v>0</v>
      </c>
      <c r="EX19" s="292">
        <v>0</v>
      </c>
      <c r="EY19" s="292">
        <v>0</v>
      </c>
      <c r="EZ19" s="292">
        <v>0</v>
      </c>
      <c r="FA19" s="292">
        <v>207</v>
      </c>
      <c r="FB19" s="292">
        <v>1</v>
      </c>
      <c r="FC19" s="292">
        <v>0</v>
      </c>
      <c r="FD19" s="292">
        <v>0</v>
      </c>
      <c r="FE19" s="292">
        <v>0</v>
      </c>
      <c r="FF19" s="292">
        <v>0</v>
      </c>
      <c r="FG19" s="292">
        <v>0</v>
      </c>
      <c r="FH19" s="295" t="s">
        <v>800</v>
      </c>
      <c r="FI19" s="295" t="s">
        <v>800</v>
      </c>
      <c r="FJ19" s="295" t="s">
        <v>800</v>
      </c>
      <c r="FK19" s="292">
        <v>0</v>
      </c>
      <c r="FL19" s="292">
        <v>0</v>
      </c>
      <c r="FM19" s="292">
        <v>0</v>
      </c>
      <c r="FN19" s="292">
        <v>0</v>
      </c>
      <c r="FO19" s="292">
        <v>0</v>
      </c>
    </row>
    <row r="20" spans="1:171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SUM(Y20,AT20,BO20,CJ20,DE20,DZ20,EU20)</f>
        <v>589</v>
      </c>
      <c r="E20" s="292">
        <f>SUM(Z20,AU20,BP20,CK20,DF20,EA20,EV20)</f>
        <v>0</v>
      </c>
      <c r="F20" s="292">
        <f>SUM(AA20,AV20,BQ20,CL20,DG20,EB20,EW20)</f>
        <v>0</v>
      </c>
      <c r="G20" s="292">
        <f>SUM(AB20,AW20,BR20,CM20,DH20,EC20,EX20)</f>
        <v>0</v>
      </c>
      <c r="H20" s="292">
        <f>SUM(AC20,AX20,BS20,CN20,DI20,ED20,EY20)</f>
        <v>265</v>
      </c>
      <c r="I20" s="292">
        <f>SUM(AD20,AY20,BT20,CO20,DJ20,EE20,EZ20)</f>
        <v>0</v>
      </c>
      <c r="J20" s="292">
        <f>SUM(AE20,AZ20,BU20,CP20,DK20,EF20,FA20)</f>
        <v>0</v>
      </c>
      <c r="K20" s="292">
        <f>SUM(AF20,BA20,BV20,CQ20,DL20,EG20,FB20)</f>
        <v>22</v>
      </c>
      <c r="L20" s="292">
        <f>SUM(AG20,BB20,BW20,CR20,DM20,EH20,FC20)</f>
        <v>302</v>
      </c>
      <c r="M20" s="292">
        <f>SUM(AH20,BC20,BX20,CS20,DN20,EI20,FD20)</f>
        <v>0</v>
      </c>
      <c r="N20" s="292">
        <f>SUM(AI20,BD20,BY20,CT20,DO20,EJ20,FE20)</f>
        <v>0</v>
      </c>
      <c r="O20" s="292">
        <f>SUM(AJ20,BE20,BZ20,CU20,DP20,EK20,FF20)</f>
        <v>0</v>
      </c>
      <c r="P20" s="292">
        <f>SUM(AK20,BF20,CA20,CV20,DQ20,EL20,FG20)</f>
        <v>0</v>
      </c>
      <c r="Q20" s="292">
        <f>SUM(AL20,BG20,CB20,CW20,DR20,EM20,FH20)</f>
        <v>0</v>
      </c>
      <c r="R20" s="292">
        <f>SUM(AM20,BH20,CC20,CX20,DS20,EN20,FI20)</f>
        <v>0</v>
      </c>
      <c r="S20" s="292">
        <f>SUM(AN20,BI20,CD20,CY20,DT20,EO20,FJ20)</f>
        <v>0</v>
      </c>
      <c r="T20" s="292">
        <f>SUM(AO20,BJ20,CE20,CZ20,DU20,EP20,FK20)</f>
        <v>0</v>
      </c>
      <c r="U20" s="292">
        <f>SUM(AP20,BK20,CF20,DA20,DV20,EQ20,FL20)</f>
        <v>0</v>
      </c>
      <c r="V20" s="292">
        <f>SUM(AQ20,BL20,CG20,DB20,DW20,ER20,FM20)</f>
        <v>0</v>
      </c>
      <c r="W20" s="292">
        <f>SUM(AR20,BM20,CH20,DC20,DX20,ES20,FN20)</f>
        <v>0</v>
      </c>
      <c r="X20" s="292">
        <f>SUM(AS20,BN20,CI20,DD20,DY20,ET20,FO20)</f>
        <v>0</v>
      </c>
      <c r="Y20" s="292">
        <f>SUM(Z20:AS20)</f>
        <v>0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800</v>
      </c>
      <c r="AK20" s="295" t="s">
        <v>800</v>
      </c>
      <c r="AL20" s="292">
        <v>0</v>
      </c>
      <c r="AM20" s="295" t="s">
        <v>800</v>
      </c>
      <c r="AN20" s="295" t="s">
        <v>800</v>
      </c>
      <c r="AO20" s="292">
        <v>0</v>
      </c>
      <c r="AP20" s="295" t="s">
        <v>800</v>
      </c>
      <c r="AQ20" s="292">
        <v>0</v>
      </c>
      <c r="AR20" s="295" t="s">
        <v>800</v>
      </c>
      <c r="AS20" s="292">
        <v>0</v>
      </c>
      <c r="AT20" s="292">
        <f>SUM(AU20:BN20)</f>
        <v>265</v>
      </c>
      <c r="AU20" s="292">
        <v>0</v>
      </c>
      <c r="AV20" s="292">
        <v>0</v>
      </c>
      <c r="AW20" s="292">
        <v>0</v>
      </c>
      <c r="AX20" s="292">
        <v>265</v>
      </c>
      <c r="AY20" s="292"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800</v>
      </c>
      <c r="BF20" s="295" t="s">
        <v>800</v>
      </c>
      <c r="BG20" s="295" t="s">
        <v>800</v>
      </c>
      <c r="BH20" s="295" t="s">
        <v>800</v>
      </c>
      <c r="BI20" s="295" t="s">
        <v>800</v>
      </c>
      <c r="BJ20" s="295" t="s">
        <v>800</v>
      </c>
      <c r="BK20" s="295" t="s">
        <v>800</v>
      </c>
      <c r="BL20" s="295" t="s">
        <v>800</v>
      </c>
      <c r="BM20" s="295" t="s">
        <v>800</v>
      </c>
      <c r="BN20" s="292"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5" t="s">
        <v>800</v>
      </c>
      <c r="CC20" s="295" t="s">
        <v>800</v>
      </c>
      <c r="CD20" s="295" t="s">
        <v>800</v>
      </c>
      <c r="CE20" s="295" t="s">
        <v>800</v>
      </c>
      <c r="CF20" s="295" t="s">
        <v>800</v>
      </c>
      <c r="CG20" s="295" t="s">
        <v>800</v>
      </c>
      <c r="CH20" s="295" t="s">
        <v>800</v>
      </c>
      <c r="CI20" s="292">
        <v>0</v>
      </c>
      <c r="CJ20" s="292">
        <f>SUM(CK20:DD20)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800</v>
      </c>
      <c r="CX20" s="295" t="s">
        <v>800</v>
      </c>
      <c r="CY20" s="295" t="s">
        <v>800</v>
      </c>
      <c r="CZ20" s="295" t="s">
        <v>800</v>
      </c>
      <c r="DA20" s="295" t="s">
        <v>800</v>
      </c>
      <c r="DB20" s="295" t="s">
        <v>800</v>
      </c>
      <c r="DC20" s="295" t="s">
        <v>800</v>
      </c>
      <c r="DD20" s="292">
        <v>0</v>
      </c>
      <c r="DE20" s="292">
        <f>SUM(DF20:DY20)</f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800</v>
      </c>
      <c r="DS20" s="295" t="s">
        <v>800</v>
      </c>
      <c r="DT20" s="292">
        <v>0</v>
      </c>
      <c r="DU20" s="295" t="s">
        <v>800</v>
      </c>
      <c r="DV20" s="295" t="s">
        <v>800</v>
      </c>
      <c r="DW20" s="295" t="s">
        <v>800</v>
      </c>
      <c r="DX20" s="295" t="s">
        <v>800</v>
      </c>
      <c r="DY20" s="292">
        <v>0</v>
      </c>
      <c r="DZ20" s="292">
        <f>SUM(EA20:ET20)</f>
        <v>0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800</v>
      </c>
      <c r="EL20" s="295" t="s">
        <v>800</v>
      </c>
      <c r="EM20" s="295" t="s">
        <v>800</v>
      </c>
      <c r="EN20" s="292">
        <v>0</v>
      </c>
      <c r="EO20" s="292">
        <v>0</v>
      </c>
      <c r="EP20" s="295" t="s">
        <v>800</v>
      </c>
      <c r="EQ20" s="295" t="s">
        <v>800</v>
      </c>
      <c r="ER20" s="295" t="s">
        <v>800</v>
      </c>
      <c r="ES20" s="292">
        <v>0</v>
      </c>
      <c r="ET20" s="292">
        <v>0</v>
      </c>
      <c r="EU20" s="292">
        <f>SUM(EV20:FO20)</f>
        <v>324</v>
      </c>
      <c r="EV20" s="292">
        <v>0</v>
      </c>
      <c r="EW20" s="292">
        <v>0</v>
      </c>
      <c r="EX20" s="292">
        <v>0</v>
      </c>
      <c r="EY20" s="292">
        <v>0</v>
      </c>
      <c r="EZ20" s="292">
        <v>0</v>
      </c>
      <c r="FA20" s="292">
        <v>0</v>
      </c>
      <c r="FB20" s="292">
        <v>22</v>
      </c>
      <c r="FC20" s="292">
        <v>302</v>
      </c>
      <c r="FD20" s="292">
        <v>0</v>
      </c>
      <c r="FE20" s="292">
        <v>0</v>
      </c>
      <c r="FF20" s="292">
        <v>0</v>
      </c>
      <c r="FG20" s="292">
        <v>0</v>
      </c>
      <c r="FH20" s="295" t="s">
        <v>800</v>
      </c>
      <c r="FI20" s="295" t="s">
        <v>800</v>
      </c>
      <c r="FJ20" s="295" t="s">
        <v>800</v>
      </c>
      <c r="FK20" s="292">
        <v>0</v>
      </c>
      <c r="FL20" s="292">
        <v>0</v>
      </c>
      <c r="FM20" s="292">
        <v>0</v>
      </c>
      <c r="FN20" s="292">
        <v>0</v>
      </c>
      <c r="FO20" s="292">
        <v>0</v>
      </c>
    </row>
    <row r="21" spans="1:171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SUM(Y21,AT21,BO21,CJ21,DE21,DZ21,EU21)</f>
        <v>481</v>
      </c>
      <c r="E21" s="292">
        <f>SUM(Z21,AU21,BP21,CK21,DF21,EA21,EV21)</f>
        <v>5</v>
      </c>
      <c r="F21" s="292">
        <f>SUM(AA21,AV21,BQ21,CL21,DG21,EB21,EW21)</f>
        <v>0</v>
      </c>
      <c r="G21" s="292">
        <f>SUM(AB21,AW21,BR21,CM21,DH21,EC21,EX21)</f>
        <v>0</v>
      </c>
      <c r="H21" s="292">
        <f>SUM(AC21,AX21,BS21,CN21,DI21,ED21,EY21)</f>
        <v>99</v>
      </c>
      <c r="I21" s="292">
        <f>SUM(AD21,AY21,BT21,CO21,DJ21,EE21,EZ21)</f>
        <v>0</v>
      </c>
      <c r="J21" s="292">
        <f>SUM(AE21,AZ21,BU21,CP21,DK21,EF21,FA21)</f>
        <v>48</v>
      </c>
      <c r="K21" s="292">
        <f>SUM(AF21,BA21,BV21,CQ21,DL21,EG21,FB21)</f>
        <v>0</v>
      </c>
      <c r="L21" s="292">
        <f>SUM(AG21,BB21,BW21,CR21,DM21,EH21,FC21)</f>
        <v>0</v>
      </c>
      <c r="M21" s="292">
        <f>SUM(AH21,BC21,BX21,CS21,DN21,EI21,FD21)</f>
        <v>0</v>
      </c>
      <c r="N21" s="292">
        <f>SUM(AI21,BD21,BY21,CT21,DO21,EJ21,FE21)</f>
        <v>0</v>
      </c>
      <c r="O21" s="292">
        <f>SUM(AJ21,BE21,BZ21,CU21,DP21,EK21,FF21)</f>
        <v>0</v>
      </c>
      <c r="P21" s="292">
        <f>SUM(AK21,BF21,CA21,CV21,DQ21,EL21,FG21)</f>
        <v>0</v>
      </c>
      <c r="Q21" s="292">
        <f>SUM(AL21,BG21,CB21,CW21,DR21,EM21,FH21)</f>
        <v>329</v>
      </c>
      <c r="R21" s="292">
        <f>SUM(AM21,BH21,CC21,CX21,DS21,EN21,FI21)</f>
        <v>0</v>
      </c>
      <c r="S21" s="292">
        <f>SUM(AN21,BI21,CD21,CY21,DT21,EO21,FJ21)</f>
        <v>0</v>
      </c>
      <c r="T21" s="292">
        <f>SUM(AO21,BJ21,CE21,CZ21,DU21,EP21,FK21)</f>
        <v>0</v>
      </c>
      <c r="U21" s="292">
        <f>SUM(AP21,BK21,CF21,DA21,DV21,EQ21,FL21)</f>
        <v>0</v>
      </c>
      <c r="V21" s="292">
        <f>SUM(AQ21,BL21,CG21,DB21,DW21,ER21,FM21)</f>
        <v>0</v>
      </c>
      <c r="W21" s="292">
        <f>SUM(AR21,BM21,CH21,DC21,DX21,ES21,FN21)</f>
        <v>0</v>
      </c>
      <c r="X21" s="292">
        <f>SUM(AS21,BN21,CI21,DD21,DY21,ET21,FO21)</f>
        <v>0</v>
      </c>
      <c r="Y21" s="292">
        <f>SUM(Z21:AS21)</f>
        <v>359</v>
      </c>
      <c r="Z21" s="292">
        <v>5</v>
      </c>
      <c r="AA21" s="292">
        <v>0</v>
      </c>
      <c r="AB21" s="292">
        <v>0</v>
      </c>
      <c r="AC21" s="292">
        <v>25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800</v>
      </c>
      <c r="AK21" s="295" t="s">
        <v>800</v>
      </c>
      <c r="AL21" s="292">
        <v>329</v>
      </c>
      <c r="AM21" s="295" t="s">
        <v>800</v>
      </c>
      <c r="AN21" s="295" t="s">
        <v>800</v>
      </c>
      <c r="AO21" s="292">
        <v>0</v>
      </c>
      <c r="AP21" s="295" t="s">
        <v>800</v>
      </c>
      <c r="AQ21" s="292">
        <v>0</v>
      </c>
      <c r="AR21" s="295" t="s">
        <v>800</v>
      </c>
      <c r="AS21" s="292">
        <v>0</v>
      </c>
      <c r="AT21" s="292">
        <f>SUM(AU21:BN21)</f>
        <v>74</v>
      </c>
      <c r="AU21" s="292">
        <v>0</v>
      </c>
      <c r="AV21" s="292">
        <v>0</v>
      </c>
      <c r="AW21" s="292">
        <v>0</v>
      </c>
      <c r="AX21" s="292">
        <v>74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800</v>
      </c>
      <c r="BF21" s="295" t="s">
        <v>800</v>
      </c>
      <c r="BG21" s="295" t="s">
        <v>800</v>
      </c>
      <c r="BH21" s="295" t="s">
        <v>800</v>
      </c>
      <c r="BI21" s="295" t="s">
        <v>800</v>
      </c>
      <c r="BJ21" s="295" t="s">
        <v>800</v>
      </c>
      <c r="BK21" s="295" t="s">
        <v>800</v>
      </c>
      <c r="BL21" s="295" t="s">
        <v>800</v>
      </c>
      <c r="BM21" s="295" t="s">
        <v>800</v>
      </c>
      <c r="BN21" s="292">
        <v>0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5" t="s">
        <v>800</v>
      </c>
      <c r="CC21" s="295" t="s">
        <v>800</v>
      </c>
      <c r="CD21" s="295" t="s">
        <v>800</v>
      </c>
      <c r="CE21" s="295" t="s">
        <v>800</v>
      </c>
      <c r="CF21" s="295" t="s">
        <v>800</v>
      </c>
      <c r="CG21" s="295" t="s">
        <v>800</v>
      </c>
      <c r="CH21" s="295" t="s">
        <v>800</v>
      </c>
      <c r="CI21" s="292">
        <v>0</v>
      </c>
      <c r="CJ21" s="292">
        <f>SUM(CK21:DD21)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800</v>
      </c>
      <c r="CX21" s="295" t="s">
        <v>800</v>
      </c>
      <c r="CY21" s="295" t="s">
        <v>800</v>
      </c>
      <c r="CZ21" s="295" t="s">
        <v>800</v>
      </c>
      <c r="DA21" s="295" t="s">
        <v>800</v>
      </c>
      <c r="DB21" s="295" t="s">
        <v>800</v>
      </c>
      <c r="DC21" s="295" t="s">
        <v>800</v>
      </c>
      <c r="DD21" s="292">
        <v>0</v>
      </c>
      <c r="DE21" s="292">
        <f>SUM(DF21:DY21)</f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800</v>
      </c>
      <c r="DS21" s="295" t="s">
        <v>800</v>
      </c>
      <c r="DT21" s="292">
        <v>0</v>
      </c>
      <c r="DU21" s="295" t="s">
        <v>800</v>
      </c>
      <c r="DV21" s="295" t="s">
        <v>800</v>
      </c>
      <c r="DW21" s="295" t="s">
        <v>800</v>
      </c>
      <c r="DX21" s="295" t="s">
        <v>800</v>
      </c>
      <c r="DY21" s="292">
        <v>0</v>
      </c>
      <c r="DZ21" s="292">
        <f>SUM(EA21:ET21)</f>
        <v>0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800</v>
      </c>
      <c r="EL21" s="295" t="s">
        <v>800</v>
      </c>
      <c r="EM21" s="295" t="s">
        <v>800</v>
      </c>
      <c r="EN21" s="292">
        <v>0</v>
      </c>
      <c r="EO21" s="292">
        <v>0</v>
      </c>
      <c r="EP21" s="295" t="s">
        <v>800</v>
      </c>
      <c r="EQ21" s="295" t="s">
        <v>800</v>
      </c>
      <c r="ER21" s="295" t="s">
        <v>800</v>
      </c>
      <c r="ES21" s="292">
        <v>0</v>
      </c>
      <c r="ET21" s="292">
        <v>0</v>
      </c>
      <c r="EU21" s="292">
        <f>SUM(EV21:FO21)</f>
        <v>48</v>
      </c>
      <c r="EV21" s="292">
        <v>0</v>
      </c>
      <c r="EW21" s="292">
        <v>0</v>
      </c>
      <c r="EX21" s="292">
        <v>0</v>
      </c>
      <c r="EY21" s="292">
        <v>0</v>
      </c>
      <c r="EZ21" s="292">
        <v>0</v>
      </c>
      <c r="FA21" s="292">
        <v>48</v>
      </c>
      <c r="FB21" s="292">
        <v>0</v>
      </c>
      <c r="FC21" s="292">
        <v>0</v>
      </c>
      <c r="FD21" s="292">
        <v>0</v>
      </c>
      <c r="FE21" s="292">
        <v>0</v>
      </c>
      <c r="FF21" s="292">
        <v>0</v>
      </c>
      <c r="FG21" s="292">
        <v>0</v>
      </c>
      <c r="FH21" s="295" t="s">
        <v>800</v>
      </c>
      <c r="FI21" s="295" t="s">
        <v>800</v>
      </c>
      <c r="FJ21" s="295" t="s">
        <v>800</v>
      </c>
      <c r="FK21" s="292">
        <v>0</v>
      </c>
      <c r="FL21" s="292">
        <v>0</v>
      </c>
      <c r="FM21" s="292">
        <v>0</v>
      </c>
      <c r="FN21" s="292">
        <v>0</v>
      </c>
      <c r="FO21" s="292">
        <v>0</v>
      </c>
    </row>
    <row r="22" spans="1:171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SUM(Y22,AT22,BO22,CJ22,DE22,DZ22,EU22)</f>
        <v>296</v>
      </c>
      <c r="E22" s="292">
        <f>SUM(Z22,AU22,BP22,CK22,DF22,EA22,EV22)</f>
        <v>1</v>
      </c>
      <c r="F22" s="292">
        <f>SUM(AA22,AV22,BQ22,CL22,DG22,EB22,EW22)</f>
        <v>0</v>
      </c>
      <c r="G22" s="292">
        <f>SUM(AB22,AW22,BR22,CM22,DH22,EC22,EX22)</f>
        <v>0</v>
      </c>
      <c r="H22" s="292">
        <f>SUM(AC22,AX22,BS22,CN22,DI22,ED22,EY22)</f>
        <v>53</v>
      </c>
      <c r="I22" s="292">
        <f>SUM(AD22,AY22,BT22,CO22,DJ22,EE22,EZ22)</f>
        <v>0</v>
      </c>
      <c r="J22" s="292">
        <f>SUM(AE22,AZ22,BU22,CP22,DK22,EF22,FA22)</f>
        <v>32</v>
      </c>
      <c r="K22" s="292">
        <f>SUM(AF22,BA22,BV22,CQ22,DL22,EG22,FB22)</f>
        <v>0</v>
      </c>
      <c r="L22" s="292">
        <f>SUM(AG22,BB22,BW22,CR22,DM22,EH22,FC22)</f>
        <v>0</v>
      </c>
      <c r="M22" s="292">
        <f>SUM(AH22,BC22,BX22,CS22,DN22,EI22,FD22)</f>
        <v>0</v>
      </c>
      <c r="N22" s="292">
        <f>SUM(AI22,BD22,BY22,CT22,DO22,EJ22,FE22)</f>
        <v>0</v>
      </c>
      <c r="O22" s="292">
        <f>SUM(AJ22,BE22,BZ22,CU22,DP22,EK22,FF22)</f>
        <v>0</v>
      </c>
      <c r="P22" s="292">
        <f>SUM(AK22,BF22,CA22,CV22,DQ22,EL22,FG22)</f>
        <v>0</v>
      </c>
      <c r="Q22" s="292">
        <f>SUM(AL22,BG22,CB22,CW22,DR22,EM22,FH22)</f>
        <v>210</v>
      </c>
      <c r="R22" s="292">
        <f>SUM(AM22,BH22,CC22,CX22,DS22,EN22,FI22)</f>
        <v>0</v>
      </c>
      <c r="S22" s="292">
        <f>SUM(AN22,BI22,CD22,CY22,DT22,EO22,FJ22)</f>
        <v>0</v>
      </c>
      <c r="T22" s="292">
        <f>SUM(AO22,BJ22,CE22,CZ22,DU22,EP22,FK22)</f>
        <v>0</v>
      </c>
      <c r="U22" s="292">
        <f>SUM(AP22,BK22,CF22,DA22,DV22,EQ22,FL22)</f>
        <v>0</v>
      </c>
      <c r="V22" s="292">
        <f>SUM(AQ22,BL22,CG22,DB22,DW22,ER22,FM22)</f>
        <v>0</v>
      </c>
      <c r="W22" s="292">
        <f>SUM(AR22,BM22,CH22,DC22,DX22,ES22,FN22)</f>
        <v>0</v>
      </c>
      <c r="X22" s="292">
        <f>SUM(AS22,BN22,CI22,DD22,DY22,ET22,FO22)</f>
        <v>0</v>
      </c>
      <c r="Y22" s="292">
        <f>SUM(Z22:AS22)</f>
        <v>227</v>
      </c>
      <c r="Z22" s="292">
        <v>1</v>
      </c>
      <c r="AA22" s="292">
        <v>0</v>
      </c>
      <c r="AB22" s="292">
        <v>0</v>
      </c>
      <c r="AC22" s="292">
        <v>16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800</v>
      </c>
      <c r="AK22" s="295" t="s">
        <v>800</v>
      </c>
      <c r="AL22" s="292">
        <v>210</v>
      </c>
      <c r="AM22" s="295" t="s">
        <v>800</v>
      </c>
      <c r="AN22" s="295" t="s">
        <v>800</v>
      </c>
      <c r="AO22" s="292">
        <v>0</v>
      </c>
      <c r="AP22" s="295" t="s">
        <v>800</v>
      </c>
      <c r="AQ22" s="292">
        <v>0</v>
      </c>
      <c r="AR22" s="295" t="s">
        <v>800</v>
      </c>
      <c r="AS22" s="292">
        <v>0</v>
      </c>
      <c r="AT22" s="292">
        <f>SUM(AU22:BN22)</f>
        <v>37</v>
      </c>
      <c r="AU22" s="292">
        <v>0</v>
      </c>
      <c r="AV22" s="292">
        <v>0</v>
      </c>
      <c r="AW22" s="292">
        <v>0</v>
      </c>
      <c r="AX22" s="292">
        <v>37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5" t="s">
        <v>800</v>
      </c>
      <c r="BF22" s="295" t="s">
        <v>800</v>
      </c>
      <c r="BG22" s="295" t="s">
        <v>800</v>
      </c>
      <c r="BH22" s="295" t="s">
        <v>800</v>
      </c>
      <c r="BI22" s="295" t="s">
        <v>800</v>
      </c>
      <c r="BJ22" s="295" t="s">
        <v>800</v>
      </c>
      <c r="BK22" s="295" t="s">
        <v>800</v>
      </c>
      <c r="BL22" s="295" t="s">
        <v>800</v>
      </c>
      <c r="BM22" s="295" t="s">
        <v>800</v>
      </c>
      <c r="BN22" s="292">
        <v>0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800</v>
      </c>
      <c r="CC22" s="295" t="s">
        <v>800</v>
      </c>
      <c r="CD22" s="295" t="s">
        <v>800</v>
      </c>
      <c r="CE22" s="295" t="s">
        <v>800</v>
      </c>
      <c r="CF22" s="295" t="s">
        <v>800</v>
      </c>
      <c r="CG22" s="295" t="s">
        <v>800</v>
      </c>
      <c r="CH22" s="295" t="s">
        <v>800</v>
      </c>
      <c r="CI22" s="292">
        <v>0</v>
      </c>
      <c r="CJ22" s="292">
        <f>SUM(CK22:DD22)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800</v>
      </c>
      <c r="CX22" s="295" t="s">
        <v>800</v>
      </c>
      <c r="CY22" s="295" t="s">
        <v>800</v>
      </c>
      <c r="CZ22" s="295" t="s">
        <v>800</v>
      </c>
      <c r="DA22" s="295" t="s">
        <v>800</v>
      </c>
      <c r="DB22" s="295" t="s">
        <v>800</v>
      </c>
      <c r="DC22" s="295" t="s">
        <v>800</v>
      </c>
      <c r="DD22" s="292">
        <v>0</v>
      </c>
      <c r="DE22" s="292">
        <f>SUM(DF22:DY22)</f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800</v>
      </c>
      <c r="DS22" s="295" t="s">
        <v>800</v>
      </c>
      <c r="DT22" s="292">
        <v>0</v>
      </c>
      <c r="DU22" s="295" t="s">
        <v>800</v>
      </c>
      <c r="DV22" s="295" t="s">
        <v>800</v>
      </c>
      <c r="DW22" s="295" t="s">
        <v>800</v>
      </c>
      <c r="DX22" s="295" t="s">
        <v>800</v>
      </c>
      <c r="DY22" s="292">
        <v>0</v>
      </c>
      <c r="DZ22" s="292">
        <f>SUM(EA22:ET22)</f>
        <v>0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800</v>
      </c>
      <c r="EL22" s="295" t="s">
        <v>800</v>
      </c>
      <c r="EM22" s="295" t="s">
        <v>800</v>
      </c>
      <c r="EN22" s="292">
        <v>0</v>
      </c>
      <c r="EO22" s="292">
        <v>0</v>
      </c>
      <c r="EP22" s="295" t="s">
        <v>800</v>
      </c>
      <c r="EQ22" s="295" t="s">
        <v>800</v>
      </c>
      <c r="ER22" s="295" t="s">
        <v>800</v>
      </c>
      <c r="ES22" s="292">
        <v>0</v>
      </c>
      <c r="ET22" s="292">
        <v>0</v>
      </c>
      <c r="EU22" s="292">
        <f>SUM(EV22:FO22)</f>
        <v>32</v>
      </c>
      <c r="EV22" s="292">
        <v>0</v>
      </c>
      <c r="EW22" s="292">
        <v>0</v>
      </c>
      <c r="EX22" s="292">
        <v>0</v>
      </c>
      <c r="EY22" s="292">
        <v>0</v>
      </c>
      <c r="EZ22" s="292">
        <v>0</v>
      </c>
      <c r="FA22" s="292">
        <v>32</v>
      </c>
      <c r="FB22" s="292">
        <v>0</v>
      </c>
      <c r="FC22" s="292">
        <v>0</v>
      </c>
      <c r="FD22" s="292">
        <v>0</v>
      </c>
      <c r="FE22" s="292">
        <v>0</v>
      </c>
      <c r="FF22" s="292">
        <v>0</v>
      </c>
      <c r="FG22" s="292">
        <v>0</v>
      </c>
      <c r="FH22" s="295" t="s">
        <v>800</v>
      </c>
      <c r="FI22" s="295" t="s">
        <v>800</v>
      </c>
      <c r="FJ22" s="295" t="s">
        <v>800</v>
      </c>
      <c r="FK22" s="292">
        <v>0</v>
      </c>
      <c r="FL22" s="292">
        <v>0</v>
      </c>
      <c r="FM22" s="292">
        <v>0</v>
      </c>
      <c r="FN22" s="292">
        <v>0</v>
      </c>
      <c r="FO22" s="292">
        <v>0</v>
      </c>
    </row>
    <row r="23" spans="1:171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SUM(Y23,AT23,BO23,CJ23,DE23,DZ23,EU23)</f>
        <v>4292</v>
      </c>
      <c r="E23" s="292">
        <f>SUM(Z23,AU23,BP23,CK23,DF23,EA23,EV23)</f>
        <v>0</v>
      </c>
      <c r="F23" s="292">
        <f>SUM(AA23,AV23,BQ23,CL23,DG23,EB23,EW23)</f>
        <v>0</v>
      </c>
      <c r="G23" s="292">
        <f>SUM(AB23,AW23,BR23,CM23,DH23,EC23,EX23)</f>
        <v>0</v>
      </c>
      <c r="H23" s="292">
        <f>SUM(AC23,AX23,BS23,CN23,DI23,ED23,EY23)</f>
        <v>84</v>
      </c>
      <c r="I23" s="292">
        <f>SUM(AD23,AY23,BT23,CO23,DJ23,EE23,EZ23)</f>
        <v>0</v>
      </c>
      <c r="J23" s="292">
        <f>SUM(AE23,AZ23,BU23,CP23,DK23,EF23,FA23)</f>
        <v>50</v>
      </c>
      <c r="K23" s="292">
        <f>SUM(AF23,BA23,BV23,CQ23,DL23,EG23,FB23)</f>
        <v>0</v>
      </c>
      <c r="L23" s="292">
        <f>SUM(AG23,BB23,BW23,CR23,DM23,EH23,FC23)</f>
        <v>0</v>
      </c>
      <c r="M23" s="292">
        <f>SUM(AH23,BC23,BX23,CS23,DN23,EI23,FD23)</f>
        <v>0</v>
      </c>
      <c r="N23" s="292">
        <f>SUM(AI23,BD23,BY23,CT23,DO23,EJ23,FE23)</f>
        <v>0</v>
      </c>
      <c r="O23" s="292">
        <f>SUM(AJ23,BE23,BZ23,CU23,DP23,EK23,FF23)</f>
        <v>0</v>
      </c>
      <c r="P23" s="292">
        <f>SUM(AK23,BF23,CA23,CV23,DQ23,EL23,FG23)</f>
        <v>0</v>
      </c>
      <c r="Q23" s="292">
        <f>SUM(AL23,BG23,CB23,CW23,DR23,EM23,FH23)</f>
        <v>0</v>
      </c>
      <c r="R23" s="292">
        <f>SUM(AM23,BH23,CC23,CX23,DS23,EN23,FI23)</f>
        <v>3898</v>
      </c>
      <c r="S23" s="292">
        <f>SUM(AN23,BI23,CD23,CY23,DT23,EO23,FJ23)</f>
        <v>0</v>
      </c>
      <c r="T23" s="292">
        <f>SUM(AO23,BJ23,CE23,CZ23,DU23,EP23,FK23)</f>
        <v>0</v>
      </c>
      <c r="U23" s="292">
        <f>SUM(AP23,BK23,CF23,DA23,DV23,EQ23,FL23)</f>
        <v>0</v>
      </c>
      <c r="V23" s="292">
        <f>SUM(AQ23,BL23,CG23,DB23,DW23,ER23,FM23)</f>
        <v>0</v>
      </c>
      <c r="W23" s="292">
        <f>SUM(AR23,BM23,CH23,DC23,DX23,ES23,FN23)</f>
        <v>0</v>
      </c>
      <c r="X23" s="292">
        <f>SUM(AS23,BN23,CI23,DD23,DY23,ET23,FO23)</f>
        <v>260</v>
      </c>
      <c r="Y23" s="292">
        <f>SUM(Z23:AS23)</f>
        <v>0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800</v>
      </c>
      <c r="AK23" s="295" t="s">
        <v>800</v>
      </c>
      <c r="AL23" s="292">
        <v>0</v>
      </c>
      <c r="AM23" s="295" t="s">
        <v>800</v>
      </c>
      <c r="AN23" s="295" t="s">
        <v>800</v>
      </c>
      <c r="AO23" s="292">
        <v>0</v>
      </c>
      <c r="AP23" s="295" t="s">
        <v>800</v>
      </c>
      <c r="AQ23" s="292">
        <v>0</v>
      </c>
      <c r="AR23" s="295" t="s">
        <v>800</v>
      </c>
      <c r="AS23" s="292">
        <v>0</v>
      </c>
      <c r="AT23" s="292">
        <f>SUM(AU23:BN23)</f>
        <v>84</v>
      </c>
      <c r="AU23" s="292">
        <v>0</v>
      </c>
      <c r="AV23" s="292">
        <v>0</v>
      </c>
      <c r="AW23" s="292">
        <v>0</v>
      </c>
      <c r="AX23" s="292">
        <v>84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800</v>
      </c>
      <c r="BF23" s="295" t="s">
        <v>800</v>
      </c>
      <c r="BG23" s="295" t="s">
        <v>800</v>
      </c>
      <c r="BH23" s="295" t="s">
        <v>800</v>
      </c>
      <c r="BI23" s="295" t="s">
        <v>800</v>
      </c>
      <c r="BJ23" s="295" t="s">
        <v>800</v>
      </c>
      <c r="BK23" s="295" t="s">
        <v>800</v>
      </c>
      <c r="BL23" s="295" t="s">
        <v>800</v>
      </c>
      <c r="BM23" s="295" t="s">
        <v>800</v>
      </c>
      <c r="BN23" s="292"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5" t="s">
        <v>800</v>
      </c>
      <c r="CC23" s="295" t="s">
        <v>800</v>
      </c>
      <c r="CD23" s="295" t="s">
        <v>800</v>
      </c>
      <c r="CE23" s="295" t="s">
        <v>800</v>
      </c>
      <c r="CF23" s="295" t="s">
        <v>800</v>
      </c>
      <c r="CG23" s="295" t="s">
        <v>800</v>
      </c>
      <c r="CH23" s="295" t="s">
        <v>800</v>
      </c>
      <c r="CI23" s="292">
        <v>0</v>
      </c>
      <c r="CJ23" s="292">
        <f>SUM(CK23:DD23)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800</v>
      </c>
      <c r="CX23" s="295" t="s">
        <v>800</v>
      </c>
      <c r="CY23" s="295" t="s">
        <v>800</v>
      </c>
      <c r="CZ23" s="295" t="s">
        <v>800</v>
      </c>
      <c r="DA23" s="295" t="s">
        <v>800</v>
      </c>
      <c r="DB23" s="295" t="s">
        <v>800</v>
      </c>
      <c r="DC23" s="295" t="s">
        <v>800</v>
      </c>
      <c r="DD23" s="292">
        <v>0</v>
      </c>
      <c r="DE23" s="292">
        <f>SUM(DF23:DY23)</f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800</v>
      </c>
      <c r="DS23" s="295" t="s">
        <v>800</v>
      </c>
      <c r="DT23" s="292">
        <v>0</v>
      </c>
      <c r="DU23" s="295" t="s">
        <v>800</v>
      </c>
      <c r="DV23" s="295" t="s">
        <v>800</v>
      </c>
      <c r="DW23" s="295" t="s">
        <v>800</v>
      </c>
      <c r="DX23" s="295" t="s">
        <v>800</v>
      </c>
      <c r="DY23" s="292">
        <v>0</v>
      </c>
      <c r="DZ23" s="292">
        <f>SUM(EA23:ET23)</f>
        <v>3898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800</v>
      </c>
      <c r="EL23" s="295" t="s">
        <v>800</v>
      </c>
      <c r="EM23" s="295" t="s">
        <v>800</v>
      </c>
      <c r="EN23" s="292">
        <v>3898</v>
      </c>
      <c r="EO23" s="292">
        <v>0</v>
      </c>
      <c r="EP23" s="295" t="s">
        <v>800</v>
      </c>
      <c r="EQ23" s="295" t="s">
        <v>800</v>
      </c>
      <c r="ER23" s="295" t="s">
        <v>800</v>
      </c>
      <c r="ES23" s="292">
        <v>0</v>
      </c>
      <c r="ET23" s="292">
        <v>0</v>
      </c>
      <c r="EU23" s="292">
        <f>SUM(EV23:FO23)</f>
        <v>310</v>
      </c>
      <c r="EV23" s="292">
        <v>0</v>
      </c>
      <c r="EW23" s="292">
        <v>0</v>
      </c>
      <c r="EX23" s="292">
        <v>0</v>
      </c>
      <c r="EY23" s="292">
        <v>0</v>
      </c>
      <c r="EZ23" s="292">
        <v>0</v>
      </c>
      <c r="FA23" s="292">
        <v>50</v>
      </c>
      <c r="FB23" s="292">
        <v>0</v>
      </c>
      <c r="FC23" s="292">
        <v>0</v>
      </c>
      <c r="FD23" s="292">
        <v>0</v>
      </c>
      <c r="FE23" s="292">
        <v>0</v>
      </c>
      <c r="FF23" s="292">
        <v>0</v>
      </c>
      <c r="FG23" s="292">
        <v>0</v>
      </c>
      <c r="FH23" s="295" t="s">
        <v>800</v>
      </c>
      <c r="FI23" s="295" t="s">
        <v>800</v>
      </c>
      <c r="FJ23" s="295" t="s">
        <v>800</v>
      </c>
      <c r="FK23" s="292">
        <v>0</v>
      </c>
      <c r="FL23" s="292">
        <v>0</v>
      </c>
      <c r="FM23" s="292">
        <v>0</v>
      </c>
      <c r="FN23" s="292">
        <v>0</v>
      </c>
      <c r="FO23" s="292">
        <v>260</v>
      </c>
    </row>
    <row r="24" spans="1:171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SUM(Y24,AT24,BO24,CJ24,DE24,DZ24,EU24)</f>
        <v>1806</v>
      </c>
      <c r="E24" s="292">
        <f>SUM(Z24,AU24,BP24,CK24,DF24,EA24,EV24)</f>
        <v>29</v>
      </c>
      <c r="F24" s="292">
        <f>SUM(AA24,AV24,BQ24,CL24,DG24,EB24,EW24)</f>
        <v>0</v>
      </c>
      <c r="G24" s="292">
        <f>SUM(AB24,AW24,BR24,CM24,DH24,EC24,EX24)</f>
        <v>0</v>
      </c>
      <c r="H24" s="292">
        <f>SUM(AC24,AX24,BS24,CN24,DI24,ED24,EY24)</f>
        <v>42</v>
      </c>
      <c r="I24" s="292">
        <f>SUM(AD24,AY24,BT24,CO24,DJ24,EE24,EZ24)</f>
        <v>37</v>
      </c>
      <c r="J24" s="292">
        <f>SUM(AE24,AZ24,BU24,CP24,DK24,EF24,FA24)</f>
        <v>15</v>
      </c>
      <c r="K24" s="292">
        <f>SUM(AF24,BA24,BV24,CQ24,DL24,EG24,FB24)</f>
        <v>0</v>
      </c>
      <c r="L24" s="292">
        <f>SUM(AG24,BB24,BW24,CR24,DM24,EH24,FC24)</f>
        <v>0</v>
      </c>
      <c r="M24" s="292">
        <f>SUM(AH24,BC24,BX24,CS24,DN24,EI24,FD24)</f>
        <v>11</v>
      </c>
      <c r="N24" s="292">
        <f>SUM(AI24,BD24,BY24,CT24,DO24,EJ24,FE24)</f>
        <v>0</v>
      </c>
      <c r="O24" s="292">
        <f>SUM(AJ24,BE24,BZ24,CU24,DP24,EK24,FF24)</f>
        <v>0</v>
      </c>
      <c r="P24" s="292">
        <f>SUM(AK24,BF24,CA24,CV24,DQ24,EL24,FG24)</f>
        <v>0</v>
      </c>
      <c r="Q24" s="292">
        <f>SUM(AL24,BG24,CB24,CW24,DR24,EM24,FH24)</f>
        <v>0</v>
      </c>
      <c r="R24" s="292">
        <f>SUM(AM24,BH24,CC24,CX24,DS24,EN24,FI24)</f>
        <v>1507</v>
      </c>
      <c r="S24" s="292">
        <f>SUM(AN24,BI24,CD24,CY24,DT24,EO24,FJ24)</f>
        <v>0</v>
      </c>
      <c r="T24" s="292">
        <f>SUM(AO24,BJ24,CE24,CZ24,DU24,EP24,FK24)</f>
        <v>0</v>
      </c>
      <c r="U24" s="292">
        <f>SUM(AP24,BK24,CF24,DA24,DV24,EQ24,FL24)</f>
        <v>0</v>
      </c>
      <c r="V24" s="292">
        <f>SUM(AQ24,BL24,CG24,DB24,DW24,ER24,FM24)</f>
        <v>0</v>
      </c>
      <c r="W24" s="292">
        <f>SUM(AR24,BM24,CH24,DC24,DX24,ES24,FN24)</f>
        <v>1</v>
      </c>
      <c r="X24" s="292">
        <f>SUM(AS24,BN24,CI24,DD24,DY24,ET24,FO24)</f>
        <v>164</v>
      </c>
      <c r="Y24" s="292">
        <f>SUM(Z24:AS24)</f>
        <v>0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800</v>
      </c>
      <c r="AK24" s="295" t="s">
        <v>800</v>
      </c>
      <c r="AL24" s="292">
        <v>0</v>
      </c>
      <c r="AM24" s="295" t="s">
        <v>800</v>
      </c>
      <c r="AN24" s="295" t="s">
        <v>800</v>
      </c>
      <c r="AO24" s="292">
        <v>0</v>
      </c>
      <c r="AP24" s="295" t="s">
        <v>800</v>
      </c>
      <c r="AQ24" s="292">
        <v>0</v>
      </c>
      <c r="AR24" s="295" t="s">
        <v>800</v>
      </c>
      <c r="AS24" s="292">
        <v>0</v>
      </c>
      <c r="AT24" s="292">
        <f>SUM(AU24:BN24)</f>
        <v>139</v>
      </c>
      <c r="AU24" s="292">
        <v>0</v>
      </c>
      <c r="AV24" s="292">
        <v>0</v>
      </c>
      <c r="AW24" s="292">
        <v>0</v>
      </c>
      <c r="AX24" s="292">
        <v>0</v>
      </c>
      <c r="AY24" s="292"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800</v>
      </c>
      <c r="BF24" s="295" t="s">
        <v>800</v>
      </c>
      <c r="BG24" s="295" t="s">
        <v>800</v>
      </c>
      <c r="BH24" s="295" t="s">
        <v>800</v>
      </c>
      <c r="BI24" s="295" t="s">
        <v>800</v>
      </c>
      <c r="BJ24" s="295" t="s">
        <v>800</v>
      </c>
      <c r="BK24" s="295" t="s">
        <v>800</v>
      </c>
      <c r="BL24" s="295" t="s">
        <v>800</v>
      </c>
      <c r="BM24" s="295" t="s">
        <v>800</v>
      </c>
      <c r="BN24" s="292">
        <v>139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800</v>
      </c>
      <c r="CC24" s="295" t="s">
        <v>800</v>
      </c>
      <c r="CD24" s="295" t="s">
        <v>800</v>
      </c>
      <c r="CE24" s="295" t="s">
        <v>800</v>
      </c>
      <c r="CF24" s="295" t="s">
        <v>800</v>
      </c>
      <c r="CG24" s="295" t="s">
        <v>800</v>
      </c>
      <c r="CH24" s="295" t="s">
        <v>800</v>
      </c>
      <c r="CI24" s="292">
        <v>0</v>
      </c>
      <c r="CJ24" s="292">
        <f>SUM(CK24:DD24)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800</v>
      </c>
      <c r="CX24" s="295" t="s">
        <v>800</v>
      </c>
      <c r="CY24" s="295" t="s">
        <v>800</v>
      </c>
      <c r="CZ24" s="295" t="s">
        <v>800</v>
      </c>
      <c r="DA24" s="295" t="s">
        <v>800</v>
      </c>
      <c r="DB24" s="295" t="s">
        <v>800</v>
      </c>
      <c r="DC24" s="295" t="s">
        <v>800</v>
      </c>
      <c r="DD24" s="292">
        <v>0</v>
      </c>
      <c r="DE24" s="292">
        <f>SUM(DF24:DY24)</f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800</v>
      </c>
      <c r="DS24" s="295" t="s">
        <v>800</v>
      </c>
      <c r="DT24" s="292">
        <v>0</v>
      </c>
      <c r="DU24" s="295" t="s">
        <v>800</v>
      </c>
      <c r="DV24" s="295" t="s">
        <v>800</v>
      </c>
      <c r="DW24" s="295" t="s">
        <v>800</v>
      </c>
      <c r="DX24" s="295" t="s">
        <v>800</v>
      </c>
      <c r="DY24" s="292">
        <v>0</v>
      </c>
      <c r="DZ24" s="292">
        <f>SUM(EA24:ET24)</f>
        <v>1507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800</v>
      </c>
      <c r="EL24" s="295" t="s">
        <v>800</v>
      </c>
      <c r="EM24" s="295" t="s">
        <v>800</v>
      </c>
      <c r="EN24" s="292">
        <v>1507</v>
      </c>
      <c r="EO24" s="292">
        <v>0</v>
      </c>
      <c r="EP24" s="295" t="s">
        <v>800</v>
      </c>
      <c r="EQ24" s="295" t="s">
        <v>800</v>
      </c>
      <c r="ER24" s="295" t="s">
        <v>800</v>
      </c>
      <c r="ES24" s="292">
        <v>0</v>
      </c>
      <c r="ET24" s="292">
        <v>0</v>
      </c>
      <c r="EU24" s="292">
        <f>SUM(EV24:FO24)</f>
        <v>160</v>
      </c>
      <c r="EV24" s="292">
        <v>29</v>
      </c>
      <c r="EW24" s="292">
        <v>0</v>
      </c>
      <c r="EX24" s="292">
        <v>0</v>
      </c>
      <c r="EY24" s="292">
        <v>42</v>
      </c>
      <c r="EZ24" s="292">
        <v>37</v>
      </c>
      <c r="FA24" s="292">
        <v>15</v>
      </c>
      <c r="FB24" s="292">
        <v>0</v>
      </c>
      <c r="FC24" s="292">
        <v>0</v>
      </c>
      <c r="FD24" s="292">
        <v>11</v>
      </c>
      <c r="FE24" s="292">
        <v>0</v>
      </c>
      <c r="FF24" s="292">
        <v>0</v>
      </c>
      <c r="FG24" s="292">
        <v>0</v>
      </c>
      <c r="FH24" s="295" t="s">
        <v>800</v>
      </c>
      <c r="FI24" s="295" t="s">
        <v>800</v>
      </c>
      <c r="FJ24" s="295" t="s">
        <v>800</v>
      </c>
      <c r="FK24" s="292">
        <v>0</v>
      </c>
      <c r="FL24" s="292">
        <v>0</v>
      </c>
      <c r="FM24" s="292">
        <v>0</v>
      </c>
      <c r="FN24" s="292">
        <v>1</v>
      </c>
      <c r="FO24" s="292">
        <v>25</v>
      </c>
    </row>
    <row r="25" spans="1:171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SUM(Y25,AT25,BO25,CJ25,DE25,DZ25,EU25)</f>
        <v>1527</v>
      </c>
      <c r="E25" s="292">
        <f>SUM(Z25,AU25,BP25,CK25,DF25,EA25,EV25)</f>
        <v>0</v>
      </c>
      <c r="F25" s="292">
        <f>SUM(AA25,AV25,BQ25,CL25,DG25,EB25,EW25)</f>
        <v>0</v>
      </c>
      <c r="G25" s="292">
        <f>SUM(AB25,AW25,BR25,CM25,DH25,EC25,EX25)</f>
        <v>0</v>
      </c>
      <c r="H25" s="292">
        <f>SUM(AC25,AX25,BS25,CN25,DI25,ED25,EY25)</f>
        <v>0</v>
      </c>
      <c r="I25" s="292">
        <f>SUM(AD25,AY25,BT25,CO25,DJ25,EE25,EZ25)</f>
        <v>0</v>
      </c>
      <c r="J25" s="292">
        <f>SUM(AE25,AZ25,BU25,CP25,DK25,EF25,FA25)</f>
        <v>0</v>
      </c>
      <c r="K25" s="292">
        <f>SUM(AF25,BA25,BV25,CQ25,DL25,EG25,FB25)</f>
        <v>0</v>
      </c>
      <c r="L25" s="292">
        <f>SUM(AG25,BB25,BW25,CR25,DM25,EH25,FC25)</f>
        <v>0</v>
      </c>
      <c r="M25" s="292">
        <f>SUM(AH25,BC25,BX25,CS25,DN25,EI25,FD25)</f>
        <v>0</v>
      </c>
      <c r="N25" s="292">
        <f>SUM(AI25,BD25,BY25,CT25,DO25,EJ25,FE25)</f>
        <v>0</v>
      </c>
      <c r="O25" s="292">
        <f>SUM(AJ25,BE25,BZ25,CU25,DP25,EK25,FF25)</f>
        <v>0</v>
      </c>
      <c r="P25" s="292">
        <f>SUM(AK25,BF25,CA25,CV25,DQ25,EL25,FG25)</f>
        <v>0</v>
      </c>
      <c r="Q25" s="292">
        <f>SUM(AL25,BG25,CB25,CW25,DR25,EM25,FH25)</f>
        <v>0</v>
      </c>
      <c r="R25" s="292">
        <f>SUM(AM25,BH25,CC25,CX25,DS25,EN25,FI25)</f>
        <v>1249</v>
      </c>
      <c r="S25" s="292">
        <f>SUM(AN25,BI25,CD25,CY25,DT25,EO25,FJ25)</f>
        <v>0</v>
      </c>
      <c r="T25" s="292">
        <f>SUM(AO25,BJ25,CE25,CZ25,DU25,EP25,FK25)</f>
        <v>0</v>
      </c>
      <c r="U25" s="292">
        <f>SUM(AP25,BK25,CF25,DA25,DV25,EQ25,FL25)</f>
        <v>0</v>
      </c>
      <c r="V25" s="292">
        <f>SUM(AQ25,BL25,CG25,DB25,DW25,ER25,FM25)</f>
        <v>0</v>
      </c>
      <c r="W25" s="292">
        <f>SUM(AR25,BM25,CH25,DC25,DX25,ES25,FN25)</f>
        <v>0</v>
      </c>
      <c r="X25" s="292">
        <f>SUM(AS25,BN25,CI25,DD25,DY25,ET25,FO25)</f>
        <v>278</v>
      </c>
      <c r="Y25" s="292">
        <f>SUM(Z25:AS25)</f>
        <v>0</v>
      </c>
      <c r="Z25" s="292">
        <v>0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5" t="s">
        <v>800</v>
      </c>
      <c r="AK25" s="295" t="s">
        <v>800</v>
      </c>
      <c r="AL25" s="292">
        <v>0</v>
      </c>
      <c r="AM25" s="295" t="s">
        <v>800</v>
      </c>
      <c r="AN25" s="295" t="s">
        <v>800</v>
      </c>
      <c r="AO25" s="292">
        <v>0</v>
      </c>
      <c r="AP25" s="295" t="s">
        <v>800</v>
      </c>
      <c r="AQ25" s="292">
        <v>0</v>
      </c>
      <c r="AR25" s="295" t="s">
        <v>800</v>
      </c>
      <c r="AS25" s="292">
        <v>0</v>
      </c>
      <c r="AT25" s="292">
        <f>SUM(AU25:BN25)</f>
        <v>0</v>
      </c>
      <c r="AU25" s="292">
        <v>0</v>
      </c>
      <c r="AV25" s="292">
        <v>0</v>
      </c>
      <c r="AW25" s="292">
        <v>0</v>
      </c>
      <c r="AX25" s="292">
        <v>0</v>
      </c>
      <c r="AY25" s="292"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5" t="s">
        <v>800</v>
      </c>
      <c r="BF25" s="295" t="s">
        <v>800</v>
      </c>
      <c r="BG25" s="295" t="s">
        <v>800</v>
      </c>
      <c r="BH25" s="295" t="s">
        <v>800</v>
      </c>
      <c r="BI25" s="295" t="s">
        <v>800</v>
      </c>
      <c r="BJ25" s="295" t="s">
        <v>800</v>
      </c>
      <c r="BK25" s="295" t="s">
        <v>800</v>
      </c>
      <c r="BL25" s="295" t="s">
        <v>800</v>
      </c>
      <c r="BM25" s="295" t="s">
        <v>800</v>
      </c>
      <c r="BN25" s="292">
        <v>0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5" t="s">
        <v>800</v>
      </c>
      <c r="CC25" s="295" t="s">
        <v>800</v>
      </c>
      <c r="CD25" s="295" t="s">
        <v>800</v>
      </c>
      <c r="CE25" s="295" t="s">
        <v>800</v>
      </c>
      <c r="CF25" s="295" t="s">
        <v>800</v>
      </c>
      <c r="CG25" s="295" t="s">
        <v>800</v>
      </c>
      <c r="CH25" s="295" t="s">
        <v>800</v>
      </c>
      <c r="CI25" s="292">
        <v>0</v>
      </c>
      <c r="CJ25" s="292">
        <f>SUM(CK25:DD25)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800</v>
      </c>
      <c r="CX25" s="295" t="s">
        <v>800</v>
      </c>
      <c r="CY25" s="295" t="s">
        <v>800</v>
      </c>
      <c r="CZ25" s="295" t="s">
        <v>800</v>
      </c>
      <c r="DA25" s="295" t="s">
        <v>800</v>
      </c>
      <c r="DB25" s="295" t="s">
        <v>800</v>
      </c>
      <c r="DC25" s="295" t="s">
        <v>800</v>
      </c>
      <c r="DD25" s="292">
        <v>0</v>
      </c>
      <c r="DE25" s="292">
        <f>SUM(DF25:DY25)</f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800</v>
      </c>
      <c r="DS25" s="295" t="s">
        <v>800</v>
      </c>
      <c r="DT25" s="292">
        <v>0</v>
      </c>
      <c r="DU25" s="295" t="s">
        <v>800</v>
      </c>
      <c r="DV25" s="295" t="s">
        <v>800</v>
      </c>
      <c r="DW25" s="295" t="s">
        <v>800</v>
      </c>
      <c r="DX25" s="295" t="s">
        <v>800</v>
      </c>
      <c r="DY25" s="292">
        <v>0</v>
      </c>
      <c r="DZ25" s="292">
        <f>SUM(EA25:ET25)</f>
        <v>1249</v>
      </c>
      <c r="EA25" s="292"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v>0</v>
      </c>
      <c r="EI25" s="292">
        <v>0</v>
      </c>
      <c r="EJ25" s="292">
        <v>0</v>
      </c>
      <c r="EK25" s="295" t="s">
        <v>800</v>
      </c>
      <c r="EL25" s="295" t="s">
        <v>800</v>
      </c>
      <c r="EM25" s="295" t="s">
        <v>800</v>
      </c>
      <c r="EN25" s="292">
        <v>1249</v>
      </c>
      <c r="EO25" s="292">
        <v>0</v>
      </c>
      <c r="EP25" s="295" t="s">
        <v>800</v>
      </c>
      <c r="EQ25" s="295" t="s">
        <v>800</v>
      </c>
      <c r="ER25" s="295" t="s">
        <v>800</v>
      </c>
      <c r="ES25" s="292">
        <v>0</v>
      </c>
      <c r="ET25" s="292">
        <v>0</v>
      </c>
      <c r="EU25" s="292">
        <f>SUM(EV25:FO25)</f>
        <v>278</v>
      </c>
      <c r="EV25" s="292">
        <v>0</v>
      </c>
      <c r="EW25" s="292">
        <v>0</v>
      </c>
      <c r="EX25" s="292">
        <v>0</v>
      </c>
      <c r="EY25" s="292">
        <v>0</v>
      </c>
      <c r="EZ25" s="292">
        <v>0</v>
      </c>
      <c r="FA25" s="292">
        <v>0</v>
      </c>
      <c r="FB25" s="292">
        <v>0</v>
      </c>
      <c r="FC25" s="292">
        <v>0</v>
      </c>
      <c r="FD25" s="292">
        <v>0</v>
      </c>
      <c r="FE25" s="292">
        <v>0</v>
      </c>
      <c r="FF25" s="292">
        <v>0</v>
      </c>
      <c r="FG25" s="292">
        <v>0</v>
      </c>
      <c r="FH25" s="295" t="s">
        <v>800</v>
      </c>
      <c r="FI25" s="295" t="s">
        <v>800</v>
      </c>
      <c r="FJ25" s="295" t="s">
        <v>800</v>
      </c>
      <c r="FK25" s="292">
        <v>0</v>
      </c>
      <c r="FL25" s="292">
        <v>0</v>
      </c>
      <c r="FM25" s="292">
        <v>0</v>
      </c>
      <c r="FN25" s="292">
        <v>0</v>
      </c>
      <c r="FO25" s="292">
        <v>278</v>
      </c>
    </row>
    <row r="26" spans="1:171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SUM(Y26,AT26,BO26,CJ26,DE26,DZ26,EU26)</f>
        <v>1727</v>
      </c>
      <c r="E26" s="292">
        <f>SUM(Z26,AU26,BP26,CK26,DF26,EA26,EV26)</f>
        <v>0</v>
      </c>
      <c r="F26" s="292">
        <f>SUM(AA26,AV26,BQ26,CL26,DG26,EB26,EW26)</f>
        <v>0</v>
      </c>
      <c r="G26" s="292">
        <f>SUM(AB26,AW26,BR26,CM26,DH26,EC26,EX26)</f>
        <v>0</v>
      </c>
      <c r="H26" s="292">
        <f>SUM(AC26,AX26,BS26,CN26,DI26,ED26,EY26)</f>
        <v>0</v>
      </c>
      <c r="I26" s="292">
        <f>SUM(AD26,AY26,BT26,CO26,DJ26,EE26,EZ26)</f>
        <v>0</v>
      </c>
      <c r="J26" s="292">
        <f>SUM(AE26,AZ26,BU26,CP26,DK26,EF26,FA26)</f>
        <v>0</v>
      </c>
      <c r="K26" s="292">
        <f>SUM(AF26,BA26,BV26,CQ26,DL26,EG26,FB26)</f>
        <v>0</v>
      </c>
      <c r="L26" s="292">
        <f>SUM(AG26,BB26,BW26,CR26,DM26,EH26,FC26)</f>
        <v>0</v>
      </c>
      <c r="M26" s="292">
        <f>SUM(AH26,BC26,BX26,CS26,DN26,EI26,FD26)</f>
        <v>0</v>
      </c>
      <c r="N26" s="292">
        <f>SUM(AI26,BD26,BY26,CT26,DO26,EJ26,FE26)</f>
        <v>0</v>
      </c>
      <c r="O26" s="292">
        <f>SUM(AJ26,BE26,BZ26,CU26,DP26,EK26,FF26)</f>
        <v>0</v>
      </c>
      <c r="P26" s="292">
        <f>SUM(AK26,BF26,CA26,CV26,DQ26,EL26,FG26)</f>
        <v>0</v>
      </c>
      <c r="Q26" s="292">
        <f>SUM(AL26,BG26,CB26,CW26,DR26,EM26,FH26)</f>
        <v>0</v>
      </c>
      <c r="R26" s="292">
        <f>SUM(AM26,BH26,CC26,CX26,DS26,EN26,FI26)</f>
        <v>1576</v>
      </c>
      <c r="S26" s="292">
        <f>SUM(AN26,BI26,CD26,CY26,DT26,EO26,FJ26)</f>
        <v>0</v>
      </c>
      <c r="T26" s="292">
        <f>SUM(AO26,BJ26,CE26,CZ26,DU26,EP26,FK26)</f>
        <v>0</v>
      </c>
      <c r="U26" s="292">
        <f>SUM(AP26,BK26,CF26,DA26,DV26,EQ26,FL26)</f>
        <v>0</v>
      </c>
      <c r="V26" s="292">
        <f>SUM(AQ26,BL26,CG26,DB26,DW26,ER26,FM26)</f>
        <v>0</v>
      </c>
      <c r="W26" s="292">
        <f>SUM(AR26,BM26,CH26,DC26,DX26,ES26,FN26)</f>
        <v>0</v>
      </c>
      <c r="X26" s="292">
        <f>SUM(AS26,BN26,CI26,DD26,DY26,ET26,FO26)</f>
        <v>151</v>
      </c>
      <c r="Y26" s="292">
        <f>SUM(Z26:AS26)</f>
        <v>0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5" t="s">
        <v>800</v>
      </c>
      <c r="AK26" s="295" t="s">
        <v>800</v>
      </c>
      <c r="AL26" s="292">
        <v>0</v>
      </c>
      <c r="AM26" s="295" t="s">
        <v>800</v>
      </c>
      <c r="AN26" s="295" t="s">
        <v>800</v>
      </c>
      <c r="AO26" s="292">
        <v>0</v>
      </c>
      <c r="AP26" s="295" t="s">
        <v>800</v>
      </c>
      <c r="AQ26" s="292">
        <v>0</v>
      </c>
      <c r="AR26" s="295" t="s">
        <v>800</v>
      </c>
      <c r="AS26" s="292">
        <v>0</v>
      </c>
      <c r="AT26" s="292">
        <f>SUM(AU26:BN26)</f>
        <v>0</v>
      </c>
      <c r="AU26" s="292">
        <v>0</v>
      </c>
      <c r="AV26" s="292">
        <v>0</v>
      </c>
      <c r="AW26" s="292">
        <v>0</v>
      </c>
      <c r="AX26" s="292">
        <v>0</v>
      </c>
      <c r="AY26" s="292"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5" t="s">
        <v>800</v>
      </c>
      <c r="BF26" s="295" t="s">
        <v>800</v>
      </c>
      <c r="BG26" s="295" t="s">
        <v>800</v>
      </c>
      <c r="BH26" s="295" t="s">
        <v>800</v>
      </c>
      <c r="BI26" s="295" t="s">
        <v>800</v>
      </c>
      <c r="BJ26" s="295" t="s">
        <v>800</v>
      </c>
      <c r="BK26" s="295" t="s">
        <v>800</v>
      </c>
      <c r="BL26" s="295" t="s">
        <v>800</v>
      </c>
      <c r="BM26" s="295" t="s">
        <v>800</v>
      </c>
      <c r="BN26" s="292">
        <v>0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5" t="s">
        <v>800</v>
      </c>
      <c r="CC26" s="295" t="s">
        <v>800</v>
      </c>
      <c r="CD26" s="295" t="s">
        <v>800</v>
      </c>
      <c r="CE26" s="295" t="s">
        <v>800</v>
      </c>
      <c r="CF26" s="295" t="s">
        <v>800</v>
      </c>
      <c r="CG26" s="295" t="s">
        <v>800</v>
      </c>
      <c r="CH26" s="295" t="s">
        <v>800</v>
      </c>
      <c r="CI26" s="292">
        <v>0</v>
      </c>
      <c r="CJ26" s="292">
        <f>SUM(CK26:DD26)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v>0</v>
      </c>
      <c r="CR26" s="292">
        <v>0</v>
      </c>
      <c r="CS26" s="292">
        <v>0</v>
      </c>
      <c r="CT26" s="292">
        <v>0</v>
      </c>
      <c r="CU26" s="292">
        <v>0</v>
      </c>
      <c r="CV26" s="292">
        <v>0</v>
      </c>
      <c r="CW26" s="295" t="s">
        <v>800</v>
      </c>
      <c r="CX26" s="295" t="s">
        <v>800</v>
      </c>
      <c r="CY26" s="295" t="s">
        <v>800</v>
      </c>
      <c r="CZ26" s="295" t="s">
        <v>800</v>
      </c>
      <c r="DA26" s="295" t="s">
        <v>800</v>
      </c>
      <c r="DB26" s="295" t="s">
        <v>800</v>
      </c>
      <c r="DC26" s="295" t="s">
        <v>800</v>
      </c>
      <c r="DD26" s="292">
        <v>0</v>
      </c>
      <c r="DE26" s="292">
        <f>SUM(DF26:DY26)</f>
        <v>0</v>
      </c>
      <c r="DF26" s="292">
        <v>0</v>
      </c>
      <c r="DG26" s="292"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v>0</v>
      </c>
      <c r="DO26" s="292">
        <v>0</v>
      </c>
      <c r="DP26" s="292">
        <v>0</v>
      </c>
      <c r="DQ26" s="292">
        <v>0</v>
      </c>
      <c r="DR26" s="295" t="s">
        <v>800</v>
      </c>
      <c r="DS26" s="295" t="s">
        <v>800</v>
      </c>
      <c r="DT26" s="292">
        <v>0</v>
      </c>
      <c r="DU26" s="295" t="s">
        <v>800</v>
      </c>
      <c r="DV26" s="295" t="s">
        <v>800</v>
      </c>
      <c r="DW26" s="295" t="s">
        <v>800</v>
      </c>
      <c r="DX26" s="295" t="s">
        <v>800</v>
      </c>
      <c r="DY26" s="292">
        <v>0</v>
      </c>
      <c r="DZ26" s="292">
        <f>SUM(EA26:ET26)</f>
        <v>1576</v>
      </c>
      <c r="EA26" s="292"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v>0</v>
      </c>
      <c r="EI26" s="292">
        <v>0</v>
      </c>
      <c r="EJ26" s="292">
        <v>0</v>
      </c>
      <c r="EK26" s="295" t="s">
        <v>800</v>
      </c>
      <c r="EL26" s="295" t="s">
        <v>800</v>
      </c>
      <c r="EM26" s="295" t="s">
        <v>800</v>
      </c>
      <c r="EN26" s="292">
        <v>1576</v>
      </c>
      <c r="EO26" s="292">
        <v>0</v>
      </c>
      <c r="EP26" s="295" t="s">
        <v>800</v>
      </c>
      <c r="EQ26" s="295" t="s">
        <v>800</v>
      </c>
      <c r="ER26" s="295" t="s">
        <v>800</v>
      </c>
      <c r="ES26" s="292">
        <v>0</v>
      </c>
      <c r="ET26" s="292">
        <v>0</v>
      </c>
      <c r="EU26" s="292">
        <f>SUM(EV26:FO26)</f>
        <v>151</v>
      </c>
      <c r="EV26" s="292">
        <v>0</v>
      </c>
      <c r="EW26" s="292">
        <v>0</v>
      </c>
      <c r="EX26" s="292">
        <v>0</v>
      </c>
      <c r="EY26" s="292">
        <v>0</v>
      </c>
      <c r="EZ26" s="292">
        <v>0</v>
      </c>
      <c r="FA26" s="292">
        <v>0</v>
      </c>
      <c r="FB26" s="292">
        <v>0</v>
      </c>
      <c r="FC26" s="292">
        <v>0</v>
      </c>
      <c r="FD26" s="292">
        <v>0</v>
      </c>
      <c r="FE26" s="292">
        <v>0</v>
      </c>
      <c r="FF26" s="292">
        <v>0</v>
      </c>
      <c r="FG26" s="292">
        <v>0</v>
      </c>
      <c r="FH26" s="295" t="s">
        <v>800</v>
      </c>
      <c r="FI26" s="295" t="s">
        <v>800</v>
      </c>
      <c r="FJ26" s="295" t="s">
        <v>800</v>
      </c>
      <c r="FK26" s="292">
        <v>0</v>
      </c>
      <c r="FL26" s="292">
        <v>0</v>
      </c>
      <c r="FM26" s="292">
        <v>0</v>
      </c>
      <c r="FN26" s="292">
        <v>0</v>
      </c>
      <c r="FO26" s="292">
        <v>151</v>
      </c>
    </row>
    <row r="27" spans="1:171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5"/>
      <c r="AK27" s="295"/>
      <c r="AL27" s="292"/>
      <c r="AM27" s="295"/>
      <c r="AN27" s="295"/>
      <c r="AO27" s="292"/>
      <c r="AP27" s="295"/>
      <c r="AQ27" s="292"/>
      <c r="AR27" s="295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5"/>
      <c r="BF27" s="295"/>
      <c r="BG27" s="295"/>
      <c r="BH27" s="295"/>
      <c r="BI27" s="295"/>
      <c r="BJ27" s="295"/>
      <c r="BK27" s="295"/>
      <c r="BL27" s="295"/>
      <c r="BM27" s="295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5"/>
      <c r="CC27" s="295"/>
      <c r="CD27" s="295"/>
      <c r="CE27" s="295"/>
      <c r="CF27" s="295"/>
      <c r="CG27" s="295"/>
      <c r="CH27" s="295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5"/>
      <c r="CX27" s="295"/>
      <c r="CY27" s="295"/>
      <c r="CZ27" s="295"/>
      <c r="DA27" s="295"/>
      <c r="DB27" s="295"/>
      <c r="DC27" s="295"/>
      <c r="DD27" s="292"/>
      <c r="DE27" s="292"/>
      <c r="DF27" s="292"/>
      <c r="DG27" s="292"/>
      <c r="DH27" s="292"/>
      <c r="DI27" s="292"/>
      <c r="DJ27" s="292"/>
      <c r="DK27" s="292"/>
      <c r="DL27" s="292"/>
      <c r="DM27" s="292"/>
      <c r="DN27" s="292"/>
      <c r="DO27" s="292"/>
      <c r="DP27" s="292"/>
      <c r="DQ27" s="292"/>
      <c r="DR27" s="295"/>
      <c r="DS27" s="295"/>
      <c r="DT27" s="292"/>
      <c r="DU27" s="295"/>
      <c r="DV27" s="295"/>
      <c r="DW27" s="295"/>
      <c r="DX27" s="295"/>
      <c r="DY27" s="292"/>
      <c r="DZ27" s="292"/>
      <c r="EA27" s="292"/>
      <c r="EB27" s="292"/>
      <c r="EC27" s="292"/>
      <c r="ED27" s="292"/>
      <c r="EE27" s="292"/>
      <c r="EF27" s="292"/>
      <c r="EG27" s="292"/>
      <c r="EH27" s="292"/>
      <c r="EI27" s="292"/>
      <c r="EJ27" s="292"/>
      <c r="EK27" s="295"/>
      <c r="EL27" s="295"/>
      <c r="EM27" s="295"/>
      <c r="EN27" s="292"/>
      <c r="EO27" s="292"/>
      <c r="EP27" s="295"/>
      <c r="EQ27" s="295"/>
      <c r="ER27" s="295"/>
      <c r="ES27" s="292"/>
      <c r="ET27" s="292"/>
      <c r="EU27" s="292"/>
      <c r="EV27" s="292"/>
      <c r="EW27" s="292"/>
      <c r="EX27" s="292"/>
      <c r="EY27" s="292"/>
      <c r="EZ27" s="292"/>
      <c r="FA27" s="292"/>
      <c r="FB27" s="292"/>
      <c r="FC27" s="292"/>
      <c r="FD27" s="292"/>
      <c r="FE27" s="292"/>
      <c r="FF27" s="292"/>
      <c r="FG27" s="292"/>
      <c r="FH27" s="295"/>
      <c r="FI27" s="295"/>
      <c r="FJ27" s="295"/>
      <c r="FK27" s="292"/>
      <c r="FL27" s="292"/>
      <c r="FM27" s="292"/>
      <c r="FN27" s="292"/>
      <c r="FO27" s="292"/>
    </row>
    <row r="28" spans="1:171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5"/>
      <c r="AK28" s="295"/>
      <c r="AL28" s="292"/>
      <c r="AM28" s="295"/>
      <c r="AN28" s="295"/>
      <c r="AO28" s="292"/>
      <c r="AP28" s="295"/>
      <c r="AQ28" s="292"/>
      <c r="AR28" s="295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5"/>
      <c r="BF28" s="295"/>
      <c r="BG28" s="295"/>
      <c r="BH28" s="295"/>
      <c r="BI28" s="295"/>
      <c r="BJ28" s="295"/>
      <c r="BK28" s="295"/>
      <c r="BL28" s="295"/>
      <c r="BM28" s="295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5"/>
      <c r="CC28" s="295"/>
      <c r="CD28" s="295"/>
      <c r="CE28" s="295"/>
      <c r="CF28" s="295"/>
      <c r="CG28" s="295"/>
      <c r="CH28" s="295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5"/>
      <c r="CX28" s="295"/>
      <c r="CY28" s="295"/>
      <c r="CZ28" s="295"/>
      <c r="DA28" s="295"/>
      <c r="DB28" s="295"/>
      <c r="DC28" s="295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  <c r="DN28" s="292"/>
      <c r="DO28" s="292"/>
      <c r="DP28" s="292"/>
      <c r="DQ28" s="292"/>
      <c r="DR28" s="295"/>
      <c r="DS28" s="295"/>
      <c r="DT28" s="292"/>
      <c r="DU28" s="295"/>
      <c r="DV28" s="295"/>
      <c r="DW28" s="295"/>
      <c r="DX28" s="295"/>
      <c r="DY28" s="292"/>
      <c r="DZ28" s="292"/>
      <c r="EA28" s="292"/>
      <c r="EB28" s="292"/>
      <c r="EC28" s="292"/>
      <c r="ED28" s="292"/>
      <c r="EE28" s="292"/>
      <c r="EF28" s="292"/>
      <c r="EG28" s="292"/>
      <c r="EH28" s="292"/>
      <c r="EI28" s="292"/>
      <c r="EJ28" s="292"/>
      <c r="EK28" s="295"/>
      <c r="EL28" s="295"/>
      <c r="EM28" s="295"/>
      <c r="EN28" s="292"/>
      <c r="EO28" s="292"/>
      <c r="EP28" s="295"/>
      <c r="EQ28" s="295"/>
      <c r="ER28" s="295"/>
      <c r="ES28" s="292"/>
      <c r="ET28" s="292"/>
      <c r="EU28" s="292"/>
      <c r="EV28" s="292"/>
      <c r="EW28" s="292"/>
      <c r="EX28" s="292"/>
      <c r="EY28" s="292"/>
      <c r="EZ28" s="292"/>
      <c r="FA28" s="292"/>
      <c r="FB28" s="292"/>
      <c r="FC28" s="292"/>
      <c r="FD28" s="292"/>
      <c r="FE28" s="292"/>
      <c r="FF28" s="292"/>
      <c r="FG28" s="292"/>
      <c r="FH28" s="295"/>
      <c r="FI28" s="295"/>
      <c r="FJ28" s="295"/>
      <c r="FK28" s="292"/>
      <c r="FL28" s="292"/>
      <c r="FM28" s="292"/>
      <c r="FN28" s="292"/>
      <c r="FO28" s="292"/>
    </row>
    <row r="29" spans="1:171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5"/>
      <c r="AK29" s="295"/>
      <c r="AL29" s="292"/>
      <c r="AM29" s="295"/>
      <c r="AN29" s="295"/>
      <c r="AO29" s="292"/>
      <c r="AP29" s="295"/>
      <c r="AQ29" s="292"/>
      <c r="AR29" s="295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5"/>
      <c r="BF29" s="295"/>
      <c r="BG29" s="295"/>
      <c r="BH29" s="295"/>
      <c r="BI29" s="295"/>
      <c r="BJ29" s="295"/>
      <c r="BK29" s="295"/>
      <c r="BL29" s="295"/>
      <c r="BM29" s="295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5"/>
      <c r="CC29" s="295"/>
      <c r="CD29" s="295"/>
      <c r="CE29" s="295"/>
      <c r="CF29" s="295"/>
      <c r="CG29" s="295"/>
      <c r="CH29" s="295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5"/>
      <c r="CX29" s="295"/>
      <c r="CY29" s="295"/>
      <c r="CZ29" s="295"/>
      <c r="DA29" s="295"/>
      <c r="DB29" s="295"/>
      <c r="DC29" s="295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  <c r="DN29" s="292"/>
      <c r="DO29" s="292"/>
      <c r="DP29" s="292"/>
      <c r="DQ29" s="292"/>
      <c r="DR29" s="295"/>
      <c r="DS29" s="295"/>
      <c r="DT29" s="292"/>
      <c r="DU29" s="295"/>
      <c r="DV29" s="295"/>
      <c r="DW29" s="295"/>
      <c r="DX29" s="295"/>
      <c r="DY29" s="292"/>
      <c r="DZ29" s="292"/>
      <c r="EA29" s="292"/>
      <c r="EB29" s="292"/>
      <c r="EC29" s="292"/>
      <c r="ED29" s="292"/>
      <c r="EE29" s="292"/>
      <c r="EF29" s="292"/>
      <c r="EG29" s="292"/>
      <c r="EH29" s="292"/>
      <c r="EI29" s="292"/>
      <c r="EJ29" s="292"/>
      <c r="EK29" s="295"/>
      <c r="EL29" s="295"/>
      <c r="EM29" s="295"/>
      <c r="EN29" s="292"/>
      <c r="EO29" s="292"/>
      <c r="EP29" s="295"/>
      <c r="EQ29" s="295"/>
      <c r="ER29" s="295"/>
      <c r="ES29" s="292"/>
      <c r="ET29" s="292"/>
      <c r="EU29" s="292"/>
      <c r="EV29" s="292"/>
      <c r="EW29" s="292"/>
      <c r="EX29" s="292"/>
      <c r="EY29" s="292"/>
      <c r="EZ29" s="292"/>
      <c r="FA29" s="292"/>
      <c r="FB29" s="292"/>
      <c r="FC29" s="292"/>
      <c r="FD29" s="292"/>
      <c r="FE29" s="292"/>
      <c r="FF29" s="292"/>
      <c r="FG29" s="292"/>
      <c r="FH29" s="295"/>
      <c r="FI29" s="295"/>
      <c r="FJ29" s="295"/>
      <c r="FK29" s="292"/>
      <c r="FL29" s="292"/>
      <c r="FM29" s="292"/>
      <c r="FN29" s="292"/>
      <c r="FO29" s="292"/>
    </row>
    <row r="30" spans="1:171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5"/>
      <c r="AK30" s="295"/>
      <c r="AL30" s="292"/>
      <c r="AM30" s="295"/>
      <c r="AN30" s="295"/>
      <c r="AO30" s="292"/>
      <c r="AP30" s="295"/>
      <c r="AQ30" s="292"/>
      <c r="AR30" s="295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5"/>
      <c r="BF30" s="295"/>
      <c r="BG30" s="295"/>
      <c r="BH30" s="295"/>
      <c r="BI30" s="295"/>
      <c r="BJ30" s="295"/>
      <c r="BK30" s="295"/>
      <c r="BL30" s="295"/>
      <c r="BM30" s="295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5"/>
      <c r="CC30" s="295"/>
      <c r="CD30" s="295"/>
      <c r="CE30" s="295"/>
      <c r="CF30" s="295"/>
      <c r="CG30" s="295"/>
      <c r="CH30" s="295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5"/>
      <c r="CX30" s="295"/>
      <c r="CY30" s="295"/>
      <c r="CZ30" s="295"/>
      <c r="DA30" s="295"/>
      <c r="DB30" s="295"/>
      <c r="DC30" s="295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  <c r="DN30" s="292"/>
      <c r="DO30" s="292"/>
      <c r="DP30" s="292"/>
      <c r="DQ30" s="292"/>
      <c r="DR30" s="295"/>
      <c r="DS30" s="295"/>
      <c r="DT30" s="292"/>
      <c r="DU30" s="295"/>
      <c r="DV30" s="295"/>
      <c r="DW30" s="295"/>
      <c r="DX30" s="295"/>
      <c r="DY30" s="292"/>
      <c r="DZ30" s="292"/>
      <c r="EA30" s="292"/>
      <c r="EB30" s="292"/>
      <c r="EC30" s="292"/>
      <c r="ED30" s="292"/>
      <c r="EE30" s="292"/>
      <c r="EF30" s="292"/>
      <c r="EG30" s="292"/>
      <c r="EH30" s="292"/>
      <c r="EI30" s="292"/>
      <c r="EJ30" s="292"/>
      <c r="EK30" s="295"/>
      <c r="EL30" s="295"/>
      <c r="EM30" s="295"/>
      <c r="EN30" s="292"/>
      <c r="EO30" s="292"/>
      <c r="EP30" s="295"/>
      <c r="EQ30" s="295"/>
      <c r="ER30" s="295"/>
      <c r="ES30" s="292"/>
      <c r="ET30" s="292"/>
      <c r="EU30" s="292"/>
      <c r="EV30" s="292"/>
      <c r="EW30" s="292"/>
      <c r="EX30" s="292"/>
      <c r="EY30" s="292"/>
      <c r="EZ30" s="292"/>
      <c r="FA30" s="292"/>
      <c r="FB30" s="292"/>
      <c r="FC30" s="292"/>
      <c r="FD30" s="292"/>
      <c r="FE30" s="292"/>
      <c r="FF30" s="292"/>
      <c r="FG30" s="292"/>
      <c r="FH30" s="295"/>
      <c r="FI30" s="295"/>
      <c r="FJ30" s="295"/>
      <c r="FK30" s="292"/>
      <c r="FL30" s="292"/>
      <c r="FM30" s="292"/>
      <c r="FN30" s="292"/>
      <c r="FO30" s="292"/>
    </row>
    <row r="31" spans="1:171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5"/>
      <c r="AK31" s="295"/>
      <c r="AL31" s="292"/>
      <c r="AM31" s="295"/>
      <c r="AN31" s="295"/>
      <c r="AO31" s="292"/>
      <c r="AP31" s="295"/>
      <c r="AQ31" s="292"/>
      <c r="AR31" s="295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5"/>
      <c r="BF31" s="295"/>
      <c r="BG31" s="295"/>
      <c r="BH31" s="295"/>
      <c r="BI31" s="295"/>
      <c r="BJ31" s="295"/>
      <c r="BK31" s="295"/>
      <c r="BL31" s="295"/>
      <c r="BM31" s="295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5"/>
      <c r="CC31" s="295"/>
      <c r="CD31" s="295"/>
      <c r="CE31" s="295"/>
      <c r="CF31" s="295"/>
      <c r="CG31" s="295"/>
      <c r="CH31" s="295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5"/>
      <c r="CX31" s="295"/>
      <c r="CY31" s="295"/>
      <c r="CZ31" s="295"/>
      <c r="DA31" s="295"/>
      <c r="DB31" s="295"/>
      <c r="DC31" s="295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  <c r="DN31" s="292"/>
      <c r="DO31" s="292"/>
      <c r="DP31" s="292"/>
      <c r="DQ31" s="292"/>
      <c r="DR31" s="295"/>
      <c r="DS31" s="295"/>
      <c r="DT31" s="292"/>
      <c r="DU31" s="295"/>
      <c r="DV31" s="295"/>
      <c r="DW31" s="295"/>
      <c r="DX31" s="295"/>
      <c r="DY31" s="292"/>
      <c r="DZ31" s="292"/>
      <c r="EA31" s="292"/>
      <c r="EB31" s="292"/>
      <c r="EC31" s="292"/>
      <c r="ED31" s="292"/>
      <c r="EE31" s="292"/>
      <c r="EF31" s="292"/>
      <c r="EG31" s="292"/>
      <c r="EH31" s="292"/>
      <c r="EI31" s="292"/>
      <c r="EJ31" s="292"/>
      <c r="EK31" s="295"/>
      <c r="EL31" s="295"/>
      <c r="EM31" s="295"/>
      <c r="EN31" s="292"/>
      <c r="EO31" s="292"/>
      <c r="EP31" s="295"/>
      <c r="EQ31" s="295"/>
      <c r="ER31" s="295"/>
      <c r="ES31" s="292"/>
      <c r="ET31" s="292"/>
      <c r="EU31" s="292"/>
      <c r="EV31" s="292"/>
      <c r="EW31" s="292"/>
      <c r="EX31" s="292"/>
      <c r="EY31" s="292"/>
      <c r="EZ31" s="292"/>
      <c r="FA31" s="292"/>
      <c r="FB31" s="292"/>
      <c r="FC31" s="292"/>
      <c r="FD31" s="292"/>
      <c r="FE31" s="292"/>
      <c r="FF31" s="292"/>
      <c r="FG31" s="292"/>
      <c r="FH31" s="295"/>
      <c r="FI31" s="295"/>
      <c r="FJ31" s="295"/>
      <c r="FK31" s="292"/>
      <c r="FL31" s="292"/>
      <c r="FM31" s="292"/>
      <c r="FN31" s="292"/>
      <c r="FO31" s="292"/>
    </row>
    <row r="32" spans="1:171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5"/>
      <c r="AK32" s="295"/>
      <c r="AL32" s="292"/>
      <c r="AM32" s="295"/>
      <c r="AN32" s="295"/>
      <c r="AO32" s="292"/>
      <c r="AP32" s="295"/>
      <c r="AQ32" s="292"/>
      <c r="AR32" s="295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5"/>
      <c r="BF32" s="295"/>
      <c r="BG32" s="295"/>
      <c r="BH32" s="295"/>
      <c r="BI32" s="295"/>
      <c r="BJ32" s="295"/>
      <c r="BK32" s="295"/>
      <c r="BL32" s="295"/>
      <c r="BM32" s="295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5"/>
      <c r="CC32" s="295"/>
      <c r="CD32" s="295"/>
      <c r="CE32" s="295"/>
      <c r="CF32" s="295"/>
      <c r="CG32" s="295"/>
      <c r="CH32" s="295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5"/>
      <c r="CX32" s="295"/>
      <c r="CY32" s="295"/>
      <c r="CZ32" s="295"/>
      <c r="DA32" s="295"/>
      <c r="DB32" s="295"/>
      <c r="DC32" s="295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  <c r="DN32" s="292"/>
      <c r="DO32" s="292"/>
      <c r="DP32" s="292"/>
      <c r="DQ32" s="292"/>
      <c r="DR32" s="295"/>
      <c r="DS32" s="295"/>
      <c r="DT32" s="292"/>
      <c r="DU32" s="295"/>
      <c r="DV32" s="295"/>
      <c r="DW32" s="295"/>
      <c r="DX32" s="295"/>
      <c r="DY32" s="292"/>
      <c r="DZ32" s="292"/>
      <c r="EA32" s="292"/>
      <c r="EB32" s="292"/>
      <c r="EC32" s="292"/>
      <c r="ED32" s="292"/>
      <c r="EE32" s="292"/>
      <c r="EF32" s="292"/>
      <c r="EG32" s="292"/>
      <c r="EH32" s="292"/>
      <c r="EI32" s="292"/>
      <c r="EJ32" s="292"/>
      <c r="EK32" s="295"/>
      <c r="EL32" s="295"/>
      <c r="EM32" s="295"/>
      <c r="EN32" s="292"/>
      <c r="EO32" s="292"/>
      <c r="EP32" s="295"/>
      <c r="EQ32" s="295"/>
      <c r="ER32" s="295"/>
      <c r="ES32" s="292"/>
      <c r="ET32" s="292"/>
      <c r="EU32" s="292"/>
      <c r="EV32" s="292"/>
      <c r="EW32" s="292"/>
      <c r="EX32" s="292"/>
      <c r="EY32" s="292"/>
      <c r="EZ32" s="292"/>
      <c r="FA32" s="292"/>
      <c r="FB32" s="292"/>
      <c r="FC32" s="292"/>
      <c r="FD32" s="292"/>
      <c r="FE32" s="292"/>
      <c r="FF32" s="292"/>
      <c r="FG32" s="292"/>
      <c r="FH32" s="295"/>
      <c r="FI32" s="295"/>
      <c r="FJ32" s="295"/>
      <c r="FK32" s="292"/>
      <c r="FL32" s="292"/>
      <c r="FM32" s="292"/>
      <c r="FN32" s="292"/>
      <c r="FO32" s="292"/>
    </row>
    <row r="33" spans="1:171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5"/>
      <c r="AK33" s="295"/>
      <c r="AL33" s="292"/>
      <c r="AM33" s="295"/>
      <c r="AN33" s="295"/>
      <c r="AO33" s="292"/>
      <c r="AP33" s="295"/>
      <c r="AQ33" s="292"/>
      <c r="AR33" s="295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5"/>
      <c r="BF33" s="295"/>
      <c r="BG33" s="295"/>
      <c r="BH33" s="295"/>
      <c r="BI33" s="295"/>
      <c r="BJ33" s="295"/>
      <c r="BK33" s="295"/>
      <c r="BL33" s="295"/>
      <c r="BM33" s="295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5"/>
      <c r="CC33" s="295"/>
      <c r="CD33" s="295"/>
      <c r="CE33" s="295"/>
      <c r="CF33" s="295"/>
      <c r="CG33" s="295"/>
      <c r="CH33" s="295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5"/>
      <c r="CX33" s="295"/>
      <c r="CY33" s="295"/>
      <c r="CZ33" s="295"/>
      <c r="DA33" s="295"/>
      <c r="DB33" s="295"/>
      <c r="DC33" s="295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2"/>
      <c r="DR33" s="295"/>
      <c r="DS33" s="295"/>
      <c r="DT33" s="292"/>
      <c r="DU33" s="295"/>
      <c r="DV33" s="295"/>
      <c r="DW33" s="295"/>
      <c r="DX33" s="295"/>
      <c r="DY33" s="292"/>
      <c r="DZ33" s="292"/>
      <c r="EA33" s="292"/>
      <c r="EB33" s="292"/>
      <c r="EC33" s="292"/>
      <c r="ED33" s="292"/>
      <c r="EE33" s="292"/>
      <c r="EF33" s="292"/>
      <c r="EG33" s="292"/>
      <c r="EH33" s="292"/>
      <c r="EI33" s="292"/>
      <c r="EJ33" s="292"/>
      <c r="EK33" s="295"/>
      <c r="EL33" s="295"/>
      <c r="EM33" s="295"/>
      <c r="EN33" s="292"/>
      <c r="EO33" s="292"/>
      <c r="EP33" s="295"/>
      <c r="EQ33" s="295"/>
      <c r="ER33" s="295"/>
      <c r="ES33" s="292"/>
      <c r="ET33" s="292"/>
      <c r="EU33" s="292"/>
      <c r="EV33" s="292"/>
      <c r="EW33" s="292"/>
      <c r="EX33" s="292"/>
      <c r="EY33" s="292"/>
      <c r="EZ33" s="292"/>
      <c r="FA33" s="292"/>
      <c r="FB33" s="292"/>
      <c r="FC33" s="292"/>
      <c r="FD33" s="292"/>
      <c r="FE33" s="292"/>
      <c r="FF33" s="292"/>
      <c r="FG33" s="292"/>
      <c r="FH33" s="295"/>
      <c r="FI33" s="295"/>
      <c r="FJ33" s="295"/>
      <c r="FK33" s="292"/>
      <c r="FL33" s="292"/>
      <c r="FM33" s="292"/>
      <c r="FN33" s="292"/>
      <c r="FO33" s="292"/>
    </row>
    <row r="34" spans="1:171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5"/>
      <c r="AK34" s="295"/>
      <c r="AL34" s="292"/>
      <c r="AM34" s="295"/>
      <c r="AN34" s="295"/>
      <c r="AO34" s="292"/>
      <c r="AP34" s="295"/>
      <c r="AQ34" s="292"/>
      <c r="AR34" s="295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5"/>
      <c r="BF34" s="295"/>
      <c r="BG34" s="295"/>
      <c r="BH34" s="295"/>
      <c r="BI34" s="295"/>
      <c r="BJ34" s="295"/>
      <c r="BK34" s="295"/>
      <c r="BL34" s="295"/>
      <c r="BM34" s="295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5"/>
      <c r="CC34" s="295"/>
      <c r="CD34" s="295"/>
      <c r="CE34" s="295"/>
      <c r="CF34" s="295"/>
      <c r="CG34" s="295"/>
      <c r="CH34" s="295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5"/>
      <c r="CX34" s="295"/>
      <c r="CY34" s="295"/>
      <c r="CZ34" s="295"/>
      <c r="DA34" s="295"/>
      <c r="DB34" s="295"/>
      <c r="DC34" s="295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5"/>
      <c r="DS34" s="295"/>
      <c r="DT34" s="292"/>
      <c r="DU34" s="295"/>
      <c r="DV34" s="295"/>
      <c r="DW34" s="295"/>
      <c r="DX34" s="295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5"/>
      <c r="EL34" s="295"/>
      <c r="EM34" s="295"/>
      <c r="EN34" s="292"/>
      <c r="EO34" s="292"/>
      <c r="EP34" s="295"/>
      <c r="EQ34" s="295"/>
      <c r="ER34" s="295"/>
      <c r="ES34" s="292"/>
      <c r="ET34" s="292"/>
      <c r="EU34" s="292"/>
      <c r="EV34" s="292"/>
      <c r="EW34" s="292"/>
      <c r="EX34" s="292"/>
      <c r="EY34" s="292"/>
      <c r="EZ34" s="292"/>
      <c r="FA34" s="292"/>
      <c r="FB34" s="292"/>
      <c r="FC34" s="292"/>
      <c r="FD34" s="292"/>
      <c r="FE34" s="292"/>
      <c r="FF34" s="292"/>
      <c r="FG34" s="292"/>
      <c r="FH34" s="295"/>
      <c r="FI34" s="295"/>
      <c r="FJ34" s="295"/>
      <c r="FK34" s="292"/>
      <c r="FL34" s="292"/>
      <c r="FM34" s="292"/>
      <c r="FN34" s="292"/>
      <c r="FO34" s="292"/>
    </row>
    <row r="35" spans="1:171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5"/>
      <c r="AK35" s="295"/>
      <c r="AL35" s="292"/>
      <c r="AM35" s="295"/>
      <c r="AN35" s="295"/>
      <c r="AO35" s="292"/>
      <c r="AP35" s="295"/>
      <c r="AQ35" s="292"/>
      <c r="AR35" s="295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5"/>
      <c r="BF35" s="295"/>
      <c r="BG35" s="295"/>
      <c r="BH35" s="295"/>
      <c r="BI35" s="295"/>
      <c r="BJ35" s="295"/>
      <c r="BK35" s="295"/>
      <c r="BL35" s="295"/>
      <c r="BM35" s="295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5"/>
      <c r="CC35" s="295"/>
      <c r="CD35" s="295"/>
      <c r="CE35" s="295"/>
      <c r="CF35" s="295"/>
      <c r="CG35" s="295"/>
      <c r="CH35" s="295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5"/>
      <c r="CX35" s="295"/>
      <c r="CY35" s="295"/>
      <c r="CZ35" s="295"/>
      <c r="DA35" s="295"/>
      <c r="DB35" s="295"/>
      <c r="DC35" s="295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5"/>
      <c r="DS35" s="295"/>
      <c r="DT35" s="292"/>
      <c r="DU35" s="295"/>
      <c r="DV35" s="295"/>
      <c r="DW35" s="295"/>
      <c r="DX35" s="295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5"/>
      <c r="EL35" s="295"/>
      <c r="EM35" s="295"/>
      <c r="EN35" s="292"/>
      <c r="EO35" s="292"/>
      <c r="EP35" s="295"/>
      <c r="EQ35" s="295"/>
      <c r="ER35" s="295"/>
      <c r="ES35" s="292"/>
      <c r="ET35" s="292"/>
      <c r="EU35" s="292"/>
      <c r="EV35" s="292"/>
      <c r="EW35" s="292"/>
      <c r="EX35" s="292"/>
      <c r="EY35" s="292"/>
      <c r="EZ35" s="292"/>
      <c r="FA35" s="292"/>
      <c r="FB35" s="292"/>
      <c r="FC35" s="292"/>
      <c r="FD35" s="292"/>
      <c r="FE35" s="292"/>
      <c r="FF35" s="292"/>
      <c r="FG35" s="292"/>
      <c r="FH35" s="295"/>
      <c r="FI35" s="295"/>
      <c r="FJ35" s="295"/>
      <c r="FK35" s="292"/>
      <c r="FL35" s="292"/>
      <c r="FM35" s="292"/>
      <c r="FN35" s="292"/>
      <c r="FO35" s="292"/>
    </row>
    <row r="36" spans="1:171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5"/>
      <c r="AK36" s="295"/>
      <c r="AL36" s="292"/>
      <c r="AM36" s="295"/>
      <c r="AN36" s="295"/>
      <c r="AO36" s="292"/>
      <c r="AP36" s="295"/>
      <c r="AQ36" s="292"/>
      <c r="AR36" s="295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5"/>
      <c r="BF36" s="295"/>
      <c r="BG36" s="295"/>
      <c r="BH36" s="295"/>
      <c r="BI36" s="295"/>
      <c r="BJ36" s="295"/>
      <c r="BK36" s="295"/>
      <c r="BL36" s="295"/>
      <c r="BM36" s="295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5"/>
      <c r="CC36" s="295"/>
      <c r="CD36" s="295"/>
      <c r="CE36" s="295"/>
      <c r="CF36" s="295"/>
      <c r="CG36" s="295"/>
      <c r="CH36" s="295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5"/>
      <c r="CX36" s="295"/>
      <c r="CY36" s="295"/>
      <c r="CZ36" s="295"/>
      <c r="DA36" s="295"/>
      <c r="DB36" s="295"/>
      <c r="DC36" s="295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5"/>
      <c r="DS36" s="295"/>
      <c r="DT36" s="292"/>
      <c r="DU36" s="295"/>
      <c r="DV36" s="295"/>
      <c r="DW36" s="295"/>
      <c r="DX36" s="295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5"/>
      <c r="EL36" s="295"/>
      <c r="EM36" s="295"/>
      <c r="EN36" s="292"/>
      <c r="EO36" s="292"/>
      <c r="EP36" s="295"/>
      <c r="EQ36" s="295"/>
      <c r="ER36" s="295"/>
      <c r="ES36" s="292"/>
      <c r="ET36" s="292"/>
      <c r="EU36" s="292"/>
      <c r="EV36" s="292"/>
      <c r="EW36" s="292"/>
      <c r="EX36" s="292"/>
      <c r="EY36" s="292"/>
      <c r="EZ36" s="292"/>
      <c r="FA36" s="292"/>
      <c r="FB36" s="292"/>
      <c r="FC36" s="292"/>
      <c r="FD36" s="292"/>
      <c r="FE36" s="292"/>
      <c r="FF36" s="292"/>
      <c r="FG36" s="292"/>
      <c r="FH36" s="295"/>
      <c r="FI36" s="295"/>
      <c r="FJ36" s="295"/>
      <c r="FK36" s="292"/>
      <c r="FL36" s="292"/>
      <c r="FM36" s="292"/>
      <c r="FN36" s="292"/>
      <c r="FO36" s="292"/>
    </row>
    <row r="37" spans="1:171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5"/>
      <c r="AK37" s="295"/>
      <c r="AL37" s="292"/>
      <c r="AM37" s="295"/>
      <c r="AN37" s="295"/>
      <c r="AO37" s="292"/>
      <c r="AP37" s="295"/>
      <c r="AQ37" s="292"/>
      <c r="AR37" s="295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5"/>
      <c r="BF37" s="295"/>
      <c r="BG37" s="295"/>
      <c r="BH37" s="295"/>
      <c r="BI37" s="295"/>
      <c r="BJ37" s="295"/>
      <c r="BK37" s="295"/>
      <c r="BL37" s="295"/>
      <c r="BM37" s="295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5"/>
      <c r="CC37" s="295"/>
      <c r="CD37" s="295"/>
      <c r="CE37" s="295"/>
      <c r="CF37" s="295"/>
      <c r="CG37" s="295"/>
      <c r="CH37" s="295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5"/>
      <c r="CX37" s="295"/>
      <c r="CY37" s="295"/>
      <c r="CZ37" s="295"/>
      <c r="DA37" s="295"/>
      <c r="DB37" s="295"/>
      <c r="DC37" s="295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5"/>
      <c r="DS37" s="295"/>
      <c r="DT37" s="292"/>
      <c r="DU37" s="295"/>
      <c r="DV37" s="295"/>
      <c r="DW37" s="295"/>
      <c r="DX37" s="295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5"/>
      <c r="EL37" s="295"/>
      <c r="EM37" s="295"/>
      <c r="EN37" s="292"/>
      <c r="EO37" s="292"/>
      <c r="EP37" s="295"/>
      <c r="EQ37" s="295"/>
      <c r="ER37" s="295"/>
      <c r="ES37" s="292"/>
      <c r="ET37" s="292"/>
      <c r="EU37" s="292"/>
      <c r="EV37" s="292"/>
      <c r="EW37" s="292"/>
      <c r="EX37" s="292"/>
      <c r="EY37" s="292"/>
      <c r="EZ37" s="292"/>
      <c r="FA37" s="292"/>
      <c r="FB37" s="292"/>
      <c r="FC37" s="292"/>
      <c r="FD37" s="292"/>
      <c r="FE37" s="292"/>
      <c r="FF37" s="292"/>
      <c r="FG37" s="292"/>
      <c r="FH37" s="295"/>
      <c r="FI37" s="295"/>
      <c r="FJ37" s="295"/>
      <c r="FK37" s="292"/>
      <c r="FL37" s="292"/>
      <c r="FM37" s="292"/>
      <c r="FN37" s="292"/>
      <c r="FO37" s="292"/>
    </row>
    <row r="38" spans="1:171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5"/>
      <c r="AK38" s="295"/>
      <c r="AL38" s="292"/>
      <c r="AM38" s="295"/>
      <c r="AN38" s="295"/>
      <c r="AO38" s="292"/>
      <c r="AP38" s="295"/>
      <c r="AQ38" s="292"/>
      <c r="AR38" s="295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5"/>
      <c r="BF38" s="295"/>
      <c r="BG38" s="295"/>
      <c r="BH38" s="295"/>
      <c r="BI38" s="295"/>
      <c r="BJ38" s="295"/>
      <c r="BK38" s="295"/>
      <c r="BL38" s="295"/>
      <c r="BM38" s="295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5"/>
      <c r="CC38" s="295"/>
      <c r="CD38" s="295"/>
      <c r="CE38" s="295"/>
      <c r="CF38" s="295"/>
      <c r="CG38" s="295"/>
      <c r="CH38" s="295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5"/>
      <c r="CX38" s="295"/>
      <c r="CY38" s="295"/>
      <c r="CZ38" s="295"/>
      <c r="DA38" s="295"/>
      <c r="DB38" s="295"/>
      <c r="DC38" s="295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5"/>
      <c r="DS38" s="295"/>
      <c r="DT38" s="292"/>
      <c r="DU38" s="295"/>
      <c r="DV38" s="295"/>
      <c r="DW38" s="295"/>
      <c r="DX38" s="295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5"/>
      <c r="EL38" s="295"/>
      <c r="EM38" s="295"/>
      <c r="EN38" s="292"/>
      <c r="EO38" s="292"/>
      <c r="EP38" s="295"/>
      <c r="EQ38" s="295"/>
      <c r="ER38" s="295"/>
      <c r="ES38" s="292"/>
      <c r="ET38" s="292"/>
      <c r="EU38" s="292"/>
      <c r="EV38" s="292"/>
      <c r="EW38" s="292"/>
      <c r="EX38" s="292"/>
      <c r="EY38" s="292"/>
      <c r="EZ38" s="292"/>
      <c r="FA38" s="292"/>
      <c r="FB38" s="292"/>
      <c r="FC38" s="292"/>
      <c r="FD38" s="292"/>
      <c r="FE38" s="292"/>
      <c r="FF38" s="292"/>
      <c r="FG38" s="292"/>
      <c r="FH38" s="295"/>
      <c r="FI38" s="295"/>
      <c r="FJ38" s="295"/>
      <c r="FK38" s="292"/>
      <c r="FL38" s="292"/>
      <c r="FM38" s="292"/>
      <c r="FN38" s="292"/>
      <c r="FO38" s="292"/>
    </row>
    <row r="39" spans="1:171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5"/>
      <c r="AK39" s="295"/>
      <c r="AL39" s="292"/>
      <c r="AM39" s="295"/>
      <c r="AN39" s="295"/>
      <c r="AO39" s="292"/>
      <c r="AP39" s="295"/>
      <c r="AQ39" s="292"/>
      <c r="AR39" s="295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5"/>
      <c r="BF39" s="295"/>
      <c r="BG39" s="295"/>
      <c r="BH39" s="295"/>
      <c r="BI39" s="295"/>
      <c r="BJ39" s="295"/>
      <c r="BK39" s="295"/>
      <c r="BL39" s="295"/>
      <c r="BM39" s="295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5"/>
      <c r="CC39" s="295"/>
      <c r="CD39" s="295"/>
      <c r="CE39" s="295"/>
      <c r="CF39" s="295"/>
      <c r="CG39" s="295"/>
      <c r="CH39" s="295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5"/>
      <c r="CX39" s="295"/>
      <c r="CY39" s="295"/>
      <c r="CZ39" s="295"/>
      <c r="DA39" s="295"/>
      <c r="DB39" s="295"/>
      <c r="DC39" s="295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5"/>
      <c r="DS39" s="295"/>
      <c r="DT39" s="292"/>
      <c r="DU39" s="295"/>
      <c r="DV39" s="295"/>
      <c r="DW39" s="295"/>
      <c r="DX39" s="295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5"/>
      <c r="EL39" s="295"/>
      <c r="EM39" s="295"/>
      <c r="EN39" s="292"/>
      <c r="EO39" s="292"/>
      <c r="EP39" s="295"/>
      <c r="EQ39" s="295"/>
      <c r="ER39" s="295"/>
      <c r="ES39" s="292"/>
      <c r="ET39" s="292"/>
      <c r="EU39" s="292"/>
      <c r="EV39" s="292"/>
      <c r="EW39" s="292"/>
      <c r="EX39" s="292"/>
      <c r="EY39" s="292"/>
      <c r="EZ39" s="292"/>
      <c r="FA39" s="292"/>
      <c r="FB39" s="292"/>
      <c r="FC39" s="292"/>
      <c r="FD39" s="292"/>
      <c r="FE39" s="292"/>
      <c r="FF39" s="292"/>
      <c r="FG39" s="292"/>
      <c r="FH39" s="295"/>
      <c r="FI39" s="295"/>
      <c r="FJ39" s="295"/>
      <c r="FK39" s="292"/>
      <c r="FL39" s="292"/>
      <c r="FM39" s="292"/>
      <c r="FN39" s="292"/>
      <c r="FO39" s="292"/>
    </row>
    <row r="40" spans="1:171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5"/>
      <c r="AK40" s="295"/>
      <c r="AL40" s="292"/>
      <c r="AM40" s="295"/>
      <c r="AN40" s="295"/>
      <c r="AO40" s="292"/>
      <c r="AP40" s="295"/>
      <c r="AQ40" s="292"/>
      <c r="AR40" s="295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5"/>
      <c r="BF40" s="295"/>
      <c r="BG40" s="295"/>
      <c r="BH40" s="295"/>
      <c r="BI40" s="295"/>
      <c r="BJ40" s="295"/>
      <c r="BK40" s="295"/>
      <c r="BL40" s="295"/>
      <c r="BM40" s="295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5"/>
      <c r="CC40" s="295"/>
      <c r="CD40" s="295"/>
      <c r="CE40" s="295"/>
      <c r="CF40" s="295"/>
      <c r="CG40" s="295"/>
      <c r="CH40" s="295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5"/>
      <c r="CX40" s="295"/>
      <c r="CY40" s="295"/>
      <c r="CZ40" s="295"/>
      <c r="DA40" s="295"/>
      <c r="DB40" s="295"/>
      <c r="DC40" s="295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5"/>
      <c r="DS40" s="295"/>
      <c r="DT40" s="292"/>
      <c r="DU40" s="295"/>
      <c r="DV40" s="295"/>
      <c r="DW40" s="295"/>
      <c r="DX40" s="295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5"/>
      <c r="EL40" s="295"/>
      <c r="EM40" s="295"/>
      <c r="EN40" s="292"/>
      <c r="EO40" s="292"/>
      <c r="EP40" s="295"/>
      <c r="EQ40" s="295"/>
      <c r="ER40" s="295"/>
      <c r="ES40" s="292"/>
      <c r="ET40" s="292"/>
      <c r="EU40" s="292"/>
      <c r="EV40" s="292"/>
      <c r="EW40" s="292"/>
      <c r="EX40" s="292"/>
      <c r="EY40" s="292"/>
      <c r="EZ40" s="292"/>
      <c r="FA40" s="292"/>
      <c r="FB40" s="292"/>
      <c r="FC40" s="292"/>
      <c r="FD40" s="292"/>
      <c r="FE40" s="292"/>
      <c r="FF40" s="292"/>
      <c r="FG40" s="292"/>
      <c r="FH40" s="295"/>
      <c r="FI40" s="295"/>
      <c r="FJ40" s="295"/>
      <c r="FK40" s="292"/>
      <c r="FL40" s="292"/>
      <c r="FM40" s="292"/>
      <c r="FN40" s="292"/>
      <c r="FO40" s="292"/>
    </row>
    <row r="41" spans="1:171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5"/>
      <c r="AK41" s="295"/>
      <c r="AL41" s="292"/>
      <c r="AM41" s="295"/>
      <c r="AN41" s="295"/>
      <c r="AO41" s="292"/>
      <c r="AP41" s="295"/>
      <c r="AQ41" s="292"/>
      <c r="AR41" s="295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5"/>
      <c r="BF41" s="295"/>
      <c r="BG41" s="295"/>
      <c r="BH41" s="295"/>
      <c r="BI41" s="295"/>
      <c r="BJ41" s="295"/>
      <c r="BK41" s="295"/>
      <c r="BL41" s="295"/>
      <c r="BM41" s="295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5"/>
      <c r="CC41" s="295"/>
      <c r="CD41" s="295"/>
      <c r="CE41" s="295"/>
      <c r="CF41" s="295"/>
      <c r="CG41" s="295"/>
      <c r="CH41" s="295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5"/>
      <c r="CX41" s="295"/>
      <c r="CY41" s="295"/>
      <c r="CZ41" s="295"/>
      <c r="DA41" s="295"/>
      <c r="DB41" s="295"/>
      <c r="DC41" s="295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5"/>
      <c r="DS41" s="295"/>
      <c r="DT41" s="292"/>
      <c r="DU41" s="295"/>
      <c r="DV41" s="295"/>
      <c r="DW41" s="295"/>
      <c r="DX41" s="295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5"/>
      <c r="EL41" s="295"/>
      <c r="EM41" s="295"/>
      <c r="EN41" s="292"/>
      <c r="EO41" s="292"/>
      <c r="EP41" s="295"/>
      <c r="EQ41" s="295"/>
      <c r="ER41" s="295"/>
      <c r="ES41" s="292"/>
      <c r="ET41" s="292"/>
      <c r="EU41" s="292"/>
      <c r="EV41" s="292"/>
      <c r="EW41" s="292"/>
      <c r="EX41" s="292"/>
      <c r="EY41" s="292"/>
      <c r="EZ41" s="292"/>
      <c r="FA41" s="292"/>
      <c r="FB41" s="292"/>
      <c r="FC41" s="292"/>
      <c r="FD41" s="292"/>
      <c r="FE41" s="292"/>
      <c r="FF41" s="292"/>
      <c r="FG41" s="292"/>
      <c r="FH41" s="295"/>
      <c r="FI41" s="295"/>
      <c r="FJ41" s="295"/>
      <c r="FK41" s="292"/>
      <c r="FL41" s="292"/>
      <c r="FM41" s="292"/>
      <c r="FN41" s="292"/>
      <c r="FO41" s="292"/>
    </row>
    <row r="42" spans="1:171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5"/>
      <c r="AK42" s="295"/>
      <c r="AL42" s="292"/>
      <c r="AM42" s="295"/>
      <c r="AN42" s="295"/>
      <c r="AO42" s="292"/>
      <c r="AP42" s="295"/>
      <c r="AQ42" s="292"/>
      <c r="AR42" s="295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5"/>
      <c r="BF42" s="295"/>
      <c r="BG42" s="295"/>
      <c r="BH42" s="295"/>
      <c r="BI42" s="295"/>
      <c r="BJ42" s="295"/>
      <c r="BK42" s="295"/>
      <c r="BL42" s="295"/>
      <c r="BM42" s="295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5"/>
      <c r="CC42" s="295"/>
      <c r="CD42" s="295"/>
      <c r="CE42" s="295"/>
      <c r="CF42" s="295"/>
      <c r="CG42" s="295"/>
      <c r="CH42" s="295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5"/>
      <c r="CX42" s="295"/>
      <c r="CY42" s="295"/>
      <c r="CZ42" s="295"/>
      <c r="DA42" s="295"/>
      <c r="DB42" s="295"/>
      <c r="DC42" s="295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5"/>
      <c r="DS42" s="295"/>
      <c r="DT42" s="292"/>
      <c r="DU42" s="295"/>
      <c r="DV42" s="295"/>
      <c r="DW42" s="295"/>
      <c r="DX42" s="295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5"/>
      <c r="EL42" s="295"/>
      <c r="EM42" s="295"/>
      <c r="EN42" s="292"/>
      <c r="EO42" s="292"/>
      <c r="EP42" s="295"/>
      <c r="EQ42" s="295"/>
      <c r="ER42" s="295"/>
      <c r="ES42" s="292"/>
      <c r="ET42" s="292"/>
      <c r="EU42" s="292"/>
      <c r="EV42" s="292"/>
      <c r="EW42" s="292"/>
      <c r="EX42" s="292"/>
      <c r="EY42" s="292"/>
      <c r="EZ42" s="292"/>
      <c r="FA42" s="292"/>
      <c r="FB42" s="292"/>
      <c r="FC42" s="292"/>
      <c r="FD42" s="292"/>
      <c r="FE42" s="292"/>
      <c r="FF42" s="292"/>
      <c r="FG42" s="292"/>
      <c r="FH42" s="295"/>
      <c r="FI42" s="295"/>
      <c r="FJ42" s="295"/>
      <c r="FK42" s="292"/>
      <c r="FL42" s="292"/>
      <c r="FM42" s="292"/>
      <c r="FN42" s="292"/>
      <c r="FO42" s="292"/>
    </row>
    <row r="43" spans="1:171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5"/>
      <c r="AK43" s="295"/>
      <c r="AL43" s="292"/>
      <c r="AM43" s="295"/>
      <c r="AN43" s="295"/>
      <c r="AO43" s="292"/>
      <c r="AP43" s="295"/>
      <c r="AQ43" s="292"/>
      <c r="AR43" s="295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5"/>
      <c r="BF43" s="295"/>
      <c r="BG43" s="295"/>
      <c r="BH43" s="295"/>
      <c r="BI43" s="295"/>
      <c r="BJ43" s="295"/>
      <c r="BK43" s="295"/>
      <c r="BL43" s="295"/>
      <c r="BM43" s="295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5"/>
      <c r="CC43" s="295"/>
      <c r="CD43" s="295"/>
      <c r="CE43" s="295"/>
      <c r="CF43" s="295"/>
      <c r="CG43" s="295"/>
      <c r="CH43" s="295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5"/>
      <c r="CX43" s="295"/>
      <c r="CY43" s="295"/>
      <c r="CZ43" s="295"/>
      <c r="DA43" s="295"/>
      <c r="DB43" s="295"/>
      <c r="DC43" s="295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5"/>
      <c r="DS43" s="295"/>
      <c r="DT43" s="292"/>
      <c r="DU43" s="295"/>
      <c r="DV43" s="295"/>
      <c r="DW43" s="295"/>
      <c r="DX43" s="295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5"/>
      <c r="EL43" s="295"/>
      <c r="EM43" s="295"/>
      <c r="EN43" s="292"/>
      <c r="EO43" s="292"/>
      <c r="EP43" s="295"/>
      <c r="EQ43" s="295"/>
      <c r="ER43" s="295"/>
      <c r="ES43" s="292"/>
      <c r="ET43" s="292"/>
      <c r="EU43" s="292"/>
      <c r="EV43" s="292"/>
      <c r="EW43" s="292"/>
      <c r="EX43" s="292"/>
      <c r="EY43" s="292"/>
      <c r="EZ43" s="292"/>
      <c r="FA43" s="292"/>
      <c r="FB43" s="292"/>
      <c r="FC43" s="292"/>
      <c r="FD43" s="292"/>
      <c r="FE43" s="292"/>
      <c r="FF43" s="292"/>
      <c r="FG43" s="292"/>
      <c r="FH43" s="295"/>
      <c r="FI43" s="295"/>
      <c r="FJ43" s="295"/>
      <c r="FK43" s="292"/>
      <c r="FL43" s="292"/>
      <c r="FM43" s="292"/>
      <c r="FN43" s="292"/>
      <c r="FO43" s="292"/>
    </row>
    <row r="44" spans="1:171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5"/>
      <c r="AK44" s="295"/>
      <c r="AL44" s="292"/>
      <c r="AM44" s="295"/>
      <c r="AN44" s="295"/>
      <c r="AO44" s="292"/>
      <c r="AP44" s="295"/>
      <c r="AQ44" s="292"/>
      <c r="AR44" s="295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5"/>
      <c r="BF44" s="295"/>
      <c r="BG44" s="295"/>
      <c r="BH44" s="295"/>
      <c r="BI44" s="295"/>
      <c r="BJ44" s="295"/>
      <c r="BK44" s="295"/>
      <c r="BL44" s="295"/>
      <c r="BM44" s="295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5"/>
      <c r="CC44" s="295"/>
      <c r="CD44" s="295"/>
      <c r="CE44" s="295"/>
      <c r="CF44" s="295"/>
      <c r="CG44" s="295"/>
      <c r="CH44" s="295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5"/>
      <c r="CX44" s="295"/>
      <c r="CY44" s="295"/>
      <c r="CZ44" s="295"/>
      <c r="DA44" s="295"/>
      <c r="DB44" s="295"/>
      <c r="DC44" s="295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5"/>
      <c r="DS44" s="295"/>
      <c r="DT44" s="292"/>
      <c r="DU44" s="295"/>
      <c r="DV44" s="295"/>
      <c r="DW44" s="295"/>
      <c r="DX44" s="295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5"/>
      <c r="EL44" s="295"/>
      <c r="EM44" s="295"/>
      <c r="EN44" s="292"/>
      <c r="EO44" s="292"/>
      <c r="EP44" s="295"/>
      <c r="EQ44" s="295"/>
      <c r="ER44" s="295"/>
      <c r="ES44" s="292"/>
      <c r="ET44" s="292"/>
      <c r="EU44" s="292"/>
      <c r="EV44" s="292"/>
      <c r="EW44" s="292"/>
      <c r="EX44" s="292"/>
      <c r="EY44" s="292"/>
      <c r="EZ44" s="292"/>
      <c r="FA44" s="292"/>
      <c r="FB44" s="292"/>
      <c r="FC44" s="292"/>
      <c r="FD44" s="292"/>
      <c r="FE44" s="292"/>
      <c r="FF44" s="292"/>
      <c r="FG44" s="292"/>
      <c r="FH44" s="295"/>
      <c r="FI44" s="295"/>
      <c r="FJ44" s="295"/>
      <c r="FK44" s="292"/>
      <c r="FL44" s="292"/>
      <c r="FM44" s="292"/>
      <c r="FN44" s="292"/>
      <c r="FO44" s="292"/>
    </row>
    <row r="45" spans="1:171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5"/>
      <c r="AK45" s="295"/>
      <c r="AL45" s="292"/>
      <c r="AM45" s="295"/>
      <c r="AN45" s="295"/>
      <c r="AO45" s="292"/>
      <c r="AP45" s="295"/>
      <c r="AQ45" s="292"/>
      <c r="AR45" s="295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5"/>
      <c r="BF45" s="295"/>
      <c r="BG45" s="295"/>
      <c r="BH45" s="295"/>
      <c r="BI45" s="295"/>
      <c r="BJ45" s="295"/>
      <c r="BK45" s="295"/>
      <c r="BL45" s="295"/>
      <c r="BM45" s="295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5"/>
      <c r="CC45" s="295"/>
      <c r="CD45" s="295"/>
      <c r="CE45" s="295"/>
      <c r="CF45" s="295"/>
      <c r="CG45" s="295"/>
      <c r="CH45" s="295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5"/>
      <c r="CX45" s="295"/>
      <c r="CY45" s="295"/>
      <c r="CZ45" s="295"/>
      <c r="DA45" s="295"/>
      <c r="DB45" s="295"/>
      <c r="DC45" s="295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5"/>
      <c r="DS45" s="295"/>
      <c r="DT45" s="292"/>
      <c r="DU45" s="295"/>
      <c r="DV45" s="295"/>
      <c r="DW45" s="295"/>
      <c r="DX45" s="295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5"/>
      <c r="EL45" s="295"/>
      <c r="EM45" s="295"/>
      <c r="EN45" s="292"/>
      <c r="EO45" s="292"/>
      <c r="EP45" s="295"/>
      <c r="EQ45" s="295"/>
      <c r="ER45" s="295"/>
      <c r="ES45" s="292"/>
      <c r="ET45" s="292"/>
      <c r="EU45" s="292"/>
      <c r="EV45" s="292"/>
      <c r="EW45" s="292"/>
      <c r="EX45" s="292"/>
      <c r="EY45" s="292"/>
      <c r="EZ45" s="292"/>
      <c r="FA45" s="292"/>
      <c r="FB45" s="292"/>
      <c r="FC45" s="292"/>
      <c r="FD45" s="292"/>
      <c r="FE45" s="292"/>
      <c r="FF45" s="292"/>
      <c r="FG45" s="292"/>
      <c r="FH45" s="295"/>
      <c r="FI45" s="295"/>
      <c r="FJ45" s="295"/>
      <c r="FK45" s="292"/>
      <c r="FL45" s="292"/>
      <c r="FM45" s="292"/>
      <c r="FN45" s="292"/>
      <c r="FO45" s="292"/>
    </row>
    <row r="46" spans="1:171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5"/>
      <c r="AK46" s="295"/>
      <c r="AL46" s="292"/>
      <c r="AM46" s="295"/>
      <c r="AN46" s="295"/>
      <c r="AO46" s="292"/>
      <c r="AP46" s="295"/>
      <c r="AQ46" s="292"/>
      <c r="AR46" s="295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5"/>
      <c r="BF46" s="295"/>
      <c r="BG46" s="295"/>
      <c r="BH46" s="295"/>
      <c r="BI46" s="295"/>
      <c r="BJ46" s="295"/>
      <c r="BK46" s="295"/>
      <c r="BL46" s="295"/>
      <c r="BM46" s="295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5"/>
      <c r="CC46" s="295"/>
      <c r="CD46" s="295"/>
      <c r="CE46" s="295"/>
      <c r="CF46" s="295"/>
      <c r="CG46" s="295"/>
      <c r="CH46" s="295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5"/>
      <c r="CX46" s="295"/>
      <c r="CY46" s="295"/>
      <c r="CZ46" s="295"/>
      <c r="DA46" s="295"/>
      <c r="DB46" s="295"/>
      <c r="DC46" s="295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5"/>
      <c r="DS46" s="295"/>
      <c r="DT46" s="292"/>
      <c r="DU46" s="295"/>
      <c r="DV46" s="295"/>
      <c r="DW46" s="295"/>
      <c r="DX46" s="295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5"/>
      <c r="EL46" s="295"/>
      <c r="EM46" s="295"/>
      <c r="EN46" s="292"/>
      <c r="EO46" s="292"/>
      <c r="EP46" s="295"/>
      <c r="EQ46" s="295"/>
      <c r="ER46" s="295"/>
      <c r="ES46" s="292"/>
      <c r="ET46" s="292"/>
      <c r="EU46" s="292"/>
      <c r="EV46" s="292"/>
      <c r="EW46" s="292"/>
      <c r="EX46" s="292"/>
      <c r="EY46" s="292"/>
      <c r="EZ46" s="292"/>
      <c r="FA46" s="292"/>
      <c r="FB46" s="292"/>
      <c r="FC46" s="292"/>
      <c r="FD46" s="292"/>
      <c r="FE46" s="292"/>
      <c r="FF46" s="292"/>
      <c r="FG46" s="292"/>
      <c r="FH46" s="295"/>
      <c r="FI46" s="295"/>
      <c r="FJ46" s="295"/>
      <c r="FK46" s="292"/>
      <c r="FL46" s="292"/>
      <c r="FM46" s="292"/>
      <c r="FN46" s="292"/>
      <c r="FO46" s="292"/>
    </row>
    <row r="47" spans="1:171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5"/>
      <c r="AK47" s="295"/>
      <c r="AL47" s="292"/>
      <c r="AM47" s="295"/>
      <c r="AN47" s="295"/>
      <c r="AO47" s="292"/>
      <c r="AP47" s="295"/>
      <c r="AQ47" s="292"/>
      <c r="AR47" s="295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5"/>
      <c r="BF47" s="295"/>
      <c r="BG47" s="295"/>
      <c r="BH47" s="295"/>
      <c r="BI47" s="295"/>
      <c r="BJ47" s="295"/>
      <c r="BK47" s="295"/>
      <c r="BL47" s="295"/>
      <c r="BM47" s="295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5"/>
      <c r="CC47" s="295"/>
      <c r="CD47" s="295"/>
      <c r="CE47" s="295"/>
      <c r="CF47" s="295"/>
      <c r="CG47" s="295"/>
      <c r="CH47" s="295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5"/>
      <c r="CX47" s="295"/>
      <c r="CY47" s="295"/>
      <c r="CZ47" s="295"/>
      <c r="DA47" s="295"/>
      <c r="DB47" s="295"/>
      <c r="DC47" s="295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5"/>
      <c r="DS47" s="295"/>
      <c r="DT47" s="292"/>
      <c r="DU47" s="295"/>
      <c r="DV47" s="295"/>
      <c r="DW47" s="295"/>
      <c r="DX47" s="295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5"/>
      <c r="EL47" s="295"/>
      <c r="EM47" s="295"/>
      <c r="EN47" s="292"/>
      <c r="EO47" s="292"/>
      <c r="EP47" s="295"/>
      <c r="EQ47" s="295"/>
      <c r="ER47" s="295"/>
      <c r="ES47" s="292"/>
      <c r="ET47" s="292"/>
      <c r="EU47" s="292"/>
      <c r="EV47" s="292"/>
      <c r="EW47" s="292"/>
      <c r="EX47" s="292"/>
      <c r="EY47" s="292"/>
      <c r="EZ47" s="292"/>
      <c r="FA47" s="292"/>
      <c r="FB47" s="292"/>
      <c r="FC47" s="292"/>
      <c r="FD47" s="292"/>
      <c r="FE47" s="292"/>
      <c r="FF47" s="292"/>
      <c r="FG47" s="292"/>
      <c r="FH47" s="295"/>
      <c r="FI47" s="295"/>
      <c r="FJ47" s="295"/>
      <c r="FK47" s="292"/>
      <c r="FL47" s="292"/>
      <c r="FM47" s="292"/>
      <c r="FN47" s="292"/>
      <c r="FO47" s="292"/>
    </row>
    <row r="48" spans="1:171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5"/>
      <c r="AK48" s="295"/>
      <c r="AL48" s="292"/>
      <c r="AM48" s="295"/>
      <c r="AN48" s="295"/>
      <c r="AO48" s="292"/>
      <c r="AP48" s="295"/>
      <c r="AQ48" s="292"/>
      <c r="AR48" s="295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5"/>
      <c r="BF48" s="295"/>
      <c r="BG48" s="295"/>
      <c r="BH48" s="295"/>
      <c r="BI48" s="295"/>
      <c r="BJ48" s="295"/>
      <c r="BK48" s="295"/>
      <c r="BL48" s="295"/>
      <c r="BM48" s="295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5"/>
      <c r="CC48" s="295"/>
      <c r="CD48" s="295"/>
      <c r="CE48" s="295"/>
      <c r="CF48" s="295"/>
      <c r="CG48" s="295"/>
      <c r="CH48" s="295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5"/>
      <c r="CX48" s="295"/>
      <c r="CY48" s="295"/>
      <c r="CZ48" s="295"/>
      <c r="DA48" s="295"/>
      <c r="DB48" s="295"/>
      <c r="DC48" s="295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5"/>
      <c r="DS48" s="295"/>
      <c r="DT48" s="292"/>
      <c r="DU48" s="295"/>
      <c r="DV48" s="295"/>
      <c r="DW48" s="295"/>
      <c r="DX48" s="295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5"/>
      <c r="EL48" s="295"/>
      <c r="EM48" s="295"/>
      <c r="EN48" s="292"/>
      <c r="EO48" s="292"/>
      <c r="EP48" s="295"/>
      <c r="EQ48" s="295"/>
      <c r="ER48" s="295"/>
      <c r="ES48" s="292"/>
      <c r="ET48" s="292"/>
      <c r="EU48" s="292"/>
      <c r="EV48" s="292"/>
      <c r="EW48" s="292"/>
      <c r="EX48" s="292"/>
      <c r="EY48" s="292"/>
      <c r="EZ48" s="292"/>
      <c r="FA48" s="292"/>
      <c r="FB48" s="292"/>
      <c r="FC48" s="292"/>
      <c r="FD48" s="292"/>
      <c r="FE48" s="292"/>
      <c r="FF48" s="292"/>
      <c r="FG48" s="292"/>
      <c r="FH48" s="295"/>
      <c r="FI48" s="295"/>
      <c r="FJ48" s="295"/>
      <c r="FK48" s="292"/>
      <c r="FL48" s="292"/>
      <c r="FM48" s="292"/>
      <c r="FN48" s="292"/>
      <c r="FO48" s="292"/>
    </row>
    <row r="49" spans="1:171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5"/>
      <c r="AK49" s="295"/>
      <c r="AL49" s="292"/>
      <c r="AM49" s="295"/>
      <c r="AN49" s="295"/>
      <c r="AO49" s="292"/>
      <c r="AP49" s="295"/>
      <c r="AQ49" s="292"/>
      <c r="AR49" s="295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5"/>
      <c r="BF49" s="295"/>
      <c r="BG49" s="295"/>
      <c r="BH49" s="295"/>
      <c r="BI49" s="295"/>
      <c r="BJ49" s="295"/>
      <c r="BK49" s="295"/>
      <c r="BL49" s="295"/>
      <c r="BM49" s="295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5"/>
      <c r="CC49" s="295"/>
      <c r="CD49" s="295"/>
      <c r="CE49" s="295"/>
      <c r="CF49" s="295"/>
      <c r="CG49" s="295"/>
      <c r="CH49" s="295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5"/>
      <c r="CX49" s="295"/>
      <c r="CY49" s="295"/>
      <c r="CZ49" s="295"/>
      <c r="DA49" s="295"/>
      <c r="DB49" s="295"/>
      <c r="DC49" s="295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5"/>
      <c r="DS49" s="295"/>
      <c r="DT49" s="292"/>
      <c r="DU49" s="295"/>
      <c r="DV49" s="295"/>
      <c r="DW49" s="295"/>
      <c r="DX49" s="295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5"/>
      <c r="EL49" s="295"/>
      <c r="EM49" s="295"/>
      <c r="EN49" s="292"/>
      <c r="EO49" s="292"/>
      <c r="EP49" s="295"/>
      <c r="EQ49" s="295"/>
      <c r="ER49" s="295"/>
      <c r="ES49" s="292"/>
      <c r="ET49" s="292"/>
      <c r="EU49" s="292"/>
      <c r="EV49" s="292"/>
      <c r="EW49" s="292"/>
      <c r="EX49" s="292"/>
      <c r="EY49" s="292"/>
      <c r="EZ49" s="292"/>
      <c r="FA49" s="292"/>
      <c r="FB49" s="292"/>
      <c r="FC49" s="292"/>
      <c r="FD49" s="292"/>
      <c r="FE49" s="292"/>
      <c r="FF49" s="292"/>
      <c r="FG49" s="292"/>
      <c r="FH49" s="295"/>
      <c r="FI49" s="295"/>
      <c r="FJ49" s="295"/>
      <c r="FK49" s="292"/>
      <c r="FL49" s="292"/>
      <c r="FM49" s="292"/>
      <c r="FN49" s="292"/>
      <c r="FO49" s="292"/>
    </row>
    <row r="50" spans="1:171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5"/>
      <c r="AK50" s="295"/>
      <c r="AL50" s="292"/>
      <c r="AM50" s="295"/>
      <c r="AN50" s="295"/>
      <c r="AO50" s="292"/>
      <c r="AP50" s="295"/>
      <c r="AQ50" s="292"/>
      <c r="AR50" s="295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5"/>
      <c r="BF50" s="295"/>
      <c r="BG50" s="295"/>
      <c r="BH50" s="295"/>
      <c r="BI50" s="295"/>
      <c r="BJ50" s="295"/>
      <c r="BK50" s="295"/>
      <c r="BL50" s="295"/>
      <c r="BM50" s="295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5"/>
      <c r="CC50" s="295"/>
      <c r="CD50" s="295"/>
      <c r="CE50" s="295"/>
      <c r="CF50" s="295"/>
      <c r="CG50" s="295"/>
      <c r="CH50" s="295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5"/>
      <c r="CX50" s="295"/>
      <c r="CY50" s="295"/>
      <c r="CZ50" s="295"/>
      <c r="DA50" s="295"/>
      <c r="DB50" s="295"/>
      <c r="DC50" s="295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5"/>
      <c r="DS50" s="295"/>
      <c r="DT50" s="292"/>
      <c r="DU50" s="295"/>
      <c r="DV50" s="295"/>
      <c r="DW50" s="295"/>
      <c r="DX50" s="295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5"/>
      <c r="EL50" s="295"/>
      <c r="EM50" s="295"/>
      <c r="EN50" s="292"/>
      <c r="EO50" s="292"/>
      <c r="EP50" s="295"/>
      <c r="EQ50" s="295"/>
      <c r="ER50" s="295"/>
      <c r="ES50" s="292"/>
      <c r="ET50" s="292"/>
      <c r="EU50" s="292"/>
      <c r="EV50" s="292"/>
      <c r="EW50" s="292"/>
      <c r="EX50" s="292"/>
      <c r="EY50" s="292"/>
      <c r="EZ50" s="292"/>
      <c r="FA50" s="292"/>
      <c r="FB50" s="292"/>
      <c r="FC50" s="292"/>
      <c r="FD50" s="292"/>
      <c r="FE50" s="292"/>
      <c r="FF50" s="292"/>
      <c r="FG50" s="292"/>
      <c r="FH50" s="295"/>
      <c r="FI50" s="295"/>
      <c r="FJ50" s="295"/>
      <c r="FK50" s="292"/>
      <c r="FL50" s="292"/>
      <c r="FM50" s="292"/>
      <c r="FN50" s="292"/>
      <c r="FO50" s="292"/>
    </row>
    <row r="51" spans="1:171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5"/>
      <c r="AK51" s="295"/>
      <c r="AL51" s="292"/>
      <c r="AM51" s="295"/>
      <c r="AN51" s="295"/>
      <c r="AO51" s="292"/>
      <c r="AP51" s="295"/>
      <c r="AQ51" s="292"/>
      <c r="AR51" s="295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5"/>
      <c r="BF51" s="295"/>
      <c r="BG51" s="295"/>
      <c r="BH51" s="295"/>
      <c r="BI51" s="295"/>
      <c r="BJ51" s="295"/>
      <c r="BK51" s="295"/>
      <c r="BL51" s="295"/>
      <c r="BM51" s="295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5"/>
      <c r="CC51" s="295"/>
      <c r="CD51" s="295"/>
      <c r="CE51" s="295"/>
      <c r="CF51" s="295"/>
      <c r="CG51" s="295"/>
      <c r="CH51" s="295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5"/>
      <c r="CX51" s="295"/>
      <c r="CY51" s="295"/>
      <c r="CZ51" s="295"/>
      <c r="DA51" s="295"/>
      <c r="DB51" s="295"/>
      <c r="DC51" s="295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5"/>
      <c r="DS51" s="295"/>
      <c r="DT51" s="292"/>
      <c r="DU51" s="295"/>
      <c r="DV51" s="295"/>
      <c r="DW51" s="295"/>
      <c r="DX51" s="295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5"/>
      <c r="EL51" s="295"/>
      <c r="EM51" s="295"/>
      <c r="EN51" s="292"/>
      <c r="EO51" s="292"/>
      <c r="EP51" s="295"/>
      <c r="EQ51" s="295"/>
      <c r="ER51" s="295"/>
      <c r="ES51" s="292"/>
      <c r="ET51" s="292"/>
      <c r="EU51" s="292"/>
      <c r="EV51" s="292"/>
      <c r="EW51" s="292"/>
      <c r="EX51" s="292"/>
      <c r="EY51" s="292"/>
      <c r="EZ51" s="292"/>
      <c r="FA51" s="292"/>
      <c r="FB51" s="292"/>
      <c r="FC51" s="292"/>
      <c r="FD51" s="292"/>
      <c r="FE51" s="292"/>
      <c r="FF51" s="292"/>
      <c r="FG51" s="292"/>
      <c r="FH51" s="295"/>
      <c r="FI51" s="295"/>
      <c r="FJ51" s="295"/>
      <c r="FK51" s="292"/>
      <c r="FL51" s="292"/>
      <c r="FM51" s="292"/>
      <c r="FN51" s="292"/>
      <c r="FO51" s="292"/>
    </row>
    <row r="52" spans="1:171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5"/>
      <c r="AK52" s="295"/>
      <c r="AL52" s="292"/>
      <c r="AM52" s="295"/>
      <c r="AN52" s="295"/>
      <c r="AO52" s="292"/>
      <c r="AP52" s="295"/>
      <c r="AQ52" s="292"/>
      <c r="AR52" s="295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5"/>
      <c r="BF52" s="295"/>
      <c r="BG52" s="295"/>
      <c r="BH52" s="295"/>
      <c r="BI52" s="295"/>
      <c r="BJ52" s="295"/>
      <c r="BK52" s="295"/>
      <c r="BL52" s="295"/>
      <c r="BM52" s="295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5"/>
      <c r="CC52" s="295"/>
      <c r="CD52" s="295"/>
      <c r="CE52" s="295"/>
      <c r="CF52" s="295"/>
      <c r="CG52" s="295"/>
      <c r="CH52" s="295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5"/>
      <c r="CX52" s="295"/>
      <c r="CY52" s="295"/>
      <c r="CZ52" s="295"/>
      <c r="DA52" s="295"/>
      <c r="DB52" s="295"/>
      <c r="DC52" s="295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5"/>
      <c r="DS52" s="295"/>
      <c r="DT52" s="292"/>
      <c r="DU52" s="295"/>
      <c r="DV52" s="295"/>
      <c r="DW52" s="295"/>
      <c r="DX52" s="295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5"/>
      <c r="EL52" s="295"/>
      <c r="EM52" s="295"/>
      <c r="EN52" s="292"/>
      <c r="EO52" s="292"/>
      <c r="EP52" s="295"/>
      <c r="EQ52" s="295"/>
      <c r="ER52" s="295"/>
      <c r="ES52" s="292"/>
      <c r="ET52" s="292"/>
      <c r="EU52" s="292"/>
      <c r="EV52" s="292"/>
      <c r="EW52" s="292"/>
      <c r="EX52" s="292"/>
      <c r="EY52" s="292"/>
      <c r="EZ52" s="292"/>
      <c r="FA52" s="292"/>
      <c r="FB52" s="292"/>
      <c r="FC52" s="292"/>
      <c r="FD52" s="292"/>
      <c r="FE52" s="292"/>
      <c r="FF52" s="292"/>
      <c r="FG52" s="292"/>
      <c r="FH52" s="295"/>
      <c r="FI52" s="295"/>
      <c r="FJ52" s="295"/>
      <c r="FK52" s="292"/>
      <c r="FL52" s="292"/>
      <c r="FM52" s="292"/>
      <c r="FN52" s="292"/>
      <c r="FO52" s="292"/>
    </row>
    <row r="53" spans="1:171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5"/>
      <c r="AK53" s="295"/>
      <c r="AL53" s="292"/>
      <c r="AM53" s="295"/>
      <c r="AN53" s="295"/>
      <c r="AO53" s="292"/>
      <c r="AP53" s="295"/>
      <c r="AQ53" s="292"/>
      <c r="AR53" s="295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5"/>
      <c r="BF53" s="295"/>
      <c r="BG53" s="295"/>
      <c r="BH53" s="295"/>
      <c r="BI53" s="295"/>
      <c r="BJ53" s="295"/>
      <c r="BK53" s="295"/>
      <c r="BL53" s="295"/>
      <c r="BM53" s="295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5"/>
      <c r="CC53" s="295"/>
      <c r="CD53" s="295"/>
      <c r="CE53" s="295"/>
      <c r="CF53" s="295"/>
      <c r="CG53" s="295"/>
      <c r="CH53" s="295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5"/>
      <c r="CX53" s="295"/>
      <c r="CY53" s="295"/>
      <c r="CZ53" s="295"/>
      <c r="DA53" s="295"/>
      <c r="DB53" s="295"/>
      <c r="DC53" s="295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5"/>
      <c r="DS53" s="295"/>
      <c r="DT53" s="292"/>
      <c r="DU53" s="295"/>
      <c r="DV53" s="295"/>
      <c r="DW53" s="295"/>
      <c r="DX53" s="295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5"/>
      <c r="EL53" s="295"/>
      <c r="EM53" s="295"/>
      <c r="EN53" s="292"/>
      <c r="EO53" s="292"/>
      <c r="EP53" s="295"/>
      <c r="EQ53" s="295"/>
      <c r="ER53" s="295"/>
      <c r="ES53" s="292"/>
      <c r="ET53" s="292"/>
      <c r="EU53" s="292"/>
      <c r="EV53" s="292"/>
      <c r="EW53" s="292"/>
      <c r="EX53" s="292"/>
      <c r="EY53" s="292"/>
      <c r="EZ53" s="292"/>
      <c r="FA53" s="292"/>
      <c r="FB53" s="292"/>
      <c r="FC53" s="292"/>
      <c r="FD53" s="292"/>
      <c r="FE53" s="292"/>
      <c r="FF53" s="292"/>
      <c r="FG53" s="292"/>
      <c r="FH53" s="295"/>
      <c r="FI53" s="295"/>
      <c r="FJ53" s="295"/>
      <c r="FK53" s="292"/>
      <c r="FL53" s="292"/>
      <c r="FM53" s="292"/>
      <c r="FN53" s="292"/>
      <c r="FO53" s="292"/>
    </row>
    <row r="54" spans="1:171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5"/>
      <c r="AK54" s="295"/>
      <c r="AL54" s="292"/>
      <c r="AM54" s="295"/>
      <c r="AN54" s="295"/>
      <c r="AO54" s="292"/>
      <c r="AP54" s="295"/>
      <c r="AQ54" s="292"/>
      <c r="AR54" s="295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5"/>
      <c r="BF54" s="295"/>
      <c r="BG54" s="295"/>
      <c r="BH54" s="295"/>
      <c r="BI54" s="295"/>
      <c r="BJ54" s="295"/>
      <c r="BK54" s="295"/>
      <c r="BL54" s="295"/>
      <c r="BM54" s="295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5"/>
      <c r="CC54" s="295"/>
      <c r="CD54" s="295"/>
      <c r="CE54" s="295"/>
      <c r="CF54" s="295"/>
      <c r="CG54" s="295"/>
      <c r="CH54" s="295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5"/>
      <c r="CX54" s="295"/>
      <c r="CY54" s="295"/>
      <c r="CZ54" s="295"/>
      <c r="DA54" s="295"/>
      <c r="DB54" s="295"/>
      <c r="DC54" s="295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5"/>
      <c r="DS54" s="295"/>
      <c r="DT54" s="292"/>
      <c r="DU54" s="295"/>
      <c r="DV54" s="295"/>
      <c r="DW54" s="295"/>
      <c r="DX54" s="295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5"/>
      <c r="EL54" s="295"/>
      <c r="EM54" s="295"/>
      <c r="EN54" s="292"/>
      <c r="EO54" s="292"/>
      <c r="EP54" s="295"/>
      <c r="EQ54" s="295"/>
      <c r="ER54" s="295"/>
      <c r="ES54" s="292"/>
      <c r="ET54" s="292"/>
      <c r="EU54" s="292"/>
      <c r="EV54" s="292"/>
      <c r="EW54" s="292"/>
      <c r="EX54" s="292"/>
      <c r="EY54" s="292"/>
      <c r="EZ54" s="292"/>
      <c r="FA54" s="292"/>
      <c r="FB54" s="292"/>
      <c r="FC54" s="292"/>
      <c r="FD54" s="292"/>
      <c r="FE54" s="292"/>
      <c r="FF54" s="292"/>
      <c r="FG54" s="292"/>
      <c r="FH54" s="295"/>
      <c r="FI54" s="295"/>
      <c r="FJ54" s="295"/>
      <c r="FK54" s="292"/>
      <c r="FL54" s="292"/>
      <c r="FM54" s="292"/>
      <c r="FN54" s="292"/>
      <c r="FO54" s="292"/>
    </row>
    <row r="55" spans="1:171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5"/>
      <c r="AK55" s="295"/>
      <c r="AL55" s="292"/>
      <c r="AM55" s="295"/>
      <c r="AN55" s="295"/>
      <c r="AO55" s="292"/>
      <c r="AP55" s="295"/>
      <c r="AQ55" s="292"/>
      <c r="AR55" s="295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5"/>
      <c r="BF55" s="295"/>
      <c r="BG55" s="295"/>
      <c r="BH55" s="295"/>
      <c r="BI55" s="295"/>
      <c r="BJ55" s="295"/>
      <c r="BK55" s="295"/>
      <c r="BL55" s="295"/>
      <c r="BM55" s="295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5"/>
      <c r="CC55" s="295"/>
      <c r="CD55" s="295"/>
      <c r="CE55" s="295"/>
      <c r="CF55" s="295"/>
      <c r="CG55" s="295"/>
      <c r="CH55" s="295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5"/>
      <c r="CX55" s="295"/>
      <c r="CY55" s="295"/>
      <c r="CZ55" s="295"/>
      <c r="DA55" s="295"/>
      <c r="DB55" s="295"/>
      <c r="DC55" s="295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5"/>
      <c r="DS55" s="295"/>
      <c r="DT55" s="292"/>
      <c r="DU55" s="295"/>
      <c r="DV55" s="295"/>
      <c r="DW55" s="295"/>
      <c r="DX55" s="295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5"/>
      <c r="EL55" s="295"/>
      <c r="EM55" s="295"/>
      <c r="EN55" s="292"/>
      <c r="EO55" s="292"/>
      <c r="EP55" s="295"/>
      <c r="EQ55" s="295"/>
      <c r="ER55" s="295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5"/>
      <c r="FI55" s="295"/>
      <c r="FJ55" s="295"/>
      <c r="FK55" s="292"/>
      <c r="FL55" s="292"/>
      <c r="FM55" s="292"/>
      <c r="FN55" s="292"/>
      <c r="FO55" s="292"/>
    </row>
    <row r="56" spans="1:171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5"/>
      <c r="AK56" s="295"/>
      <c r="AL56" s="292"/>
      <c r="AM56" s="295"/>
      <c r="AN56" s="295"/>
      <c r="AO56" s="292"/>
      <c r="AP56" s="295"/>
      <c r="AQ56" s="292"/>
      <c r="AR56" s="295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5"/>
      <c r="BF56" s="295"/>
      <c r="BG56" s="295"/>
      <c r="BH56" s="295"/>
      <c r="BI56" s="295"/>
      <c r="BJ56" s="295"/>
      <c r="BK56" s="295"/>
      <c r="BL56" s="295"/>
      <c r="BM56" s="295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5"/>
      <c r="CC56" s="295"/>
      <c r="CD56" s="295"/>
      <c r="CE56" s="295"/>
      <c r="CF56" s="295"/>
      <c r="CG56" s="295"/>
      <c r="CH56" s="295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5"/>
      <c r="CX56" s="295"/>
      <c r="CY56" s="295"/>
      <c r="CZ56" s="295"/>
      <c r="DA56" s="295"/>
      <c r="DB56" s="295"/>
      <c r="DC56" s="295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5"/>
      <c r="DS56" s="295"/>
      <c r="DT56" s="292"/>
      <c r="DU56" s="295"/>
      <c r="DV56" s="295"/>
      <c r="DW56" s="295"/>
      <c r="DX56" s="295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5"/>
      <c r="EL56" s="295"/>
      <c r="EM56" s="295"/>
      <c r="EN56" s="292"/>
      <c r="EO56" s="292"/>
      <c r="EP56" s="295"/>
      <c r="EQ56" s="295"/>
      <c r="ER56" s="295"/>
      <c r="ES56" s="292"/>
      <c r="ET56" s="292"/>
      <c r="EU56" s="292"/>
      <c r="EV56" s="292"/>
      <c r="EW56" s="292"/>
      <c r="EX56" s="292"/>
      <c r="EY56" s="292"/>
      <c r="EZ56" s="292"/>
      <c r="FA56" s="292"/>
      <c r="FB56" s="292"/>
      <c r="FC56" s="292"/>
      <c r="FD56" s="292"/>
      <c r="FE56" s="292"/>
      <c r="FF56" s="292"/>
      <c r="FG56" s="292"/>
      <c r="FH56" s="295"/>
      <c r="FI56" s="295"/>
      <c r="FJ56" s="295"/>
      <c r="FK56" s="292"/>
      <c r="FL56" s="292"/>
      <c r="FM56" s="292"/>
      <c r="FN56" s="292"/>
      <c r="FO56" s="292"/>
    </row>
    <row r="57" spans="1:171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5"/>
      <c r="AK57" s="295"/>
      <c r="AL57" s="292"/>
      <c r="AM57" s="295"/>
      <c r="AN57" s="295"/>
      <c r="AO57" s="292"/>
      <c r="AP57" s="295"/>
      <c r="AQ57" s="292"/>
      <c r="AR57" s="295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5"/>
      <c r="BF57" s="295"/>
      <c r="BG57" s="295"/>
      <c r="BH57" s="295"/>
      <c r="BI57" s="295"/>
      <c r="BJ57" s="295"/>
      <c r="BK57" s="295"/>
      <c r="BL57" s="295"/>
      <c r="BM57" s="295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5"/>
      <c r="CC57" s="295"/>
      <c r="CD57" s="295"/>
      <c r="CE57" s="295"/>
      <c r="CF57" s="295"/>
      <c r="CG57" s="295"/>
      <c r="CH57" s="295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5"/>
      <c r="CX57" s="295"/>
      <c r="CY57" s="295"/>
      <c r="CZ57" s="295"/>
      <c r="DA57" s="295"/>
      <c r="DB57" s="295"/>
      <c r="DC57" s="295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5"/>
      <c r="DS57" s="295"/>
      <c r="DT57" s="292"/>
      <c r="DU57" s="295"/>
      <c r="DV57" s="295"/>
      <c r="DW57" s="295"/>
      <c r="DX57" s="295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5"/>
      <c r="EL57" s="295"/>
      <c r="EM57" s="295"/>
      <c r="EN57" s="292"/>
      <c r="EO57" s="292"/>
      <c r="EP57" s="295"/>
      <c r="EQ57" s="295"/>
      <c r="ER57" s="295"/>
      <c r="ES57" s="292"/>
      <c r="ET57" s="292"/>
      <c r="EU57" s="292"/>
      <c r="EV57" s="292"/>
      <c r="EW57" s="292"/>
      <c r="EX57" s="292"/>
      <c r="EY57" s="292"/>
      <c r="EZ57" s="292"/>
      <c r="FA57" s="292"/>
      <c r="FB57" s="292"/>
      <c r="FC57" s="292"/>
      <c r="FD57" s="292"/>
      <c r="FE57" s="292"/>
      <c r="FF57" s="292"/>
      <c r="FG57" s="292"/>
      <c r="FH57" s="295"/>
      <c r="FI57" s="295"/>
      <c r="FJ57" s="295"/>
      <c r="FK57" s="292"/>
      <c r="FL57" s="292"/>
      <c r="FM57" s="292"/>
      <c r="FN57" s="292"/>
      <c r="FO57" s="292"/>
    </row>
    <row r="58" spans="1:171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5"/>
      <c r="AK58" s="295"/>
      <c r="AL58" s="292"/>
      <c r="AM58" s="295"/>
      <c r="AN58" s="295"/>
      <c r="AO58" s="292"/>
      <c r="AP58" s="295"/>
      <c r="AQ58" s="292"/>
      <c r="AR58" s="295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5"/>
      <c r="BF58" s="295"/>
      <c r="BG58" s="295"/>
      <c r="BH58" s="295"/>
      <c r="BI58" s="295"/>
      <c r="BJ58" s="295"/>
      <c r="BK58" s="295"/>
      <c r="BL58" s="295"/>
      <c r="BM58" s="295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5"/>
      <c r="CC58" s="295"/>
      <c r="CD58" s="295"/>
      <c r="CE58" s="295"/>
      <c r="CF58" s="295"/>
      <c r="CG58" s="295"/>
      <c r="CH58" s="295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5"/>
      <c r="CX58" s="295"/>
      <c r="CY58" s="295"/>
      <c r="CZ58" s="295"/>
      <c r="DA58" s="295"/>
      <c r="DB58" s="295"/>
      <c r="DC58" s="295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5"/>
      <c r="DS58" s="295"/>
      <c r="DT58" s="292"/>
      <c r="DU58" s="295"/>
      <c r="DV58" s="295"/>
      <c r="DW58" s="295"/>
      <c r="DX58" s="295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5"/>
      <c r="EL58" s="295"/>
      <c r="EM58" s="295"/>
      <c r="EN58" s="292"/>
      <c r="EO58" s="292"/>
      <c r="EP58" s="295"/>
      <c r="EQ58" s="295"/>
      <c r="ER58" s="295"/>
      <c r="ES58" s="292"/>
      <c r="ET58" s="292"/>
      <c r="EU58" s="292"/>
      <c r="EV58" s="292"/>
      <c r="EW58" s="292"/>
      <c r="EX58" s="292"/>
      <c r="EY58" s="292"/>
      <c r="EZ58" s="292"/>
      <c r="FA58" s="292"/>
      <c r="FB58" s="292"/>
      <c r="FC58" s="292"/>
      <c r="FD58" s="292"/>
      <c r="FE58" s="292"/>
      <c r="FF58" s="292"/>
      <c r="FG58" s="292"/>
      <c r="FH58" s="295"/>
      <c r="FI58" s="295"/>
      <c r="FJ58" s="295"/>
      <c r="FK58" s="292"/>
      <c r="FL58" s="292"/>
      <c r="FM58" s="292"/>
      <c r="FN58" s="292"/>
      <c r="FO58" s="292"/>
    </row>
    <row r="59" spans="1:171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5"/>
      <c r="AK59" s="295"/>
      <c r="AL59" s="292"/>
      <c r="AM59" s="295"/>
      <c r="AN59" s="295"/>
      <c r="AO59" s="292"/>
      <c r="AP59" s="295"/>
      <c r="AQ59" s="292"/>
      <c r="AR59" s="295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5"/>
      <c r="BF59" s="295"/>
      <c r="BG59" s="295"/>
      <c r="BH59" s="295"/>
      <c r="BI59" s="295"/>
      <c r="BJ59" s="295"/>
      <c r="BK59" s="295"/>
      <c r="BL59" s="295"/>
      <c r="BM59" s="295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5"/>
      <c r="CC59" s="295"/>
      <c r="CD59" s="295"/>
      <c r="CE59" s="295"/>
      <c r="CF59" s="295"/>
      <c r="CG59" s="295"/>
      <c r="CH59" s="295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5"/>
      <c r="CX59" s="295"/>
      <c r="CY59" s="295"/>
      <c r="CZ59" s="295"/>
      <c r="DA59" s="295"/>
      <c r="DB59" s="295"/>
      <c r="DC59" s="295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5"/>
      <c r="DS59" s="295"/>
      <c r="DT59" s="292"/>
      <c r="DU59" s="295"/>
      <c r="DV59" s="295"/>
      <c r="DW59" s="295"/>
      <c r="DX59" s="295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5"/>
      <c r="EL59" s="295"/>
      <c r="EM59" s="295"/>
      <c r="EN59" s="292"/>
      <c r="EO59" s="292"/>
      <c r="EP59" s="295"/>
      <c r="EQ59" s="295"/>
      <c r="ER59" s="295"/>
      <c r="ES59" s="292"/>
      <c r="ET59" s="292"/>
      <c r="EU59" s="292"/>
      <c r="EV59" s="292"/>
      <c r="EW59" s="292"/>
      <c r="EX59" s="292"/>
      <c r="EY59" s="292"/>
      <c r="EZ59" s="292"/>
      <c r="FA59" s="292"/>
      <c r="FB59" s="292"/>
      <c r="FC59" s="292"/>
      <c r="FD59" s="292"/>
      <c r="FE59" s="292"/>
      <c r="FF59" s="292"/>
      <c r="FG59" s="292"/>
      <c r="FH59" s="295"/>
      <c r="FI59" s="295"/>
      <c r="FJ59" s="295"/>
      <c r="FK59" s="292"/>
      <c r="FL59" s="292"/>
      <c r="FM59" s="292"/>
      <c r="FN59" s="292"/>
      <c r="FO59" s="292"/>
    </row>
    <row r="60" spans="1:171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5"/>
      <c r="AK60" s="295"/>
      <c r="AL60" s="292"/>
      <c r="AM60" s="295"/>
      <c r="AN60" s="295"/>
      <c r="AO60" s="292"/>
      <c r="AP60" s="295"/>
      <c r="AQ60" s="292"/>
      <c r="AR60" s="295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5"/>
      <c r="BF60" s="295"/>
      <c r="BG60" s="295"/>
      <c r="BH60" s="295"/>
      <c r="BI60" s="295"/>
      <c r="BJ60" s="295"/>
      <c r="BK60" s="295"/>
      <c r="BL60" s="295"/>
      <c r="BM60" s="295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5"/>
      <c r="CC60" s="295"/>
      <c r="CD60" s="295"/>
      <c r="CE60" s="295"/>
      <c r="CF60" s="295"/>
      <c r="CG60" s="295"/>
      <c r="CH60" s="295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5"/>
      <c r="CX60" s="295"/>
      <c r="CY60" s="295"/>
      <c r="CZ60" s="295"/>
      <c r="DA60" s="295"/>
      <c r="DB60" s="295"/>
      <c r="DC60" s="295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5"/>
      <c r="DS60" s="295"/>
      <c r="DT60" s="292"/>
      <c r="DU60" s="295"/>
      <c r="DV60" s="295"/>
      <c r="DW60" s="295"/>
      <c r="DX60" s="295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5"/>
      <c r="EL60" s="295"/>
      <c r="EM60" s="295"/>
      <c r="EN60" s="292"/>
      <c r="EO60" s="292"/>
      <c r="EP60" s="295"/>
      <c r="EQ60" s="295"/>
      <c r="ER60" s="295"/>
      <c r="ES60" s="292"/>
      <c r="ET60" s="292"/>
      <c r="EU60" s="292"/>
      <c r="EV60" s="292"/>
      <c r="EW60" s="292"/>
      <c r="EX60" s="292"/>
      <c r="EY60" s="292"/>
      <c r="EZ60" s="292"/>
      <c r="FA60" s="292"/>
      <c r="FB60" s="292"/>
      <c r="FC60" s="292"/>
      <c r="FD60" s="292"/>
      <c r="FE60" s="292"/>
      <c r="FF60" s="292"/>
      <c r="FG60" s="292"/>
      <c r="FH60" s="295"/>
      <c r="FI60" s="295"/>
      <c r="FJ60" s="295"/>
      <c r="FK60" s="292"/>
      <c r="FL60" s="292"/>
      <c r="FM60" s="292"/>
      <c r="FN60" s="292"/>
      <c r="FO60" s="292"/>
    </row>
    <row r="61" spans="1:171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5"/>
      <c r="AK61" s="295"/>
      <c r="AL61" s="292"/>
      <c r="AM61" s="295"/>
      <c r="AN61" s="295"/>
      <c r="AO61" s="292"/>
      <c r="AP61" s="295"/>
      <c r="AQ61" s="292"/>
      <c r="AR61" s="295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5"/>
      <c r="BF61" s="295"/>
      <c r="BG61" s="295"/>
      <c r="BH61" s="295"/>
      <c r="BI61" s="295"/>
      <c r="BJ61" s="295"/>
      <c r="BK61" s="295"/>
      <c r="BL61" s="295"/>
      <c r="BM61" s="295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5"/>
      <c r="CC61" s="295"/>
      <c r="CD61" s="295"/>
      <c r="CE61" s="295"/>
      <c r="CF61" s="295"/>
      <c r="CG61" s="295"/>
      <c r="CH61" s="295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5"/>
      <c r="CX61" s="295"/>
      <c r="CY61" s="295"/>
      <c r="CZ61" s="295"/>
      <c r="DA61" s="295"/>
      <c r="DB61" s="295"/>
      <c r="DC61" s="295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5"/>
      <c r="DS61" s="295"/>
      <c r="DT61" s="292"/>
      <c r="DU61" s="295"/>
      <c r="DV61" s="295"/>
      <c r="DW61" s="295"/>
      <c r="DX61" s="295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5"/>
      <c r="EL61" s="295"/>
      <c r="EM61" s="295"/>
      <c r="EN61" s="292"/>
      <c r="EO61" s="292"/>
      <c r="EP61" s="295"/>
      <c r="EQ61" s="295"/>
      <c r="ER61" s="295"/>
      <c r="ES61" s="292"/>
      <c r="ET61" s="292"/>
      <c r="EU61" s="292"/>
      <c r="EV61" s="292"/>
      <c r="EW61" s="292"/>
      <c r="EX61" s="292"/>
      <c r="EY61" s="292"/>
      <c r="EZ61" s="292"/>
      <c r="FA61" s="292"/>
      <c r="FB61" s="292"/>
      <c r="FC61" s="292"/>
      <c r="FD61" s="292"/>
      <c r="FE61" s="292"/>
      <c r="FF61" s="292"/>
      <c r="FG61" s="292"/>
      <c r="FH61" s="295"/>
      <c r="FI61" s="295"/>
      <c r="FJ61" s="295"/>
      <c r="FK61" s="292"/>
      <c r="FL61" s="292"/>
      <c r="FM61" s="292"/>
      <c r="FN61" s="292"/>
      <c r="FO61" s="292"/>
    </row>
    <row r="62" spans="1:171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5"/>
      <c r="AK62" s="295"/>
      <c r="AL62" s="292"/>
      <c r="AM62" s="295"/>
      <c r="AN62" s="295"/>
      <c r="AO62" s="292"/>
      <c r="AP62" s="295"/>
      <c r="AQ62" s="292"/>
      <c r="AR62" s="295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5"/>
      <c r="BF62" s="295"/>
      <c r="BG62" s="295"/>
      <c r="BH62" s="295"/>
      <c r="BI62" s="295"/>
      <c r="BJ62" s="295"/>
      <c r="BK62" s="295"/>
      <c r="BL62" s="295"/>
      <c r="BM62" s="295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5"/>
      <c r="CC62" s="295"/>
      <c r="CD62" s="295"/>
      <c r="CE62" s="295"/>
      <c r="CF62" s="295"/>
      <c r="CG62" s="295"/>
      <c r="CH62" s="295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5"/>
      <c r="CX62" s="295"/>
      <c r="CY62" s="295"/>
      <c r="CZ62" s="295"/>
      <c r="DA62" s="295"/>
      <c r="DB62" s="295"/>
      <c r="DC62" s="295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5"/>
      <c r="DS62" s="295"/>
      <c r="DT62" s="292"/>
      <c r="DU62" s="295"/>
      <c r="DV62" s="295"/>
      <c r="DW62" s="295"/>
      <c r="DX62" s="295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5"/>
      <c r="EL62" s="295"/>
      <c r="EM62" s="295"/>
      <c r="EN62" s="292"/>
      <c r="EO62" s="292"/>
      <c r="EP62" s="295"/>
      <c r="EQ62" s="295"/>
      <c r="ER62" s="295"/>
      <c r="ES62" s="292"/>
      <c r="ET62" s="292"/>
      <c r="EU62" s="292"/>
      <c r="EV62" s="292"/>
      <c r="EW62" s="292"/>
      <c r="EX62" s="292"/>
      <c r="EY62" s="292"/>
      <c r="EZ62" s="292"/>
      <c r="FA62" s="292"/>
      <c r="FB62" s="292"/>
      <c r="FC62" s="292"/>
      <c r="FD62" s="292"/>
      <c r="FE62" s="292"/>
      <c r="FF62" s="292"/>
      <c r="FG62" s="292"/>
      <c r="FH62" s="295"/>
      <c r="FI62" s="295"/>
      <c r="FJ62" s="295"/>
      <c r="FK62" s="292"/>
      <c r="FL62" s="292"/>
      <c r="FM62" s="292"/>
      <c r="FN62" s="292"/>
      <c r="FO62" s="292"/>
    </row>
    <row r="63" spans="1:171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5"/>
      <c r="AK63" s="295"/>
      <c r="AL63" s="292"/>
      <c r="AM63" s="295"/>
      <c r="AN63" s="295"/>
      <c r="AO63" s="292"/>
      <c r="AP63" s="295"/>
      <c r="AQ63" s="292"/>
      <c r="AR63" s="295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5"/>
      <c r="BF63" s="295"/>
      <c r="BG63" s="295"/>
      <c r="BH63" s="295"/>
      <c r="BI63" s="295"/>
      <c r="BJ63" s="295"/>
      <c r="BK63" s="295"/>
      <c r="BL63" s="295"/>
      <c r="BM63" s="295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5"/>
      <c r="CC63" s="295"/>
      <c r="CD63" s="295"/>
      <c r="CE63" s="295"/>
      <c r="CF63" s="295"/>
      <c r="CG63" s="295"/>
      <c r="CH63" s="295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5"/>
      <c r="CX63" s="295"/>
      <c r="CY63" s="295"/>
      <c r="CZ63" s="295"/>
      <c r="DA63" s="295"/>
      <c r="DB63" s="295"/>
      <c r="DC63" s="295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5"/>
      <c r="DS63" s="295"/>
      <c r="DT63" s="292"/>
      <c r="DU63" s="295"/>
      <c r="DV63" s="295"/>
      <c r="DW63" s="295"/>
      <c r="DX63" s="295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5"/>
      <c r="EL63" s="295"/>
      <c r="EM63" s="295"/>
      <c r="EN63" s="292"/>
      <c r="EO63" s="292"/>
      <c r="EP63" s="295"/>
      <c r="EQ63" s="295"/>
      <c r="ER63" s="295"/>
      <c r="ES63" s="292"/>
      <c r="ET63" s="292"/>
      <c r="EU63" s="292"/>
      <c r="EV63" s="292"/>
      <c r="EW63" s="292"/>
      <c r="EX63" s="292"/>
      <c r="EY63" s="292"/>
      <c r="EZ63" s="292"/>
      <c r="FA63" s="292"/>
      <c r="FB63" s="292"/>
      <c r="FC63" s="292"/>
      <c r="FD63" s="292"/>
      <c r="FE63" s="292"/>
      <c r="FF63" s="292"/>
      <c r="FG63" s="292"/>
      <c r="FH63" s="295"/>
      <c r="FI63" s="295"/>
      <c r="FJ63" s="295"/>
      <c r="FK63" s="292"/>
      <c r="FL63" s="292"/>
      <c r="FM63" s="292"/>
      <c r="FN63" s="292"/>
      <c r="FO63" s="292"/>
    </row>
    <row r="64" spans="1:171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5"/>
      <c r="AK64" s="295"/>
      <c r="AL64" s="292"/>
      <c r="AM64" s="295"/>
      <c r="AN64" s="295"/>
      <c r="AO64" s="292"/>
      <c r="AP64" s="295"/>
      <c r="AQ64" s="292"/>
      <c r="AR64" s="295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5"/>
      <c r="BF64" s="295"/>
      <c r="BG64" s="295"/>
      <c r="BH64" s="295"/>
      <c r="BI64" s="295"/>
      <c r="BJ64" s="295"/>
      <c r="BK64" s="295"/>
      <c r="BL64" s="295"/>
      <c r="BM64" s="295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5"/>
      <c r="CC64" s="295"/>
      <c r="CD64" s="295"/>
      <c r="CE64" s="295"/>
      <c r="CF64" s="295"/>
      <c r="CG64" s="295"/>
      <c r="CH64" s="295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5"/>
      <c r="CX64" s="295"/>
      <c r="CY64" s="295"/>
      <c r="CZ64" s="295"/>
      <c r="DA64" s="295"/>
      <c r="DB64" s="295"/>
      <c r="DC64" s="295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5"/>
      <c r="DS64" s="295"/>
      <c r="DT64" s="292"/>
      <c r="DU64" s="295"/>
      <c r="DV64" s="295"/>
      <c r="DW64" s="295"/>
      <c r="DX64" s="295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5"/>
      <c r="EL64" s="295"/>
      <c r="EM64" s="295"/>
      <c r="EN64" s="292"/>
      <c r="EO64" s="292"/>
      <c r="EP64" s="295"/>
      <c r="EQ64" s="295"/>
      <c r="ER64" s="295"/>
      <c r="ES64" s="292"/>
      <c r="ET64" s="292"/>
      <c r="EU64" s="292"/>
      <c r="EV64" s="292"/>
      <c r="EW64" s="292"/>
      <c r="EX64" s="292"/>
      <c r="EY64" s="292"/>
      <c r="EZ64" s="292"/>
      <c r="FA64" s="292"/>
      <c r="FB64" s="292"/>
      <c r="FC64" s="292"/>
      <c r="FD64" s="292"/>
      <c r="FE64" s="292"/>
      <c r="FF64" s="292"/>
      <c r="FG64" s="292"/>
      <c r="FH64" s="295"/>
      <c r="FI64" s="295"/>
      <c r="FJ64" s="295"/>
      <c r="FK64" s="292"/>
      <c r="FL64" s="292"/>
      <c r="FM64" s="292"/>
      <c r="FN64" s="292"/>
      <c r="FO64" s="292"/>
    </row>
    <row r="65" spans="1:171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5"/>
      <c r="AK65" s="295"/>
      <c r="AL65" s="292"/>
      <c r="AM65" s="295"/>
      <c r="AN65" s="295"/>
      <c r="AO65" s="292"/>
      <c r="AP65" s="295"/>
      <c r="AQ65" s="292"/>
      <c r="AR65" s="295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5"/>
      <c r="BF65" s="295"/>
      <c r="BG65" s="295"/>
      <c r="BH65" s="295"/>
      <c r="BI65" s="295"/>
      <c r="BJ65" s="295"/>
      <c r="BK65" s="295"/>
      <c r="BL65" s="295"/>
      <c r="BM65" s="295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5"/>
      <c r="CC65" s="295"/>
      <c r="CD65" s="295"/>
      <c r="CE65" s="295"/>
      <c r="CF65" s="295"/>
      <c r="CG65" s="295"/>
      <c r="CH65" s="295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5"/>
      <c r="CX65" s="295"/>
      <c r="CY65" s="295"/>
      <c r="CZ65" s="295"/>
      <c r="DA65" s="295"/>
      <c r="DB65" s="295"/>
      <c r="DC65" s="295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5"/>
      <c r="DS65" s="295"/>
      <c r="DT65" s="292"/>
      <c r="DU65" s="295"/>
      <c r="DV65" s="295"/>
      <c r="DW65" s="295"/>
      <c r="DX65" s="295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5"/>
      <c r="EL65" s="295"/>
      <c r="EM65" s="295"/>
      <c r="EN65" s="292"/>
      <c r="EO65" s="292"/>
      <c r="EP65" s="295"/>
      <c r="EQ65" s="295"/>
      <c r="ER65" s="295"/>
      <c r="ES65" s="292"/>
      <c r="ET65" s="292"/>
      <c r="EU65" s="292"/>
      <c r="EV65" s="292"/>
      <c r="EW65" s="292"/>
      <c r="EX65" s="292"/>
      <c r="EY65" s="292"/>
      <c r="EZ65" s="292"/>
      <c r="FA65" s="292"/>
      <c r="FB65" s="292"/>
      <c r="FC65" s="292"/>
      <c r="FD65" s="292"/>
      <c r="FE65" s="292"/>
      <c r="FF65" s="292"/>
      <c r="FG65" s="292"/>
      <c r="FH65" s="295"/>
      <c r="FI65" s="295"/>
      <c r="FJ65" s="295"/>
      <c r="FK65" s="292"/>
      <c r="FL65" s="292"/>
      <c r="FM65" s="292"/>
      <c r="FN65" s="292"/>
      <c r="FO65" s="292"/>
    </row>
    <row r="66" spans="1:171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5"/>
      <c r="AK66" s="295"/>
      <c r="AL66" s="292"/>
      <c r="AM66" s="295"/>
      <c r="AN66" s="295"/>
      <c r="AO66" s="292"/>
      <c r="AP66" s="295"/>
      <c r="AQ66" s="292"/>
      <c r="AR66" s="295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5"/>
      <c r="BF66" s="295"/>
      <c r="BG66" s="295"/>
      <c r="BH66" s="295"/>
      <c r="BI66" s="295"/>
      <c r="BJ66" s="295"/>
      <c r="BK66" s="295"/>
      <c r="BL66" s="295"/>
      <c r="BM66" s="295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5"/>
      <c r="CC66" s="295"/>
      <c r="CD66" s="295"/>
      <c r="CE66" s="295"/>
      <c r="CF66" s="295"/>
      <c r="CG66" s="295"/>
      <c r="CH66" s="295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5"/>
      <c r="CX66" s="295"/>
      <c r="CY66" s="295"/>
      <c r="CZ66" s="295"/>
      <c r="DA66" s="295"/>
      <c r="DB66" s="295"/>
      <c r="DC66" s="295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5"/>
      <c r="DS66" s="295"/>
      <c r="DT66" s="292"/>
      <c r="DU66" s="295"/>
      <c r="DV66" s="295"/>
      <c r="DW66" s="295"/>
      <c r="DX66" s="295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5"/>
      <c r="EL66" s="295"/>
      <c r="EM66" s="295"/>
      <c r="EN66" s="292"/>
      <c r="EO66" s="292"/>
      <c r="EP66" s="295"/>
      <c r="EQ66" s="295"/>
      <c r="ER66" s="295"/>
      <c r="ES66" s="292"/>
      <c r="ET66" s="292"/>
      <c r="EU66" s="292"/>
      <c r="EV66" s="292"/>
      <c r="EW66" s="292"/>
      <c r="EX66" s="292"/>
      <c r="EY66" s="292"/>
      <c r="EZ66" s="292"/>
      <c r="FA66" s="292"/>
      <c r="FB66" s="292"/>
      <c r="FC66" s="292"/>
      <c r="FD66" s="292"/>
      <c r="FE66" s="292"/>
      <c r="FF66" s="292"/>
      <c r="FG66" s="292"/>
      <c r="FH66" s="295"/>
      <c r="FI66" s="295"/>
      <c r="FJ66" s="295"/>
      <c r="FK66" s="292"/>
      <c r="FL66" s="292"/>
      <c r="FM66" s="292"/>
      <c r="FN66" s="292"/>
      <c r="FO66" s="292"/>
    </row>
    <row r="67" spans="1:171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5"/>
      <c r="AK67" s="295"/>
      <c r="AL67" s="292"/>
      <c r="AM67" s="295"/>
      <c r="AN67" s="295"/>
      <c r="AO67" s="292"/>
      <c r="AP67" s="295"/>
      <c r="AQ67" s="292"/>
      <c r="AR67" s="295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5"/>
      <c r="BF67" s="295"/>
      <c r="BG67" s="295"/>
      <c r="BH67" s="295"/>
      <c r="BI67" s="295"/>
      <c r="BJ67" s="295"/>
      <c r="BK67" s="295"/>
      <c r="BL67" s="295"/>
      <c r="BM67" s="295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5"/>
      <c r="CC67" s="295"/>
      <c r="CD67" s="295"/>
      <c r="CE67" s="295"/>
      <c r="CF67" s="295"/>
      <c r="CG67" s="295"/>
      <c r="CH67" s="295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5"/>
      <c r="CX67" s="295"/>
      <c r="CY67" s="295"/>
      <c r="CZ67" s="295"/>
      <c r="DA67" s="295"/>
      <c r="DB67" s="295"/>
      <c r="DC67" s="295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5"/>
      <c r="DS67" s="295"/>
      <c r="DT67" s="292"/>
      <c r="DU67" s="295"/>
      <c r="DV67" s="295"/>
      <c r="DW67" s="295"/>
      <c r="DX67" s="295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5"/>
      <c r="EL67" s="295"/>
      <c r="EM67" s="295"/>
      <c r="EN67" s="292"/>
      <c r="EO67" s="292"/>
      <c r="EP67" s="295"/>
      <c r="EQ67" s="295"/>
      <c r="ER67" s="295"/>
      <c r="ES67" s="292"/>
      <c r="ET67" s="292"/>
      <c r="EU67" s="292"/>
      <c r="EV67" s="292"/>
      <c r="EW67" s="292"/>
      <c r="EX67" s="292"/>
      <c r="EY67" s="292"/>
      <c r="EZ67" s="292"/>
      <c r="FA67" s="292"/>
      <c r="FB67" s="292"/>
      <c r="FC67" s="292"/>
      <c r="FD67" s="292"/>
      <c r="FE67" s="292"/>
      <c r="FF67" s="292"/>
      <c r="FG67" s="292"/>
      <c r="FH67" s="295"/>
      <c r="FI67" s="295"/>
      <c r="FJ67" s="295"/>
      <c r="FK67" s="292"/>
      <c r="FL67" s="292"/>
      <c r="FM67" s="292"/>
      <c r="FN67" s="292"/>
      <c r="FO67" s="292"/>
    </row>
    <row r="68" spans="1:171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5"/>
      <c r="AK68" s="295"/>
      <c r="AL68" s="292"/>
      <c r="AM68" s="295"/>
      <c r="AN68" s="295"/>
      <c r="AO68" s="292"/>
      <c r="AP68" s="295"/>
      <c r="AQ68" s="292"/>
      <c r="AR68" s="295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5"/>
      <c r="BF68" s="295"/>
      <c r="BG68" s="295"/>
      <c r="BH68" s="295"/>
      <c r="BI68" s="295"/>
      <c r="BJ68" s="295"/>
      <c r="BK68" s="295"/>
      <c r="BL68" s="295"/>
      <c r="BM68" s="295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5"/>
      <c r="CC68" s="295"/>
      <c r="CD68" s="295"/>
      <c r="CE68" s="295"/>
      <c r="CF68" s="295"/>
      <c r="CG68" s="295"/>
      <c r="CH68" s="295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5"/>
      <c r="CX68" s="295"/>
      <c r="CY68" s="295"/>
      <c r="CZ68" s="295"/>
      <c r="DA68" s="295"/>
      <c r="DB68" s="295"/>
      <c r="DC68" s="295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5"/>
      <c r="DS68" s="295"/>
      <c r="DT68" s="292"/>
      <c r="DU68" s="295"/>
      <c r="DV68" s="295"/>
      <c r="DW68" s="295"/>
      <c r="DX68" s="295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5"/>
      <c r="EL68" s="295"/>
      <c r="EM68" s="295"/>
      <c r="EN68" s="292"/>
      <c r="EO68" s="292"/>
      <c r="EP68" s="295"/>
      <c r="EQ68" s="295"/>
      <c r="ER68" s="295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5"/>
      <c r="FI68" s="295"/>
      <c r="FJ68" s="295"/>
      <c r="FK68" s="292"/>
      <c r="FL68" s="292"/>
      <c r="FM68" s="292"/>
      <c r="FN68" s="292"/>
      <c r="FO68" s="292"/>
    </row>
    <row r="69" spans="1:171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5"/>
      <c r="AK69" s="295"/>
      <c r="AL69" s="292"/>
      <c r="AM69" s="295"/>
      <c r="AN69" s="295"/>
      <c r="AO69" s="292"/>
      <c r="AP69" s="295"/>
      <c r="AQ69" s="292"/>
      <c r="AR69" s="295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5"/>
      <c r="BF69" s="295"/>
      <c r="BG69" s="295"/>
      <c r="BH69" s="295"/>
      <c r="BI69" s="295"/>
      <c r="BJ69" s="295"/>
      <c r="BK69" s="295"/>
      <c r="BL69" s="295"/>
      <c r="BM69" s="295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5"/>
      <c r="CC69" s="295"/>
      <c r="CD69" s="295"/>
      <c r="CE69" s="295"/>
      <c r="CF69" s="295"/>
      <c r="CG69" s="295"/>
      <c r="CH69" s="295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5"/>
      <c r="CX69" s="295"/>
      <c r="CY69" s="295"/>
      <c r="CZ69" s="295"/>
      <c r="DA69" s="295"/>
      <c r="DB69" s="295"/>
      <c r="DC69" s="295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5"/>
      <c r="DS69" s="295"/>
      <c r="DT69" s="292"/>
      <c r="DU69" s="295"/>
      <c r="DV69" s="295"/>
      <c r="DW69" s="295"/>
      <c r="DX69" s="295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5"/>
      <c r="EL69" s="295"/>
      <c r="EM69" s="295"/>
      <c r="EN69" s="292"/>
      <c r="EO69" s="292"/>
      <c r="EP69" s="295"/>
      <c r="EQ69" s="295"/>
      <c r="ER69" s="295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  <c r="FF69" s="292"/>
      <c r="FG69" s="292"/>
      <c r="FH69" s="295"/>
      <c r="FI69" s="295"/>
      <c r="FJ69" s="295"/>
      <c r="FK69" s="292"/>
      <c r="FL69" s="292"/>
      <c r="FM69" s="292"/>
      <c r="FN69" s="292"/>
      <c r="FO69" s="292"/>
    </row>
    <row r="70" spans="1:171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5"/>
      <c r="AK70" s="295"/>
      <c r="AL70" s="292"/>
      <c r="AM70" s="295"/>
      <c r="AN70" s="295"/>
      <c r="AO70" s="292"/>
      <c r="AP70" s="295"/>
      <c r="AQ70" s="292"/>
      <c r="AR70" s="295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5"/>
      <c r="BF70" s="295"/>
      <c r="BG70" s="295"/>
      <c r="BH70" s="295"/>
      <c r="BI70" s="295"/>
      <c r="BJ70" s="295"/>
      <c r="BK70" s="295"/>
      <c r="BL70" s="295"/>
      <c r="BM70" s="295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5"/>
      <c r="CC70" s="295"/>
      <c r="CD70" s="295"/>
      <c r="CE70" s="295"/>
      <c r="CF70" s="295"/>
      <c r="CG70" s="295"/>
      <c r="CH70" s="295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5"/>
      <c r="CX70" s="295"/>
      <c r="CY70" s="295"/>
      <c r="CZ70" s="295"/>
      <c r="DA70" s="295"/>
      <c r="DB70" s="295"/>
      <c r="DC70" s="295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5"/>
      <c r="DS70" s="295"/>
      <c r="DT70" s="292"/>
      <c r="DU70" s="295"/>
      <c r="DV70" s="295"/>
      <c r="DW70" s="295"/>
      <c r="DX70" s="295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5"/>
      <c r="EL70" s="295"/>
      <c r="EM70" s="295"/>
      <c r="EN70" s="292"/>
      <c r="EO70" s="292"/>
      <c r="EP70" s="295"/>
      <c r="EQ70" s="295"/>
      <c r="ER70" s="295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2"/>
      <c r="FF70" s="292"/>
      <c r="FG70" s="292"/>
      <c r="FH70" s="295"/>
      <c r="FI70" s="295"/>
      <c r="FJ70" s="295"/>
      <c r="FK70" s="292"/>
      <c r="FL70" s="292"/>
      <c r="FM70" s="292"/>
      <c r="FN70" s="292"/>
      <c r="FO70" s="292"/>
    </row>
    <row r="71" spans="1:171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ref="A8:FO26">
    <sortCondition ref="A8:A26"/>
    <sortCondition ref="B8:B26"/>
    <sortCondition ref="C8:C26"/>
  </sortState>
  <mergeCells count="171"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&amp;L中間処理後の再生利用量の状況（令和2年度実績）</oddHeader>
  </headerFooter>
  <colBreaks count="7" manualBreakCount="7">
    <brk id="24" min="1" max="25" man="1"/>
    <brk id="45" min="1" max="25" man="1"/>
    <brk id="66" min="1" max="25" man="1"/>
    <brk id="87" min="1" max="25" man="1"/>
    <brk id="108" min="1" max="25" man="1"/>
    <brk id="129" min="1" max="25" man="1"/>
    <brk id="150" min="1" max="2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753</v>
      </c>
      <c r="B1" s="223"/>
      <c r="C1" s="223"/>
    </row>
    <row r="2" spans="1:103" s="175" customFormat="1" ht="25.5" customHeight="1">
      <c r="A2" s="316" t="s">
        <v>11</v>
      </c>
      <c r="B2" s="365" t="s">
        <v>12</v>
      </c>
      <c r="C2" s="318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62" t="s">
        <v>108</v>
      </c>
      <c r="CC2" s="363"/>
      <c r="CD2" s="363"/>
      <c r="CE2" s="363"/>
      <c r="CF2" s="363"/>
      <c r="CG2" s="363"/>
      <c r="CH2" s="363"/>
      <c r="CI2" s="363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17"/>
      <c r="B3" s="366"/>
      <c r="C3" s="319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60" t="s">
        <v>112</v>
      </c>
      <c r="O3" s="360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5" customFormat="1" ht="25.5" customHeight="1">
      <c r="A4" s="317"/>
      <c r="B4" s="366"/>
      <c r="C4" s="319"/>
      <c r="D4" s="359"/>
      <c r="E4" s="359"/>
      <c r="F4" s="359" t="s">
        <v>3</v>
      </c>
      <c r="G4" s="360" t="s">
        <v>115</v>
      </c>
      <c r="H4" s="360" t="s">
        <v>20</v>
      </c>
      <c r="I4" s="360" t="s">
        <v>21</v>
      </c>
      <c r="J4" s="360" t="s">
        <v>22</v>
      </c>
      <c r="K4" s="360" t="s">
        <v>23</v>
      </c>
      <c r="L4" s="360" t="s">
        <v>24</v>
      </c>
      <c r="M4" s="360" t="s">
        <v>116</v>
      </c>
      <c r="N4" s="361"/>
      <c r="O4" s="361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5" customFormat="1" ht="22.5" customHeight="1">
      <c r="A5" s="317"/>
      <c r="B5" s="366"/>
      <c r="C5" s="319"/>
      <c r="D5" s="288"/>
      <c r="E5" s="359"/>
      <c r="F5" s="359"/>
      <c r="G5" s="361"/>
      <c r="H5" s="361"/>
      <c r="I5" s="361"/>
      <c r="J5" s="361"/>
      <c r="K5" s="361"/>
      <c r="L5" s="361"/>
      <c r="M5" s="361"/>
      <c r="N5" s="361"/>
      <c r="O5" s="361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6" customFormat="1" ht="13.5" customHeight="1">
      <c r="A6" s="317"/>
      <c r="B6" s="366"/>
      <c r="C6" s="319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滋賀県</v>
      </c>
      <c r="B7" s="303" t="str">
        <f>ごみ処理概要!B7</f>
        <v>25000</v>
      </c>
      <c r="C7" s="304" t="s">
        <v>3</v>
      </c>
      <c r="D7" s="305">
        <f>SUM(E7,F7,N7,O7)</f>
        <v>0</v>
      </c>
      <c r="E7" s="305">
        <f>X7</f>
        <v>0</v>
      </c>
      <c r="F7" s="305">
        <f>SUM(G7:M7)</f>
        <v>0</v>
      </c>
      <c r="G7" s="305">
        <f>AF7</f>
        <v>0</v>
      </c>
      <c r="H7" s="305">
        <f>AN7</f>
        <v>0</v>
      </c>
      <c r="I7" s="305">
        <f>AV7</f>
        <v>0</v>
      </c>
      <c r="J7" s="305">
        <f>BD7</f>
        <v>0</v>
      </c>
      <c r="K7" s="305">
        <f>BL7</f>
        <v>0</v>
      </c>
      <c r="L7" s="305">
        <f>BT7</f>
        <v>0</v>
      </c>
      <c r="M7" s="305">
        <f>CB7</f>
        <v>0</v>
      </c>
      <c r="N7" s="305">
        <f>CJ7</f>
        <v>0</v>
      </c>
      <c r="O7" s="305">
        <f>CR7</f>
        <v>0</v>
      </c>
      <c r="P7" s="305">
        <f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0</v>
      </c>
      <c r="E8" s="292">
        <f>X8</f>
        <v>0</v>
      </c>
      <c r="F8" s="292">
        <f>SUM(G8:M8)</f>
        <v>0</v>
      </c>
      <c r="G8" s="292">
        <f>AF8</f>
        <v>0</v>
      </c>
      <c r="H8" s="292">
        <f>AN8</f>
        <v>0</v>
      </c>
      <c r="I8" s="292">
        <f>AV8</f>
        <v>0</v>
      </c>
      <c r="J8" s="292">
        <f>BD8</f>
        <v>0</v>
      </c>
      <c r="K8" s="292">
        <f>BL8</f>
        <v>0</v>
      </c>
      <c r="L8" s="292">
        <f>BT8</f>
        <v>0</v>
      </c>
      <c r="M8" s="292">
        <f>CB8</f>
        <v>0</v>
      </c>
      <c r="N8" s="292">
        <f>CJ8</f>
        <v>0</v>
      </c>
      <c r="O8" s="292">
        <f>CR8</f>
        <v>0</v>
      </c>
      <c r="P8" s="292">
        <f>SUM(Q8:W8)</f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>SUM(Y8:AE8)</f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>SUM(AG8:AM8)</f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>SUM(AO8:AU8)</f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>SUM(AW8:BC8)</f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>SUM(BE8:BK8)</f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>SUM(BM8:BS8)</f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>SUM(BU8:CA8)</f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>SUM(CC8:CI8)</f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>SUM(CK8:CQ8)</f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>SUM(CS8:CY8)</f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0</v>
      </c>
      <c r="E9" s="292">
        <f>X9</f>
        <v>0</v>
      </c>
      <c r="F9" s="292">
        <f>SUM(G9:M9)</f>
        <v>0</v>
      </c>
      <c r="G9" s="292">
        <f>AF9</f>
        <v>0</v>
      </c>
      <c r="H9" s="292">
        <f>AN9</f>
        <v>0</v>
      </c>
      <c r="I9" s="292">
        <f>AV9</f>
        <v>0</v>
      </c>
      <c r="J9" s="292">
        <f>BD9</f>
        <v>0</v>
      </c>
      <c r="K9" s="292">
        <f>BL9</f>
        <v>0</v>
      </c>
      <c r="L9" s="292">
        <f>BT9</f>
        <v>0</v>
      </c>
      <c r="M9" s="292">
        <f>CB9</f>
        <v>0</v>
      </c>
      <c r="N9" s="292">
        <f>CJ9</f>
        <v>0</v>
      </c>
      <c r="O9" s="292">
        <f>CR9</f>
        <v>0</v>
      </c>
      <c r="P9" s="292">
        <f>SUM(Q9:W9)</f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>SUM(Y9:AE9)</f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>SUM(AG9:AM9)</f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>SUM(AO9:AU9)</f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>SUM(AW9:BC9)</f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>SUM(BE9:BK9)</f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>SUM(BM9:BS9)</f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>SUM(BU9:CA9)</f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>SUM(CC9:CI9)</f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>SUM(CK9:CQ9)</f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>SUM(CS9:CY9)</f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SUM(E10,F10,N10,O10)</f>
        <v>0</v>
      </c>
      <c r="E10" s="292">
        <f>X10</f>
        <v>0</v>
      </c>
      <c r="F10" s="292">
        <f>SUM(G10:M10)</f>
        <v>0</v>
      </c>
      <c r="G10" s="292">
        <f>AF10</f>
        <v>0</v>
      </c>
      <c r="H10" s="292">
        <f>AN10</f>
        <v>0</v>
      </c>
      <c r="I10" s="292">
        <f>AV10</f>
        <v>0</v>
      </c>
      <c r="J10" s="292">
        <f>BD10</f>
        <v>0</v>
      </c>
      <c r="K10" s="292">
        <f>BL10</f>
        <v>0</v>
      </c>
      <c r="L10" s="292">
        <f>BT10</f>
        <v>0</v>
      </c>
      <c r="M10" s="292">
        <f>CB10</f>
        <v>0</v>
      </c>
      <c r="N10" s="292">
        <f>CJ10</f>
        <v>0</v>
      </c>
      <c r="O10" s="292">
        <f>CR10</f>
        <v>0</v>
      </c>
      <c r="P10" s="292">
        <f>SUM(Q10:W10)</f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>SUM(Y10:AE10)</f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>SUM(AG10:AM10)</f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>SUM(AO10:AU10)</f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>SUM(AW10:BC10)</f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>SUM(BE10:BK10)</f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>SUM(BM10:BS10)</f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>SUM(BU10:CA10)</f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>SUM(CC10:CI10)</f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>SUM(CK10:CQ10)</f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>SUM(CS10:CY10)</f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745</v>
      </c>
      <c r="B11" s="291" t="s">
        <v>768</v>
      </c>
      <c r="C11" s="290" t="s">
        <v>769</v>
      </c>
      <c r="D11" s="292">
        <f>SUM(E11,F11,N11,O11)</f>
        <v>0</v>
      </c>
      <c r="E11" s="292">
        <f>X11</f>
        <v>0</v>
      </c>
      <c r="F11" s="292">
        <f>SUM(G11:M11)</f>
        <v>0</v>
      </c>
      <c r="G11" s="292">
        <f>AF11</f>
        <v>0</v>
      </c>
      <c r="H11" s="292">
        <f>AN11</f>
        <v>0</v>
      </c>
      <c r="I11" s="292">
        <f>AV11</f>
        <v>0</v>
      </c>
      <c r="J11" s="292">
        <f>BD11</f>
        <v>0</v>
      </c>
      <c r="K11" s="292">
        <f>BL11</f>
        <v>0</v>
      </c>
      <c r="L11" s="292">
        <f>BT11</f>
        <v>0</v>
      </c>
      <c r="M11" s="292">
        <f>CB11</f>
        <v>0</v>
      </c>
      <c r="N11" s="292">
        <f>CJ11</f>
        <v>0</v>
      </c>
      <c r="O11" s="292">
        <f>CR11</f>
        <v>0</v>
      </c>
      <c r="P11" s="292">
        <f>SUM(Q11:W11)</f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>SUM(Y11:AE11)</f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>SUM(AG11:AM11)</f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>SUM(AO11:AU11)</f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>SUM(AW11:BC11)</f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>SUM(BE11:BK11)</f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>SUM(BM11:BS11)</f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>SUM(BU11:CA11)</f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>SUM(CC11:CI11)</f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>SUM(CK11:CQ11)</f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>SUM(CS11:CY11)</f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745</v>
      </c>
      <c r="B12" s="291" t="s">
        <v>770</v>
      </c>
      <c r="C12" s="290" t="s">
        <v>771</v>
      </c>
      <c r="D12" s="292">
        <f>SUM(E12,F12,N12,O12)</f>
        <v>0</v>
      </c>
      <c r="E12" s="292">
        <f>X12</f>
        <v>0</v>
      </c>
      <c r="F12" s="292">
        <f>SUM(G12:M12)</f>
        <v>0</v>
      </c>
      <c r="G12" s="292">
        <f>AF12</f>
        <v>0</v>
      </c>
      <c r="H12" s="292">
        <f>AN12</f>
        <v>0</v>
      </c>
      <c r="I12" s="292">
        <f>AV12</f>
        <v>0</v>
      </c>
      <c r="J12" s="292">
        <f>BD12</f>
        <v>0</v>
      </c>
      <c r="K12" s="292">
        <f>BL12</f>
        <v>0</v>
      </c>
      <c r="L12" s="292">
        <f>BT12</f>
        <v>0</v>
      </c>
      <c r="M12" s="292">
        <f>CB12</f>
        <v>0</v>
      </c>
      <c r="N12" s="292">
        <f>CJ12</f>
        <v>0</v>
      </c>
      <c r="O12" s="292">
        <f>CR12</f>
        <v>0</v>
      </c>
      <c r="P12" s="292">
        <f>SUM(Q12:W12)</f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>SUM(Y12:AE12)</f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>SUM(AG12:AM12)</f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>SUM(AO12:AU12)</f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>SUM(AW12:BC12)</f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>SUM(BE12:BK12)</f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>SUM(BM12:BS12)</f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>SUM(BU12:CA12)</f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>SUM(CC12:CI12)</f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>SUM(CK12:CQ12)</f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>SUM(CS12:CY12)</f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SUM(E13,F13,N13,O13)</f>
        <v>0</v>
      </c>
      <c r="E13" s="292">
        <f>X13</f>
        <v>0</v>
      </c>
      <c r="F13" s="292">
        <f>SUM(G13:M13)</f>
        <v>0</v>
      </c>
      <c r="G13" s="292">
        <f>AF13</f>
        <v>0</v>
      </c>
      <c r="H13" s="292">
        <f>AN13</f>
        <v>0</v>
      </c>
      <c r="I13" s="292">
        <f>AV13</f>
        <v>0</v>
      </c>
      <c r="J13" s="292">
        <f>BD13</f>
        <v>0</v>
      </c>
      <c r="K13" s="292">
        <f>BL13</f>
        <v>0</v>
      </c>
      <c r="L13" s="292">
        <f>BT13</f>
        <v>0</v>
      </c>
      <c r="M13" s="292">
        <f>CB13</f>
        <v>0</v>
      </c>
      <c r="N13" s="292">
        <f>CJ13</f>
        <v>0</v>
      </c>
      <c r="O13" s="292">
        <f>CR13</f>
        <v>0</v>
      </c>
      <c r="P13" s="292">
        <f>SUM(Q13:W13)</f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>SUM(Y13:AE13)</f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>SUM(AG13:AM13)</f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>SUM(AO13:AU13)</f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>SUM(AW13:BC13)</f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>SUM(BE13:BK13)</f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>SUM(BM13:BS13)</f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>SUM(BU13:CA13)</f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>SUM(CC13:CI13)</f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>SUM(CK13:CQ13)</f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>SUM(CS13:CY13)</f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SUM(E14,F14,N14,O14)</f>
        <v>0</v>
      </c>
      <c r="E14" s="292">
        <f>X14</f>
        <v>0</v>
      </c>
      <c r="F14" s="292">
        <f>SUM(G14:M14)</f>
        <v>0</v>
      </c>
      <c r="G14" s="292">
        <f>AF14</f>
        <v>0</v>
      </c>
      <c r="H14" s="292">
        <f>AN14</f>
        <v>0</v>
      </c>
      <c r="I14" s="292">
        <f>AV14</f>
        <v>0</v>
      </c>
      <c r="J14" s="292">
        <f>BD14</f>
        <v>0</v>
      </c>
      <c r="K14" s="292">
        <f>BL14</f>
        <v>0</v>
      </c>
      <c r="L14" s="292">
        <f>BT14</f>
        <v>0</v>
      </c>
      <c r="M14" s="292">
        <f>CB14</f>
        <v>0</v>
      </c>
      <c r="N14" s="292">
        <f>CJ14</f>
        <v>0</v>
      </c>
      <c r="O14" s="292">
        <f>CR14</f>
        <v>0</v>
      </c>
      <c r="P14" s="292">
        <f>SUM(Q14:W14)</f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>SUM(Y14:AE14)</f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>SUM(AG14:AM14)</f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>SUM(AO14:AU14)</f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>SUM(AW14:BC14)</f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>SUM(BE14:BK14)</f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>SUM(BM14:BS14)</f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>SUM(BU14:CA14)</f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>SUM(CC14:CI14)</f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>SUM(CK14:CQ14)</f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>SUM(CS14:CY14)</f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SUM(E15,F15,N15,O15)</f>
        <v>0</v>
      </c>
      <c r="E15" s="292">
        <f>X15</f>
        <v>0</v>
      </c>
      <c r="F15" s="292">
        <f>SUM(G15:M15)</f>
        <v>0</v>
      </c>
      <c r="G15" s="292">
        <f>AF15</f>
        <v>0</v>
      </c>
      <c r="H15" s="292">
        <f>AN15</f>
        <v>0</v>
      </c>
      <c r="I15" s="292">
        <f>AV15</f>
        <v>0</v>
      </c>
      <c r="J15" s="292">
        <f>BD15</f>
        <v>0</v>
      </c>
      <c r="K15" s="292">
        <f>BL15</f>
        <v>0</v>
      </c>
      <c r="L15" s="292">
        <f>BT15</f>
        <v>0</v>
      </c>
      <c r="M15" s="292">
        <f>CB15</f>
        <v>0</v>
      </c>
      <c r="N15" s="292">
        <f>CJ15</f>
        <v>0</v>
      </c>
      <c r="O15" s="292">
        <f>CR15</f>
        <v>0</v>
      </c>
      <c r="P15" s="292">
        <f>SUM(Q15:W15)</f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>SUM(Y15:AE15)</f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>SUM(AG15:AM15)</f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>SUM(AO15:AU15)</f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>SUM(AW15:BC15)</f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>SUM(BE15:BK15)</f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>SUM(BM15:BS15)</f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>SUM(BU15:CA15)</f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>SUM(CC15:CI15)</f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>SUM(CK15:CQ15)</f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>SUM(CS15:CY15)</f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SUM(E16,F16,N16,O16)</f>
        <v>0</v>
      </c>
      <c r="E16" s="292">
        <f>X16</f>
        <v>0</v>
      </c>
      <c r="F16" s="292">
        <f>SUM(G16:M16)</f>
        <v>0</v>
      </c>
      <c r="G16" s="292">
        <f>AF16</f>
        <v>0</v>
      </c>
      <c r="H16" s="292">
        <f>AN16</f>
        <v>0</v>
      </c>
      <c r="I16" s="292">
        <f>AV16</f>
        <v>0</v>
      </c>
      <c r="J16" s="292">
        <f>BD16</f>
        <v>0</v>
      </c>
      <c r="K16" s="292">
        <f>BL16</f>
        <v>0</v>
      </c>
      <c r="L16" s="292">
        <f>BT16</f>
        <v>0</v>
      </c>
      <c r="M16" s="292">
        <f>CB16</f>
        <v>0</v>
      </c>
      <c r="N16" s="292">
        <f>CJ16</f>
        <v>0</v>
      </c>
      <c r="O16" s="292">
        <f>CR16</f>
        <v>0</v>
      </c>
      <c r="P16" s="292">
        <f>SUM(Q16:W16)</f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>SUM(Y16:AE16)</f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>SUM(AG16:AM16)</f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>SUM(AO16:AU16)</f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>SUM(AW16:BC16)</f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>SUM(BE16:BK16)</f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>SUM(BM16:BS16)</f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>SUM(BU16:CA16)</f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>SUM(CC16:CI16)</f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>SUM(CK16:CQ16)</f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>SUM(CS16:CY16)</f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SUM(E17,F17,N17,O17)</f>
        <v>0</v>
      </c>
      <c r="E17" s="292">
        <f>X17</f>
        <v>0</v>
      </c>
      <c r="F17" s="292">
        <f>SUM(G17:M17)</f>
        <v>0</v>
      </c>
      <c r="G17" s="292">
        <f>AF17</f>
        <v>0</v>
      </c>
      <c r="H17" s="292">
        <f>AN17</f>
        <v>0</v>
      </c>
      <c r="I17" s="292">
        <f>AV17</f>
        <v>0</v>
      </c>
      <c r="J17" s="292">
        <f>BD17</f>
        <v>0</v>
      </c>
      <c r="K17" s="292">
        <f>BL17</f>
        <v>0</v>
      </c>
      <c r="L17" s="292">
        <f>BT17</f>
        <v>0</v>
      </c>
      <c r="M17" s="292">
        <f>CB17</f>
        <v>0</v>
      </c>
      <c r="N17" s="292">
        <f>CJ17</f>
        <v>0</v>
      </c>
      <c r="O17" s="292">
        <f>CR17</f>
        <v>0</v>
      </c>
      <c r="P17" s="292">
        <f>SUM(Q17:W17)</f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>SUM(Y17:AE17)</f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>SUM(AG17:AM17)</f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>SUM(AO17:AU17)</f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>SUM(AW17:BC17)</f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>SUM(BE17:BK17)</f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>SUM(BM17:BS17)</f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>SUM(BU17:CA17)</f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>SUM(CC17:CI17)</f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>SUM(CK17:CQ17)</f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>SUM(CS17:CY17)</f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SUM(E18,F18,N18,O18)</f>
        <v>0</v>
      </c>
      <c r="E18" s="292">
        <f>X18</f>
        <v>0</v>
      </c>
      <c r="F18" s="292">
        <f>SUM(G18:M18)</f>
        <v>0</v>
      </c>
      <c r="G18" s="292">
        <f>AF18</f>
        <v>0</v>
      </c>
      <c r="H18" s="292">
        <f>AN18</f>
        <v>0</v>
      </c>
      <c r="I18" s="292">
        <f>AV18</f>
        <v>0</v>
      </c>
      <c r="J18" s="292">
        <f>BD18</f>
        <v>0</v>
      </c>
      <c r="K18" s="292">
        <f>BL18</f>
        <v>0</v>
      </c>
      <c r="L18" s="292">
        <f>BT18</f>
        <v>0</v>
      </c>
      <c r="M18" s="292">
        <f>CB18</f>
        <v>0</v>
      </c>
      <c r="N18" s="292">
        <f>CJ18</f>
        <v>0</v>
      </c>
      <c r="O18" s="292">
        <f>CR18</f>
        <v>0</v>
      </c>
      <c r="P18" s="292">
        <f>SUM(Q18:W18)</f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>SUM(Y18:AE18)</f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>SUM(AG18:AM18)</f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>SUM(AO18:AU18)</f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>SUM(AW18:BC18)</f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>SUM(BE18:BK18)</f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>SUM(BM18:BS18)</f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>SUM(BU18:CA18)</f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>SUM(CC18:CI18)</f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>SUM(CK18:CQ18)</f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>SUM(CS18:CY18)</f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SUM(E19,F19,N19,O19)</f>
        <v>0</v>
      </c>
      <c r="E19" s="292">
        <f>X19</f>
        <v>0</v>
      </c>
      <c r="F19" s="292">
        <f>SUM(G19:M19)</f>
        <v>0</v>
      </c>
      <c r="G19" s="292">
        <f>AF19</f>
        <v>0</v>
      </c>
      <c r="H19" s="292">
        <f>AN19</f>
        <v>0</v>
      </c>
      <c r="I19" s="292">
        <f>AV19</f>
        <v>0</v>
      </c>
      <c r="J19" s="292">
        <f>BD19</f>
        <v>0</v>
      </c>
      <c r="K19" s="292">
        <f>BL19</f>
        <v>0</v>
      </c>
      <c r="L19" s="292">
        <f>BT19</f>
        <v>0</v>
      </c>
      <c r="M19" s="292">
        <f>CB19</f>
        <v>0</v>
      </c>
      <c r="N19" s="292">
        <f>CJ19</f>
        <v>0</v>
      </c>
      <c r="O19" s="292">
        <f>CR19</f>
        <v>0</v>
      </c>
      <c r="P19" s="292">
        <f>SUM(Q19:W19)</f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>SUM(Y19:AE19)</f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>SUM(AG19:AM19)</f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>SUM(AO19:AU19)</f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>SUM(AW19:BC19)</f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>SUM(BE19:BK19)</f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>SUM(BM19:BS19)</f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>SUM(BU19:CA19)</f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>SUM(CC19:CI19)</f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>SUM(CK19:CQ19)</f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>SUM(CS19:CY19)</f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SUM(E20,F20,N20,O20)</f>
        <v>0</v>
      </c>
      <c r="E20" s="292">
        <f>X20</f>
        <v>0</v>
      </c>
      <c r="F20" s="292">
        <f>SUM(G20:M20)</f>
        <v>0</v>
      </c>
      <c r="G20" s="292">
        <f>AF20</f>
        <v>0</v>
      </c>
      <c r="H20" s="292">
        <f>AN20</f>
        <v>0</v>
      </c>
      <c r="I20" s="292">
        <f>AV20</f>
        <v>0</v>
      </c>
      <c r="J20" s="292">
        <f>BD20</f>
        <v>0</v>
      </c>
      <c r="K20" s="292">
        <f>BL20</f>
        <v>0</v>
      </c>
      <c r="L20" s="292">
        <f>BT20</f>
        <v>0</v>
      </c>
      <c r="M20" s="292">
        <f>CB20</f>
        <v>0</v>
      </c>
      <c r="N20" s="292">
        <f>CJ20</f>
        <v>0</v>
      </c>
      <c r="O20" s="292">
        <f>CR20</f>
        <v>0</v>
      </c>
      <c r="P20" s="292">
        <f>SUM(Q20:W20)</f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>SUM(Y20:AE20)</f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>SUM(AG20:AM20)</f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>SUM(AO20:AU20)</f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>SUM(AW20:BC20)</f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>SUM(BE20:BK20)</f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>SUM(BM20:BS20)</f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>SUM(BU20:CA20)</f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>SUM(CC20:CI20)</f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>SUM(CK20:CQ20)</f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>SUM(CS20:CY20)</f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0</v>
      </c>
      <c r="E21" s="292">
        <f>X21</f>
        <v>0</v>
      </c>
      <c r="F21" s="292">
        <f>SUM(G21:M21)</f>
        <v>0</v>
      </c>
      <c r="G21" s="292">
        <f>AF21</f>
        <v>0</v>
      </c>
      <c r="H21" s="292">
        <f>AN21</f>
        <v>0</v>
      </c>
      <c r="I21" s="292">
        <f>AV21</f>
        <v>0</v>
      </c>
      <c r="J21" s="292">
        <f>BD21</f>
        <v>0</v>
      </c>
      <c r="K21" s="292">
        <f>BL21</f>
        <v>0</v>
      </c>
      <c r="L21" s="292">
        <f>BT21</f>
        <v>0</v>
      </c>
      <c r="M21" s="292">
        <f>CB21</f>
        <v>0</v>
      </c>
      <c r="N21" s="292">
        <f>CJ21</f>
        <v>0</v>
      </c>
      <c r="O21" s="292">
        <f>CR21</f>
        <v>0</v>
      </c>
      <c r="P21" s="292">
        <f>SUM(Q21:W21)</f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>SUM(Y21:AE21)</f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>SUM(AG21:AM21)</f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>SUM(AO21:AU21)</f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>SUM(AW21:BC21)</f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>SUM(BE21:BK21)</f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>SUM(BM21:BS21)</f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>SUM(BU21:CA21)</f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>SUM(CC21:CI21)</f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>SUM(CK21:CQ21)</f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>SUM(CS21:CY21)</f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0</v>
      </c>
      <c r="E22" s="292">
        <f>X22</f>
        <v>0</v>
      </c>
      <c r="F22" s="292">
        <f>SUM(G22:M22)</f>
        <v>0</v>
      </c>
      <c r="G22" s="292">
        <f>AF22</f>
        <v>0</v>
      </c>
      <c r="H22" s="292">
        <f>AN22</f>
        <v>0</v>
      </c>
      <c r="I22" s="292">
        <f>AV22</f>
        <v>0</v>
      </c>
      <c r="J22" s="292">
        <f>BD22</f>
        <v>0</v>
      </c>
      <c r="K22" s="292">
        <f>BL22</f>
        <v>0</v>
      </c>
      <c r="L22" s="292">
        <f>BT22</f>
        <v>0</v>
      </c>
      <c r="M22" s="292">
        <f>CB22</f>
        <v>0</v>
      </c>
      <c r="N22" s="292">
        <f>CJ22</f>
        <v>0</v>
      </c>
      <c r="O22" s="292">
        <f>CR22</f>
        <v>0</v>
      </c>
      <c r="P22" s="292">
        <f>SUM(Q22:W22)</f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>SUM(Y22:AE22)</f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>SUM(AG22:AM22)</f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>SUM(AO22:AU22)</f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>SUM(AW22:BC22)</f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>SUM(BE22:BK22)</f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>SUM(BM22:BS22)</f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>SUM(BU22:CA22)</f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>SUM(CC22:CI22)</f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>SUM(CK22:CQ22)</f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>SUM(CS22:CY22)</f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0</v>
      </c>
      <c r="E23" s="292">
        <f>X23</f>
        <v>0</v>
      </c>
      <c r="F23" s="292">
        <f>SUM(G23:M23)</f>
        <v>0</v>
      </c>
      <c r="G23" s="292">
        <f>AF23</f>
        <v>0</v>
      </c>
      <c r="H23" s="292">
        <f>AN23</f>
        <v>0</v>
      </c>
      <c r="I23" s="292">
        <f>AV23</f>
        <v>0</v>
      </c>
      <c r="J23" s="292">
        <f>BD23</f>
        <v>0</v>
      </c>
      <c r="K23" s="292">
        <f>BL23</f>
        <v>0</v>
      </c>
      <c r="L23" s="292">
        <f>BT23</f>
        <v>0</v>
      </c>
      <c r="M23" s="292">
        <f>CB23</f>
        <v>0</v>
      </c>
      <c r="N23" s="292">
        <f>CJ23</f>
        <v>0</v>
      </c>
      <c r="O23" s="292">
        <f>CR23</f>
        <v>0</v>
      </c>
      <c r="P23" s="292">
        <f>SUM(Q23:W23)</f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>SUM(Y23:AE23)</f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>SUM(AG23:AM23)</f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>SUM(AO23:AU23)</f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>SUM(AW23:BC23)</f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>SUM(BE23:BK23)</f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>SUM(BM23:BS23)</f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>SUM(BU23:CA23)</f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>SUM(CC23:CI23)</f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>SUM(CK23:CQ23)</f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>SUM(CS23:CY23)</f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0</v>
      </c>
      <c r="E24" s="292">
        <f>X24</f>
        <v>0</v>
      </c>
      <c r="F24" s="292">
        <f>SUM(G24:M24)</f>
        <v>0</v>
      </c>
      <c r="G24" s="292">
        <f>AF24</f>
        <v>0</v>
      </c>
      <c r="H24" s="292">
        <f>AN24</f>
        <v>0</v>
      </c>
      <c r="I24" s="292">
        <f>AV24</f>
        <v>0</v>
      </c>
      <c r="J24" s="292">
        <f>BD24</f>
        <v>0</v>
      </c>
      <c r="K24" s="292">
        <f>BL24</f>
        <v>0</v>
      </c>
      <c r="L24" s="292">
        <f>BT24</f>
        <v>0</v>
      </c>
      <c r="M24" s="292">
        <f>CB24</f>
        <v>0</v>
      </c>
      <c r="N24" s="292">
        <f>CJ24</f>
        <v>0</v>
      </c>
      <c r="O24" s="292">
        <f>CR24</f>
        <v>0</v>
      </c>
      <c r="P24" s="292">
        <f>SUM(Q24:W24)</f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>SUM(Y24:AE24)</f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>SUM(AG24:AM24)</f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>SUM(AO24:AU24)</f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>SUM(AW24:BC24)</f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>SUM(BE24:BK24)</f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>SUM(BM24:BS24)</f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>SUM(BU24:CA24)</f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>SUM(CC24:CI24)</f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>SUM(CK24:CQ24)</f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>SUM(CS24:CY24)</f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0</v>
      </c>
      <c r="E25" s="292">
        <f>X25</f>
        <v>0</v>
      </c>
      <c r="F25" s="292">
        <f>SUM(G25:M25)</f>
        <v>0</v>
      </c>
      <c r="G25" s="292">
        <f>AF25</f>
        <v>0</v>
      </c>
      <c r="H25" s="292">
        <f>AN25</f>
        <v>0</v>
      </c>
      <c r="I25" s="292">
        <f>AV25</f>
        <v>0</v>
      </c>
      <c r="J25" s="292">
        <f>BD25</f>
        <v>0</v>
      </c>
      <c r="K25" s="292">
        <f>BL25</f>
        <v>0</v>
      </c>
      <c r="L25" s="292">
        <f>BT25</f>
        <v>0</v>
      </c>
      <c r="M25" s="292">
        <f>CB25</f>
        <v>0</v>
      </c>
      <c r="N25" s="292">
        <f>CJ25</f>
        <v>0</v>
      </c>
      <c r="O25" s="292">
        <f>CR25</f>
        <v>0</v>
      </c>
      <c r="P25" s="292">
        <f>SUM(Q25:W25)</f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>SUM(Y25:AE25)</f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>SUM(AG25:AM25)</f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>SUM(AO25:AU25)</f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>SUM(AW25:BC25)</f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>SUM(BE25:BK25)</f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>SUM(BM25:BS25)</f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>SUM(BU25:CA25)</f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>SUM(CC25:CI25)</f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>SUM(CK25:CQ25)</f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>SUM(CS25:CY25)</f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SUM(E26,F26,N26,O26)</f>
        <v>0</v>
      </c>
      <c r="E26" s="292">
        <f>X26</f>
        <v>0</v>
      </c>
      <c r="F26" s="292">
        <f>SUM(G26:M26)</f>
        <v>0</v>
      </c>
      <c r="G26" s="292">
        <f>AF26</f>
        <v>0</v>
      </c>
      <c r="H26" s="292">
        <f>AN26</f>
        <v>0</v>
      </c>
      <c r="I26" s="292">
        <f>AV26</f>
        <v>0</v>
      </c>
      <c r="J26" s="292">
        <f>BD26</f>
        <v>0</v>
      </c>
      <c r="K26" s="292">
        <f>BL26</f>
        <v>0</v>
      </c>
      <c r="L26" s="292">
        <f>BT26</f>
        <v>0</v>
      </c>
      <c r="M26" s="292">
        <f>CB26</f>
        <v>0</v>
      </c>
      <c r="N26" s="292">
        <f>CJ26</f>
        <v>0</v>
      </c>
      <c r="O26" s="292">
        <f>CR26</f>
        <v>0</v>
      </c>
      <c r="P26" s="292">
        <f>SUM(Q26:W26)</f>
        <v>0</v>
      </c>
      <c r="Q26" s="292">
        <f>0</f>
        <v>0</v>
      </c>
      <c r="R26" s="292">
        <f>0</f>
        <v>0</v>
      </c>
      <c r="S26" s="292">
        <f>0</f>
        <v>0</v>
      </c>
      <c r="T26" s="292">
        <f>0</f>
        <v>0</v>
      </c>
      <c r="U26" s="292">
        <f>0</f>
        <v>0</v>
      </c>
      <c r="V26" s="292">
        <f>0</f>
        <v>0</v>
      </c>
      <c r="W26" s="292">
        <f>0</f>
        <v>0</v>
      </c>
      <c r="X26" s="292">
        <f>SUM(Y26:AE26)</f>
        <v>0</v>
      </c>
      <c r="Y26" s="292">
        <f>0</f>
        <v>0</v>
      </c>
      <c r="Z26" s="292">
        <f>0</f>
        <v>0</v>
      </c>
      <c r="AA26" s="292">
        <f>0</f>
        <v>0</v>
      </c>
      <c r="AB26" s="292">
        <f>0</f>
        <v>0</v>
      </c>
      <c r="AC26" s="292">
        <f>0</f>
        <v>0</v>
      </c>
      <c r="AD26" s="292">
        <f>0</f>
        <v>0</v>
      </c>
      <c r="AE26" s="292">
        <f>0</f>
        <v>0</v>
      </c>
      <c r="AF26" s="292">
        <f>SUM(AG26:AM26)</f>
        <v>0</v>
      </c>
      <c r="AG26" s="292">
        <f>0</f>
        <v>0</v>
      </c>
      <c r="AH26" s="292">
        <f>0</f>
        <v>0</v>
      </c>
      <c r="AI26" s="292">
        <f>0</f>
        <v>0</v>
      </c>
      <c r="AJ26" s="292">
        <f>0</f>
        <v>0</v>
      </c>
      <c r="AK26" s="292">
        <f>0</f>
        <v>0</v>
      </c>
      <c r="AL26" s="292">
        <f>0</f>
        <v>0</v>
      </c>
      <c r="AM26" s="292">
        <f>0</f>
        <v>0</v>
      </c>
      <c r="AN26" s="292">
        <f>SUM(AO26:AU26)</f>
        <v>0</v>
      </c>
      <c r="AO26" s="292">
        <f>0</f>
        <v>0</v>
      </c>
      <c r="AP26" s="292">
        <f>0</f>
        <v>0</v>
      </c>
      <c r="AQ26" s="292">
        <f>0</f>
        <v>0</v>
      </c>
      <c r="AR26" s="292">
        <f>0</f>
        <v>0</v>
      </c>
      <c r="AS26" s="292">
        <f>0</f>
        <v>0</v>
      </c>
      <c r="AT26" s="292">
        <f>0</f>
        <v>0</v>
      </c>
      <c r="AU26" s="292">
        <f>0</f>
        <v>0</v>
      </c>
      <c r="AV26" s="292">
        <f>SUM(AW26:BC26)</f>
        <v>0</v>
      </c>
      <c r="AW26" s="292">
        <f>0</f>
        <v>0</v>
      </c>
      <c r="AX26" s="292">
        <f>0</f>
        <v>0</v>
      </c>
      <c r="AY26" s="292">
        <f>0</f>
        <v>0</v>
      </c>
      <c r="AZ26" s="292">
        <f>0</f>
        <v>0</v>
      </c>
      <c r="BA26" s="292">
        <f>0</f>
        <v>0</v>
      </c>
      <c r="BB26" s="292">
        <f>0</f>
        <v>0</v>
      </c>
      <c r="BC26" s="292">
        <f>0</f>
        <v>0</v>
      </c>
      <c r="BD26" s="292">
        <f>SUM(BE26:BK26)</f>
        <v>0</v>
      </c>
      <c r="BE26" s="292">
        <f>0</f>
        <v>0</v>
      </c>
      <c r="BF26" s="292">
        <f>0</f>
        <v>0</v>
      </c>
      <c r="BG26" s="292">
        <f>0</f>
        <v>0</v>
      </c>
      <c r="BH26" s="292">
        <f>0</f>
        <v>0</v>
      </c>
      <c r="BI26" s="292">
        <f>0</f>
        <v>0</v>
      </c>
      <c r="BJ26" s="292">
        <f>0</f>
        <v>0</v>
      </c>
      <c r="BK26" s="292">
        <f>0</f>
        <v>0</v>
      </c>
      <c r="BL26" s="292">
        <f>SUM(BM26:BS26)</f>
        <v>0</v>
      </c>
      <c r="BM26" s="292">
        <f>0</f>
        <v>0</v>
      </c>
      <c r="BN26" s="292">
        <f>0</f>
        <v>0</v>
      </c>
      <c r="BO26" s="292">
        <f>0</f>
        <v>0</v>
      </c>
      <c r="BP26" s="292">
        <f>0</f>
        <v>0</v>
      </c>
      <c r="BQ26" s="292">
        <f>0</f>
        <v>0</v>
      </c>
      <c r="BR26" s="292">
        <f>0</f>
        <v>0</v>
      </c>
      <c r="BS26" s="292">
        <f>0</f>
        <v>0</v>
      </c>
      <c r="BT26" s="292">
        <f>SUM(BU26:CA26)</f>
        <v>0</v>
      </c>
      <c r="BU26" s="292">
        <f>0</f>
        <v>0</v>
      </c>
      <c r="BV26" s="292">
        <f>0</f>
        <v>0</v>
      </c>
      <c r="BW26" s="292">
        <f>0</f>
        <v>0</v>
      </c>
      <c r="BX26" s="292">
        <f>0</f>
        <v>0</v>
      </c>
      <c r="BY26" s="292">
        <f>0</f>
        <v>0</v>
      </c>
      <c r="BZ26" s="292">
        <f>0</f>
        <v>0</v>
      </c>
      <c r="CA26" s="292">
        <f>0</f>
        <v>0</v>
      </c>
      <c r="CB26" s="292">
        <f>SUM(CC26:CI26)</f>
        <v>0</v>
      </c>
      <c r="CC26" s="292">
        <f>0</f>
        <v>0</v>
      </c>
      <c r="CD26" s="292">
        <f>0</f>
        <v>0</v>
      </c>
      <c r="CE26" s="292">
        <f>0</f>
        <v>0</v>
      </c>
      <c r="CF26" s="292">
        <f>0</f>
        <v>0</v>
      </c>
      <c r="CG26" s="292">
        <f>0</f>
        <v>0</v>
      </c>
      <c r="CH26" s="292">
        <f>0</f>
        <v>0</v>
      </c>
      <c r="CI26" s="292">
        <f>0</f>
        <v>0</v>
      </c>
      <c r="CJ26" s="292">
        <f>SUM(CK26:CQ26)</f>
        <v>0</v>
      </c>
      <c r="CK26" s="292">
        <f>0</f>
        <v>0</v>
      </c>
      <c r="CL26" s="292">
        <f>0</f>
        <v>0</v>
      </c>
      <c r="CM26" s="292">
        <f>0</f>
        <v>0</v>
      </c>
      <c r="CN26" s="292">
        <f>0</f>
        <v>0</v>
      </c>
      <c r="CO26" s="292">
        <f>0</f>
        <v>0</v>
      </c>
      <c r="CP26" s="292">
        <f>0</f>
        <v>0</v>
      </c>
      <c r="CQ26" s="292">
        <f>0</f>
        <v>0</v>
      </c>
      <c r="CR26" s="292">
        <f>SUM(CS26:CY26)</f>
        <v>0</v>
      </c>
      <c r="CS26" s="292">
        <f>0</f>
        <v>0</v>
      </c>
      <c r="CT26" s="292">
        <f>0</f>
        <v>0</v>
      </c>
      <c r="CU26" s="292">
        <f>0</f>
        <v>0</v>
      </c>
      <c r="CV26" s="292">
        <f>0</f>
        <v>0</v>
      </c>
      <c r="CW26" s="292">
        <f>0</f>
        <v>0</v>
      </c>
      <c r="CX26" s="292">
        <f>0</f>
        <v>0</v>
      </c>
      <c r="CY26" s="292">
        <f>0</f>
        <v>0</v>
      </c>
    </row>
    <row r="27" spans="1:103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2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2"/>
      <c r="CX27" s="292"/>
      <c r="CY27" s="292"/>
    </row>
    <row r="28" spans="1:103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</row>
    <row r="29" spans="1:103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</row>
    <row r="30" spans="1:103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</row>
    <row r="31" spans="1:103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</row>
    <row r="32" spans="1:103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</row>
    <row r="33" spans="1:103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</row>
    <row r="34" spans="1:103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</row>
    <row r="35" spans="1:103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</row>
    <row r="36" spans="1:103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</row>
    <row r="37" spans="1:103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</row>
    <row r="38" spans="1:103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</row>
    <row r="39" spans="1:103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</row>
    <row r="40" spans="1:103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</row>
    <row r="41" spans="1:103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</row>
    <row r="42" spans="1:103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</row>
    <row r="43" spans="1:103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</row>
    <row r="44" spans="1:103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</row>
    <row r="45" spans="1:103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</row>
    <row r="46" spans="1:103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</row>
    <row r="47" spans="1:103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</row>
    <row r="48" spans="1:103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</row>
    <row r="49" spans="1:103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</row>
    <row r="50" spans="1:103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</row>
    <row r="51" spans="1:103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</row>
    <row r="52" spans="1:103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</row>
    <row r="53" spans="1:103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</row>
    <row r="54" spans="1:103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</row>
    <row r="55" spans="1:103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</row>
    <row r="56" spans="1:103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</row>
    <row r="57" spans="1:103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</row>
    <row r="58" spans="1:103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</row>
    <row r="59" spans="1:103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</row>
    <row r="60" spans="1:103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</row>
    <row r="61" spans="1:103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</row>
    <row r="62" spans="1:103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</row>
    <row r="63" spans="1:103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</row>
    <row r="64" spans="1:103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</row>
    <row r="65" spans="1:103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</row>
    <row r="66" spans="1:103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</row>
    <row r="67" spans="1:103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</row>
    <row r="68" spans="1:103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</row>
    <row r="69" spans="1:103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</row>
    <row r="70" spans="1:103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</row>
    <row r="71" spans="1:103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ref="A8:CY26">
    <sortCondition ref="A8:A26"/>
    <sortCondition ref="B8:B26"/>
    <sortCondition ref="C8:C26"/>
  </sortState>
  <mergeCells count="105"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&amp;L災害廃棄物の処理処分状況（令和2年度実績）</oddHeader>
  </headerFooter>
  <colBreaks count="2" manualBreakCount="2">
    <brk id="15" min="1" max="25" man="1"/>
    <brk id="31" min="1" max="2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35" hidden="1" customWidth="1"/>
    <col min="23" max="23" width="18.375" style="35" hidden="1" customWidth="1"/>
    <col min="24" max="24" width="4" style="35" hidden="1" customWidth="1"/>
    <col min="25" max="25" width="13.625" style="35" hidden="1" customWidth="1"/>
    <col min="26" max="26" width="9" style="172" hidden="1" customWidth="1"/>
    <col min="27" max="27" width="8" style="35" hidden="1" customWidth="1"/>
    <col min="28" max="28" width="5" style="35" hidden="1" customWidth="1"/>
    <col min="29" max="29" width="8" style="35" hidden="1" customWidth="1"/>
    <col min="30" max="30" width="4" style="174" hidden="1" customWidth="1"/>
    <col min="31" max="31" width="10" style="35" hidden="1" customWidth="1"/>
    <col min="32" max="16384" width="8" style="1" hidden="1"/>
  </cols>
  <sheetData>
    <row r="1" spans="1:31" ht="21" customHeight="1" thickBot="1">
      <c r="A1" s="1" t="s">
        <v>754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>
      <c r="A5" s="170"/>
      <c r="H5" s="367" t="s">
        <v>119</v>
      </c>
      <c r="I5" s="368"/>
      <c r="J5" s="368"/>
      <c r="K5" s="368"/>
      <c r="L5" s="371" t="s">
        <v>120</v>
      </c>
      <c r="M5" s="373" t="s">
        <v>121</v>
      </c>
      <c r="N5" s="374"/>
      <c r="O5" s="375"/>
      <c r="P5" s="376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369"/>
      <c r="I6" s="370"/>
      <c r="J6" s="370"/>
      <c r="K6" s="370"/>
      <c r="L6" s="372"/>
      <c r="M6" s="182" t="s">
        <v>124</v>
      </c>
      <c r="N6" s="2" t="s">
        <v>125</v>
      </c>
      <c r="O6" s="3" t="s">
        <v>126</v>
      </c>
      <c r="P6" s="377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78" t="s">
        <v>132</v>
      </c>
      <c r="I7" s="378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25000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72" t="s">
        <v>139</v>
      </c>
      <c r="C8" s="387"/>
      <c r="D8" s="387"/>
      <c r="E8" s="123">
        <f ca="1">SUM(E6:E7)</f>
        <v>0</v>
      </c>
      <c r="F8" s="56"/>
      <c r="H8" s="379"/>
      <c r="I8" s="380"/>
      <c r="J8" s="388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25201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391" t="s">
        <v>146</v>
      </c>
      <c r="C9" s="387"/>
      <c r="D9" s="387"/>
      <c r="E9" s="123">
        <f ca="1">Y8</f>
        <v>0</v>
      </c>
      <c r="F9" s="56"/>
      <c r="H9" s="379"/>
      <c r="I9" s="380"/>
      <c r="J9" s="389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25202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379"/>
      <c r="I10" s="380"/>
      <c r="J10" s="389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25203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392"/>
      <c r="C11" s="392"/>
      <c r="D11" s="392"/>
      <c r="E11" s="34" t="s">
        <v>157</v>
      </c>
      <c r="F11" s="34" t="s">
        <v>158</v>
      </c>
      <c r="H11" s="379"/>
      <c r="I11" s="380"/>
      <c r="J11" s="389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25204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393" t="s">
        <v>164</v>
      </c>
      <c r="C12" s="396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379"/>
      <c r="I12" s="380"/>
      <c r="J12" s="389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25206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394"/>
      <c r="C13" s="397"/>
      <c r="D13" s="10" t="s">
        <v>172</v>
      </c>
      <c r="E13" s="40">
        <f t="shared" ca="1" si="3"/>
        <v>0</v>
      </c>
      <c r="F13" s="40">
        <f t="shared" ca="1" si="4"/>
        <v>0</v>
      </c>
      <c r="H13" s="379"/>
      <c r="I13" s="380"/>
      <c r="J13" s="389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25207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394"/>
      <c r="C14" s="397"/>
      <c r="D14" s="10" t="s">
        <v>178</v>
      </c>
      <c r="E14" s="40">
        <f t="shared" ca="1" si="3"/>
        <v>0</v>
      </c>
      <c r="F14" s="40">
        <f t="shared" ca="1" si="4"/>
        <v>0</v>
      </c>
      <c r="H14" s="379"/>
      <c r="I14" s="380"/>
      <c r="J14" s="390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25208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394"/>
      <c r="C15" s="397"/>
      <c r="D15" s="10" t="s">
        <v>184</v>
      </c>
      <c r="E15" s="40">
        <f t="shared" ca="1" si="3"/>
        <v>0</v>
      </c>
      <c r="F15" s="40">
        <f t="shared" ca="1" si="4"/>
        <v>0</v>
      </c>
      <c r="H15" s="379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25209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394"/>
      <c r="C16" s="397"/>
      <c r="D16" s="10" t="s">
        <v>190</v>
      </c>
      <c r="E16" s="40">
        <f t="shared" ca="1" si="3"/>
        <v>0</v>
      </c>
      <c r="F16" s="40">
        <f t="shared" ca="1" si="4"/>
        <v>0</v>
      </c>
      <c r="H16" s="379"/>
      <c r="I16" s="378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25210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394"/>
      <c r="C17" s="397"/>
      <c r="D17" s="10" t="s">
        <v>196</v>
      </c>
      <c r="E17" s="40">
        <f t="shared" ca="1" si="3"/>
        <v>0</v>
      </c>
      <c r="F17" s="40">
        <f t="shared" ca="1" si="4"/>
        <v>0</v>
      </c>
      <c r="H17" s="379"/>
      <c r="I17" s="380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25211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394"/>
      <c r="C18" s="398"/>
      <c r="D18" s="59" t="s">
        <v>201</v>
      </c>
      <c r="E18" s="124">
        <f ca="1">SUM(E12:E17)</f>
        <v>0</v>
      </c>
      <c r="F18" s="124">
        <f ca="1">SUM(F12:F17)</f>
        <v>0</v>
      </c>
      <c r="H18" s="379"/>
      <c r="I18" s="380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25212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394"/>
      <c r="C19" s="399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379"/>
      <c r="I19" s="380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25213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394"/>
      <c r="C20" s="400"/>
      <c r="D20" s="10" t="s">
        <v>214</v>
      </c>
      <c r="E20" s="125">
        <f t="shared" ca="1" si="10"/>
        <v>0</v>
      </c>
      <c r="F20" s="40">
        <f t="shared" ca="1" si="11"/>
        <v>0</v>
      </c>
      <c r="H20" s="379"/>
      <c r="I20" s="380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25214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394"/>
      <c r="C21" s="400"/>
      <c r="D21" s="10" t="s">
        <v>220</v>
      </c>
      <c r="E21" s="125">
        <f t="shared" ca="1" si="10"/>
        <v>0</v>
      </c>
      <c r="F21" s="40">
        <f t="shared" ca="1" si="11"/>
        <v>0</v>
      </c>
      <c r="H21" s="379"/>
      <c r="I21" s="380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25383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394"/>
      <c r="C22" s="400"/>
      <c r="D22" s="10" t="s">
        <v>225</v>
      </c>
      <c r="E22" s="125">
        <f t="shared" ca="1" si="10"/>
        <v>0</v>
      </c>
      <c r="F22" s="40">
        <f t="shared" ca="1" si="11"/>
        <v>0</v>
      </c>
      <c r="H22" s="379"/>
      <c r="I22" s="380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25384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394"/>
      <c r="C23" s="400"/>
      <c r="D23" s="10" t="s">
        <v>230</v>
      </c>
      <c r="E23" s="125">
        <f t="shared" ca="1" si="10"/>
        <v>0</v>
      </c>
      <c r="F23" s="40">
        <f t="shared" ca="1" si="11"/>
        <v>0</v>
      </c>
      <c r="H23" s="379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25425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394"/>
      <c r="C24" s="400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25441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394"/>
      <c r="C25" s="401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25442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395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 t="str">
        <f t="shared" ca="1" si="0"/>
        <v>25443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81" t="s">
        <v>68</v>
      </c>
      <c r="I27" s="382"/>
      <c r="J27" s="382"/>
      <c r="K27" s="383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>
        <f t="shared" ca="1" si="0"/>
        <v>0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>
        <f t="shared" ca="1" si="0"/>
        <v>0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>
        <f t="shared" ca="1" si="0"/>
        <v>0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>
        <f t="shared" ca="1" si="0"/>
        <v>0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>
        <f t="shared" ca="1" si="0"/>
        <v>0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84" t="s">
        <v>284</v>
      </c>
      <c r="C32" s="385"/>
      <c r="D32" s="386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>
        <f t="shared" ca="1" si="0"/>
        <v>0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>
        <f t="shared" ca="1" si="0"/>
        <v>0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>
        <f t="shared" ca="1" si="0"/>
        <v>0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>
        <f t="shared" ca="1" si="0"/>
        <v>0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>
        <f t="shared" ca="1" si="0"/>
        <v>0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>
        <f t="shared" ca="1" si="0"/>
        <v>0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>
        <f t="shared" ca="1" si="0"/>
        <v>0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>
        <f t="shared" ca="1" si="0"/>
        <v>0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"１人１日あたりごみ排出量（ごみ総排出量/総人口）＝"&amp;TEXT(E32/E8/365*1000000,"#,##0")&amp;"g/人日"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>
        <f t="shared" ca="1" si="0"/>
        <v>0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>
        <f t="shared" ca="1" si="0"/>
        <v>0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>
        <f t="shared" ca="1" si="0"/>
        <v>0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>
        <f t="shared" ca="1" si="0"/>
        <v>0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>
        <f t="shared" ca="1" si="0"/>
        <v>0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>
        <f t="shared" ca="1" si="0"/>
        <v>0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>
        <f t="shared" ca="1" si="0"/>
        <v>0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>
        <f t="shared" ca="1" si="0"/>
        <v>0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>
        <f t="shared" ca="1" si="0"/>
        <v>0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>
        <f t="shared" ca="1" si="0"/>
        <v>0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>
        <f t="shared" ca="1" si="0"/>
        <v>0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>
        <f t="shared" ca="1" si="0"/>
        <v>0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>
        <f t="shared" ca="1" si="0"/>
        <v>0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>
        <f t="shared" ca="1" si="0"/>
        <v>0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>
        <f t="shared" ca="1" si="0"/>
        <v>0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>
        <f t="shared" ca="1" si="0"/>
        <v>0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>
        <f t="shared" ca="1" si="0"/>
        <v>0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>
        <f t="shared" ca="1" si="0"/>
        <v>0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>
        <f t="shared" ca="1" si="0"/>
        <v>0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>
        <f t="shared" ca="1" si="0"/>
        <v>0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>
        <f t="shared" ca="1" si="0"/>
        <v>0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>
        <f t="shared" ca="1" si="0"/>
        <v>0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>
        <f t="shared" ca="1" si="0"/>
        <v>0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>
        <f t="shared" ca="1" si="0"/>
        <v>0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>
        <f t="shared" ca="1" si="0"/>
        <v>0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>
        <f t="shared" ca="1" si="0"/>
        <v>0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>
        <f t="shared" ca="1" si="0"/>
        <v>0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>
        <f t="shared" ca="1" si="0"/>
        <v>0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>
        <f t="shared" ca="1" si="0"/>
        <v>0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>
        <f t="shared" ref="AA69:AA132" ca="1" si="16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>
        <f t="shared" ca="1" si="16"/>
        <v>0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03" t="s">
        <v>755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s="196" customFormat="1" ht="8.1" customHeight="1" thickBot="1">
      <c r="A3" s="195"/>
    </row>
    <row r="4" spans="1:16" s="71" customFormat="1" ht="21.75" customHeight="1">
      <c r="A4" s="402"/>
      <c r="B4" s="403"/>
      <c r="C4" s="403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04" t="s">
        <v>626</v>
      </c>
      <c r="C8" s="404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05">
        <f ca="1">INDIRECT(B47&amp;"!O24")</f>
        <v>0</v>
      </c>
      <c r="P37" s="405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06"/>
      <c r="P38" s="406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7" spans="1:16" hidden="1">
      <c r="B47" s="47" t="s">
        <v>664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2022-02-09T07:44:14Z</dcterms:modified>
</cp:coreProperties>
</file>