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09_3回目集約結果\14神奈川県\環境省廃棄物実態調査集約結果（14神奈川県）\"/>
    </mc:Choice>
  </mc:AlternateContent>
  <xr:revisionPtr revIDLastSave="0" documentId="13_ncr:1_{74EF0400-37C2-4EE2-95C3-1D9776670A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水洗化人口等!$A$6:$AA$39</definedName>
    <definedName name="_xlnm.Print_Area" localSheetId="2">し尿集計結果!$A$1:$M$36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V8" i="2"/>
  <c r="V9" i="2"/>
  <c r="V10" i="2"/>
  <c r="N10" i="2" s="1"/>
  <c r="V11" i="2"/>
  <c r="N11" i="2" s="1"/>
  <c r="V12" i="2"/>
  <c r="V13" i="2"/>
  <c r="V14" i="2"/>
  <c r="V15" i="2"/>
  <c r="V16" i="2"/>
  <c r="N16" i="2" s="1"/>
  <c r="V17" i="2"/>
  <c r="N17" i="2" s="1"/>
  <c r="V18" i="2"/>
  <c r="V19" i="2"/>
  <c r="V20" i="2"/>
  <c r="V21" i="2"/>
  <c r="V22" i="2"/>
  <c r="N22" i="2" s="1"/>
  <c r="V23" i="2"/>
  <c r="V24" i="2"/>
  <c r="V25" i="2"/>
  <c r="V26" i="2"/>
  <c r="V27" i="2"/>
  <c r="V28" i="2"/>
  <c r="N28" i="2" s="1"/>
  <c r="V29" i="2"/>
  <c r="N29" i="2" s="1"/>
  <c r="V30" i="2"/>
  <c r="V31" i="2"/>
  <c r="V32" i="2"/>
  <c r="V33" i="2"/>
  <c r="V34" i="2"/>
  <c r="N34" i="2" s="1"/>
  <c r="V35" i="2"/>
  <c r="V36" i="2"/>
  <c r="V37" i="2"/>
  <c r="V38" i="2"/>
  <c r="V39" i="2"/>
  <c r="V40" i="2"/>
  <c r="N40" i="2" s="1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O37" i="2"/>
  <c r="O38" i="2"/>
  <c r="O39" i="2"/>
  <c r="O40" i="2"/>
  <c r="N23" i="2"/>
  <c r="N35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H8" i="2"/>
  <c r="H9" i="2"/>
  <c r="H10" i="2"/>
  <c r="H11" i="2"/>
  <c r="D11" i="2" s="1"/>
  <c r="H12" i="2"/>
  <c r="H13" i="2"/>
  <c r="H14" i="2"/>
  <c r="H15" i="2"/>
  <c r="H16" i="2"/>
  <c r="H17" i="2"/>
  <c r="D17" i="2" s="1"/>
  <c r="H18" i="2"/>
  <c r="H19" i="2"/>
  <c r="H20" i="2"/>
  <c r="H21" i="2"/>
  <c r="H22" i="2"/>
  <c r="H23" i="2"/>
  <c r="H24" i="2"/>
  <c r="H25" i="2"/>
  <c r="D25" i="2" s="1"/>
  <c r="H26" i="2"/>
  <c r="H27" i="2"/>
  <c r="H28" i="2"/>
  <c r="H29" i="2"/>
  <c r="D29" i="2" s="1"/>
  <c r="H30" i="2"/>
  <c r="H31" i="2"/>
  <c r="H32" i="2"/>
  <c r="H33" i="2"/>
  <c r="H34" i="2"/>
  <c r="H35" i="2"/>
  <c r="D35" i="2" s="1"/>
  <c r="H36" i="2"/>
  <c r="H37" i="2"/>
  <c r="D37" i="2" s="1"/>
  <c r="H38" i="2"/>
  <c r="H39" i="2"/>
  <c r="H40" i="2"/>
  <c r="D40" i="2" s="1"/>
  <c r="E8" i="2"/>
  <c r="D8" i="2" s="1"/>
  <c r="E9" i="2"/>
  <c r="E10" i="2"/>
  <c r="E11" i="2"/>
  <c r="E12" i="2"/>
  <c r="E13" i="2"/>
  <c r="E14" i="2"/>
  <c r="D14" i="2" s="1"/>
  <c r="E15" i="2"/>
  <c r="E16" i="2"/>
  <c r="E17" i="2"/>
  <c r="E18" i="2"/>
  <c r="E19" i="2"/>
  <c r="D19" i="2" s="1"/>
  <c r="E20" i="2"/>
  <c r="D20" i="2" s="1"/>
  <c r="E21" i="2"/>
  <c r="E22" i="2"/>
  <c r="E23" i="2"/>
  <c r="E24" i="2"/>
  <c r="E25" i="2"/>
  <c r="E26" i="2"/>
  <c r="D26" i="2" s="1"/>
  <c r="E27" i="2"/>
  <c r="E28" i="2"/>
  <c r="E29" i="2"/>
  <c r="E30" i="2"/>
  <c r="E31" i="2"/>
  <c r="D31" i="2" s="1"/>
  <c r="E32" i="2"/>
  <c r="D32" i="2" s="1"/>
  <c r="E33" i="2"/>
  <c r="E34" i="2"/>
  <c r="E35" i="2"/>
  <c r="E36" i="2"/>
  <c r="E37" i="2"/>
  <c r="E38" i="2"/>
  <c r="D38" i="2" s="1"/>
  <c r="E39" i="2"/>
  <c r="E40" i="2"/>
  <c r="D23" i="2"/>
  <c r="I8" i="1"/>
  <c r="I9" i="1"/>
  <c r="D9" i="1" s="1"/>
  <c r="N9" i="1" s="1"/>
  <c r="I10" i="1"/>
  <c r="I11" i="1"/>
  <c r="I12" i="1"/>
  <c r="I13" i="1"/>
  <c r="I14" i="1"/>
  <c r="I15" i="1"/>
  <c r="D15" i="1" s="1"/>
  <c r="N15" i="1" s="1"/>
  <c r="I16" i="1"/>
  <c r="I17" i="1"/>
  <c r="I18" i="1"/>
  <c r="I19" i="1"/>
  <c r="I20" i="1"/>
  <c r="D20" i="1" s="1"/>
  <c r="Q20" i="1" s="1"/>
  <c r="I21" i="1"/>
  <c r="D21" i="1" s="1"/>
  <c r="N21" i="1" s="1"/>
  <c r="I22" i="1"/>
  <c r="I23" i="1"/>
  <c r="I24" i="1"/>
  <c r="I25" i="1"/>
  <c r="I26" i="1"/>
  <c r="I27" i="1"/>
  <c r="D27" i="1" s="1"/>
  <c r="N27" i="1" s="1"/>
  <c r="I28" i="1"/>
  <c r="I29" i="1"/>
  <c r="I30" i="1"/>
  <c r="I31" i="1"/>
  <c r="I32" i="1"/>
  <c r="D32" i="1" s="1"/>
  <c r="Q32" i="1" s="1"/>
  <c r="I33" i="1"/>
  <c r="D33" i="1" s="1"/>
  <c r="N33" i="1" s="1"/>
  <c r="I34" i="1"/>
  <c r="I35" i="1"/>
  <c r="I36" i="1"/>
  <c r="I37" i="1"/>
  <c r="I38" i="1"/>
  <c r="D38" i="1" s="1"/>
  <c r="N38" i="1" s="1"/>
  <c r="I39" i="1"/>
  <c r="D39" i="1" s="1"/>
  <c r="N39" i="1" s="1"/>
  <c r="I40" i="1"/>
  <c r="E8" i="1"/>
  <c r="E9" i="1"/>
  <c r="E10" i="1"/>
  <c r="D10" i="1" s="1"/>
  <c r="E11" i="1"/>
  <c r="E12" i="1"/>
  <c r="E13" i="1"/>
  <c r="E14" i="1"/>
  <c r="E15" i="1"/>
  <c r="E16" i="1"/>
  <c r="D16" i="1" s="1"/>
  <c r="E17" i="1"/>
  <c r="E18" i="1"/>
  <c r="E19" i="1"/>
  <c r="E20" i="1"/>
  <c r="E21" i="1"/>
  <c r="E22" i="1"/>
  <c r="D22" i="1" s="1"/>
  <c r="E23" i="1"/>
  <c r="D23" i="1" s="1"/>
  <c r="L23" i="1" s="1"/>
  <c r="E24" i="1"/>
  <c r="E25" i="1"/>
  <c r="E26" i="1"/>
  <c r="E27" i="1"/>
  <c r="E28" i="1"/>
  <c r="D28" i="1" s="1"/>
  <c r="E29" i="1"/>
  <c r="E30" i="1"/>
  <c r="E31" i="1"/>
  <c r="E32" i="1"/>
  <c r="E33" i="1"/>
  <c r="E34" i="1"/>
  <c r="D34" i="1" s="1"/>
  <c r="E35" i="1"/>
  <c r="E36" i="1"/>
  <c r="E37" i="1"/>
  <c r="E38" i="1"/>
  <c r="E39" i="1"/>
  <c r="E40" i="1"/>
  <c r="D40" i="1" s="1"/>
  <c r="D11" i="1"/>
  <c r="L11" i="1" s="1"/>
  <c r="D14" i="1"/>
  <c r="Q14" i="1" s="1"/>
  <c r="D35" i="1"/>
  <c r="L35" i="1" s="1"/>
  <c r="D34" i="2" l="1"/>
  <c r="D28" i="2"/>
  <c r="D22" i="2"/>
  <c r="D16" i="2"/>
  <c r="D10" i="2"/>
  <c r="D9" i="2"/>
  <c r="D36" i="2"/>
  <c r="D30" i="2"/>
  <c r="D24" i="2"/>
  <c r="D18" i="2"/>
  <c r="D12" i="2"/>
  <c r="N39" i="2"/>
  <c r="N33" i="2"/>
  <c r="N27" i="2"/>
  <c r="N21" i="2"/>
  <c r="N15" i="2"/>
  <c r="N9" i="2"/>
  <c r="N38" i="2"/>
  <c r="N32" i="2"/>
  <c r="N26" i="2"/>
  <c r="N20" i="2"/>
  <c r="N14" i="2"/>
  <c r="D26" i="1"/>
  <c r="N26" i="1" s="1"/>
  <c r="D8" i="1"/>
  <c r="Q8" i="1" s="1"/>
  <c r="D29" i="1"/>
  <c r="L29" i="1" s="1"/>
  <c r="D17" i="1"/>
  <c r="L17" i="1" s="1"/>
  <c r="D37" i="1"/>
  <c r="D31" i="1"/>
  <c r="J31" i="1" s="1"/>
  <c r="D25" i="1"/>
  <c r="F25" i="1" s="1"/>
  <c r="D19" i="1"/>
  <c r="N19" i="1" s="1"/>
  <c r="D13" i="1"/>
  <c r="Q13" i="1" s="1"/>
  <c r="D36" i="1"/>
  <c r="J36" i="1" s="1"/>
  <c r="D30" i="1"/>
  <c r="F30" i="1" s="1"/>
  <c r="D24" i="1"/>
  <c r="J24" i="1" s="1"/>
  <c r="D18" i="1"/>
  <c r="J18" i="1" s="1"/>
  <c r="D12" i="1"/>
  <c r="L12" i="1" s="1"/>
  <c r="D39" i="2"/>
  <c r="D33" i="2"/>
  <c r="D27" i="2"/>
  <c r="D21" i="2"/>
  <c r="D15" i="2"/>
  <c r="N8" i="2"/>
  <c r="N37" i="2"/>
  <c r="N31" i="2"/>
  <c r="N25" i="2"/>
  <c r="N19" i="2"/>
  <c r="N13" i="2"/>
  <c r="Q37" i="1"/>
  <c r="J37" i="1"/>
  <c r="L37" i="1"/>
  <c r="F37" i="1"/>
  <c r="N37" i="1"/>
  <c r="Q25" i="1"/>
  <c r="J25" i="1"/>
  <c r="L25" i="1"/>
  <c r="J19" i="1"/>
  <c r="L19" i="1"/>
  <c r="F19" i="1"/>
  <c r="F13" i="1"/>
  <c r="N13" i="1"/>
  <c r="F8" i="1"/>
  <c r="N8" i="1"/>
  <c r="Q31" i="1"/>
  <c r="L31" i="1"/>
  <c r="F31" i="1"/>
  <c r="N31" i="1"/>
  <c r="F36" i="1"/>
  <c r="J30" i="1"/>
  <c r="L30" i="1"/>
  <c r="Q30" i="1"/>
  <c r="N30" i="1"/>
  <c r="N24" i="1"/>
  <c r="L18" i="1"/>
  <c r="F18" i="1"/>
  <c r="N18" i="1"/>
  <c r="Q18" i="1"/>
  <c r="F12" i="1"/>
  <c r="N12" i="1"/>
  <c r="N40" i="1"/>
  <c r="L40" i="1"/>
  <c r="Q40" i="1"/>
  <c r="J40" i="1"/>
  <c r="F40" i="1"/>
  <c r="F34" i="1"/>
  <c r="N34" i="1"/>
  <c r="Q34" i="1"/>
  <c r="J34" i="1"/>
  <c r="L34" i="1"/>
  <c r="L28" i="1"/>
  <c r="N28" i="1"/>
  <c r="Q28" i="1"/>
  <c r="J28" i="1"/>
  <c r="F28" i="1"/>
  <c r="N22" i="1"/>
  <c r="F22" i="1"/>
  <c r="Q22" i="1"/>
  <c r="J22" i="1"/>
  <c r="L22" i="1"/>
  <c r="F16" i="1"/>
  <c r="N16" i="1"/>
  <c r="Q16" i="1"/>
  <c r="J16" i="1"/>
  <c r="L16" i="1"/>
  <c r="N10" i="1"/>
  <c r="L10" i="1"/>
  <c r="Q10" i="1"/>
  <c r="J10" i="1"/>
  <c r="F10" i="1"/>
  <c r="N32" i="1"/>
  <c r="N14" i="1"/>
  <c r="F39" i="1"/>
  <c r="F33" i="1"/>
  <c r="F27" i="1"/>
  <c r="F21" i="1"/>
  <c r="F15" i="1"/>
  <c r="J35" i="1"/>
  <c r="J23" i="1"/>
  <c r="J11" i="1"/>
  <c r="L39" i="1"/>
  <c r="L33" i="1"/>
  <c r="L27" i="1"/>
  <c r="L21" i="1"/>
  <c r="L15" i="1"/>
  <c r="Q35" i="1"/>
  <c r="Q29" i="1"/>
  <c r="Q23" i="1"/>
  <c r="Q11" i="1"/>
  <c r="N20" i="1"/>
  <c r="F38" i="1"/>
  <c r="F32" i="1"/>
  <c r="F20" i="1"/>
  <c r="F14" i="1"/>
  <c r="F9" i="1"/>
  <c r="L38" i="1"/>
  <c r="L32" i="1"/>
  <c r="L20" i="1"/>
  <c r="L14" i="1"/>
  <c r="L9" i="1"/>
  <c r="J39" i="1"/>
  <c r="J33" i="1"/>
  <c r="J27" i="1"/>
  <c r="J21" i="1"/>
  <c r="J15" i="1"/>
  <c r="N35" i="1"/>
  <c r="N29" i="1"/>
  <c r="N23" i="1"/>
  <c r="N11" i="1"/>
  <c r="Q39" i="1"/>
  <c r="Q33" i="1"/>
  <c r="Q27" i="1"/>
  <c r="Q21" i="1"/>
  <c r="Q15" i="1"/>
  <c r="J38" i="1"/>
  <c r="J32" i="1"/>
  <c r="J26" i="1"/>
  <c r="J20" i="1"/>
  <c r="J14" i="1"/>
  <c r="J9" i="1"/>
  <c r="Q38" i="1"/>
  <c r="Q26" i="1"/>
  <c r="Q9" i="1"/>
  <c r="F35" i="1"/>
  <c r="F29" i="1"/>
  <c r="F23" i="1"/>
  <c r="F11" i="1"/>
  <c r="A7" i="2"/>
  <c r="L36" i="1" l="1"/>
  <c r="J17" i="1"/>
  <c r="L13" i="1"/>
  <c r="J12" i="1"/>
  <c r="Q36" i="1"/>
  <c r="L8" i="1"/>
  <c r="J13" i="1"/>
  <c r="Q19" i="1"/>
  <c r="F17" i="1"/>
  <c r="Q17" i="1"/>
  <c r="J29" i="1"/>
  <c r="Q12" i="1"/>
  <c r="N36" i="1"/>
  <c r="J8" i="1"/>
  <c r="N25" i="1"/>
  <c r="N17" i="1"/>
  <c r="L26" i="1"/>
  <c r="F26" i="1"/>
  <c r="F24" i="1"/>
  <c r="L24" i="1"/>
  <c r="Q24" i="1"/>
  <c r="AA2" i="4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G2" i="4"/>
  <c r="K7" i="2"/>
  <c r="V7" i="2"/>
  <c r="AJ7" i="2"/>
  <c r="AD15" i="4"/>
  <c r="H8" i="4" l="1"/>
  <c r="N7" i="2"/>
  <c r="D7" i="1"/>
  <c r="D7" i="2"/>
  <c r="AD20" i="4"/>
  <c r="AD50" i="4"/>
  <c r="AD19" i="4"/>
  <c r="AD40" i="4"/>
  <c r="AD53" i="4"/>
  <c r="AD7" i="4"/>
  <c r="AD45" i="4"/>
  <c r="AD9" i="4"/>
  <c r="AD32" i="4"/>
  <c r="AD51" i="4"/>
  <c r="AD42" i="4"/>
  <c r="AD38" i="4"/>
  <c r="AD34" i="4"/>
  <c r="AD47" i="4"/>
  <c r="AD35" i="4"/>
  <c r="AD44" i="4"/>
  <c r="AD27" i="4"/>
  <c r="AD14" i="4"/>
  <c r="AD21" i="4"/>
  <c r="AD28" i="4"/>
  <c r="AD22" i="4"/>
  <c r="AD12" i="4"/>
  <c r="AD10" i="4"/>
  <c r="AD31" i="4"/>
  <c r="AD36" i="4"/>
  <c r="AD29" i="4"/>
  <c r="AD26" i="4"/>
  <c r="AD41" i="4"/>
  <c r="AD49" i="4"/>
  <c r="AD24" i="4"/>
  <c r="AD17" i="4"/>
  <c r="AD30" i="4"/>
  <c r="AD43" i="4"/>
  <c r="AD48" i="4"/>
  <c r="AD52" i="4"/>
  <c r="AD46" i="4"/>
  <c r="AD25" i="4"/>
  <c r="AD16" i="4"/>
  <c r="AD39" i="4"/>
  <c r="AD33" i="4"/>
  <c r="AD13" i="4"/>
  <c r="AD18" i="4"/>
  <c r="AD37" i="4"/>
  <c r="AD8" i="4"/>
  <c r="AD23" i="4"/>
  <c r="AD11" i="4"/>
  <c r="D12" i="4" l="1"/>
  <c r="H21" i="4"/>
  <c r="J21" i="4" s="1"/>
  <c r="D8" i="4"/>
  <c r="D9" i="4" s="1"/>
  <c r="D24" i="4" s="1"/>
  <c r="M7" i="4"/>
  <c r="H11" i="4"/>
  <c r="D15" i="4"/>
  <c r="I21" i="4"/>
  <c r="M9" i="4"/>
  <c r="H9" i="4"/>
  <c r="J9" i="4" s="1"/>
  <c r="I8" i="4"/>
  <c r="J8" i="4" s="1"/>
  <c r="I33" i="4"/>
  <c r="J30" i="4"/>
  <c r="I35" i="4"/>
  <c r="I30" i="4"/>
  <c r="I14" i="4"/>
  <c r="H10" i="4"/>
  <c r="I7" i="4"/>
  <c r="J27" i="4"/>
  <c r="I28" i="4"/>
  <c r="I9" i="4"/>
  <c r="I12" i="4"/>
  <c r="L9" i="4"/>
  <c r="I19" i="4"/>
  <c r="D11" i="4"/>
  <c r="C17" i="4"/>
  <c r="H20" i="4"/>
  <c r="I11" i="4"/>
  <c r="J11" i="4" s="1"/>
  <c r="H19" i="4"/>
  <c r="H7" i="4"/>
  <c r="J7" i="4" s="1"/>
  <c r="I10" i="4"/>
  <c r="I31" i="4"/>
  <c r="L8" i="4"/>
  <c r="I34" i="4"/>
  <c r="L7" i="4"/>
  <c r="M8" i="4"/>
  <c r="I29" i="4"/>
  <c r="J29" i="4"/>
  <c r="I20" i="4"/>
  <c r="I22" i="4" s="1"/>
  <c r="D10" i="4"/>
  <c r="D13" i="4" s="1"/>
  <c r="I32" i="4"/>
  <c r="D7" i="4"/>
  <c r="J31" i="4"/>
  <c r="I27" i="4"/>
  <c r="H12" i="4"/>
  <c r="J28" i="4"/>
  <c r="H14" i="4"/>
  <c r="N7" i="1"/>
  <c r="J7" i="1"/>
  <c r="Q7" i="1"/>
  <c r="L7" i="1"/>
  <c r="F7" i="1"/>
  <c r="I36" i="4" l="1"/>
  <c r="J19" i="4"/>
  <c r="J14" i="4"/>
  <c r="J12" i="4"/>
  <c r="L15" i="4"/>
  <c r="J20" i="4"/>
  <c r="J22" i="4" s="1"/>
  <c r="I13" i="4"/>
  <c r="I15" i="4" s="1"/>
  <c r="M15" i="4"/>
  <c r="J10" i="4"/>
  <c r="J13" i="4" s="1"/>
  <c r="K9" i="4" s="1"/>
  <c r="J36" i="4"/>
  <c r="H13" i="4"/>
  <c r="H15" i="4" s="1"/>
  <c r="H22" i="4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<sst xmlns="http://schemas.openxmlformats.org/spreadsheetml/2006/main" count="781" uniqueCount="323">
  <si>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</si>
  <si>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</si>
  <si>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</si>
  <si>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</si>
  <si>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</si>
  <si>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</si>
  <si>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</si>
  <si>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</si>
  <si>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</si>
  <si>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</si>
  <si>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</si>
  <si>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</si>
  <si>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</si>
  <si>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</si>
  <si>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</si>
  <si>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</si>
  <si>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</si>
  <si>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</si>
  <si>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</si>
  <si>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</si>
  <si>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</si>
  <si>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</si>
  <si>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</si>
  <si>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</si>
  <si>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</si>
  <si>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</si>
  <si>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</si>
  <si>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</si>
  <si>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</si>
  <si>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</si>
  <si>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</si>
  <si>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</si>
  <si>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</si>
  <si>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</si>
  <si>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</si>
  <si>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</si>
  <si>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</si>
  <si>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</si>
  <si>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</si>
  <si>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</si>
  <si>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</si>
  <si>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</si>
  <si>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</si>
  <si>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</si>
  <si>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</si>
  <si>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</si>
  <si>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</si>
  <si>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</si>
  <si>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</si>
  <si>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</si>
  <si>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</si>
  <si>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</si>
  <si>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</si>
  <si>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</si>
  <si>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</si>
  <si>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</si>
  <si>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</si>
  <si>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</si>
  <si>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</si>
  <si>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</si>
  <si>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</si>
  <si>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</si>
  <si>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</si>
  <si>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</si>
  <si>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</si>
  <si>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</si>
  <si>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</si>
  <si>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</si>
  <si>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</si>
  <si>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</si>
  <si>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</si>
  <si>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</si>
  <si>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</si>
  <si>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</si>
  <si>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</si>
  <si>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</si>
  <si>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</si>
  <si>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</si>
  <si>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</si>
  <si>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</si>
  <si>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</si>
  <si>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</si>
  <si>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</si>
  <si>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</si>
  <si>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</si>
  <si>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</si>
  <si>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</si>
  <si>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</si>
  <si>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</si>
  <si>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</si>
  <si>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</si>
  <si>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</si>
  <si>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</si>
  <si>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</si>
  <si>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</si>
  <si>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</si>
  <si>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</si>
  <si>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</si>
  <si>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</si>
  <si>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</si>
  <si>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</si>
  <si>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</si>
  <si>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</si>
  <si>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</si>
  <si>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</si>
  <si>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</si>
  <si>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</si>
  <si>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</si>
  <si>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</si>
  <si>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</si>
  <si>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</si>
  <si>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</si>
  <si>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</si>
  <si>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</si>
  <si>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</si>
  <si>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</si>
  <si>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</si>
  <si>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</si>
  <si>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</si>
  <si>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</si>
  <si>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</si>
  <si>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</si>
  <si>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</si>
  <si>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</si>
  <si>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</si>
  <si>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</si>
  <si>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</si>
  <si>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</si>
  <si>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</si>
  <si>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</si>
  <si>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</si>
  <si>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</si>
  <si>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</si>
  <si>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</si>
  <si>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</si>
  <si>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</si>
  <si>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</si>
  <si>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</si>
  <si>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</si>
  <si>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</si>
  <si>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</si>
  <si>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</si>
  <si>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</si>
  <si>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</si>
  <si>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</si>
  <si>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</si>
  <si>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</si>
  <si>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</si>
  <si>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</si>
  <si>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</si>
  <si>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</si>
  <si>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</si>
  <si>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</si>
  <si>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</si>
  <si>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</si>
  <si>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</si>
  <si>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</si>
  <si>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</si>
  <si>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</si>
  <si>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</si>
  <si>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</si>
  <si>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</si>
  <si>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</si>
  <si>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</si>
  <si>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</si>
  <si>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</si>
  <si>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</si>
  <si>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</si>
  <si>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</si>
  <si>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</si>
  <si>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</si>
  <si>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</si>
  <si>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</si>
  <si>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</si>
  <si>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</si>
  <si>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</si>
  <si>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</si>
  <si>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</si>
  <si>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</si>
  <si>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</si>
  <si>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</si>
  <si>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</si>
  <si>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</si>
  <si>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</si>
  <si>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</si>
  <si>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</si>
  <si>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</si>
  <si>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</si>
  <si>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</si>
  <si>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</si>
  <si>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</si>
  <si>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</si>
  <si>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</si>
  <si>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</si>
  <si>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</si>
  <si>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</si>
  <si>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</si>
  <si>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</si>
  <si>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</si>
  <si>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</si>
  <si>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</si>
  <si>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</si>
  <si>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</si>
  <si>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</si>
  <si>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</si>
  <si>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</si>
  <si>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</si>
  <si>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</si>
  <si>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</si>
  <si>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</si>
  <si>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</si>
  <si>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</si>
  <si>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</si>
  <si>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</si>
  <si>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</si>
  <si>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</si>
  <si>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</si>
  <si>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</si>
  <si>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</si>
  <si>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</si>
  <si>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</si>
  <si>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</si>
  <si>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</si>
  <si>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</si>
  <si>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</si>
  <si>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</si>
  <si>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</si>
  <si>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</si>
  <si>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</si>
  <si>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</si>
  <si>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</si>
  <si>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</si>
  <si>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</si>
  <si>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</si>
  <si>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</si>
  <si>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</si>
  <si>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</si>
  <si>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</si>
  <si>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</si>
  <si>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</si>
  <si>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</si>
  <si>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</si>
  <si>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</si>
  <si>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</si>
  <si>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</si>
  <si>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</si>
  <si>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</si>
  <si>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</si>
  <si>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</si>
  <si>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</si>
  <si>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</si>
  <si>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14000</t>
  </si>
  <si>
    <t>水洗化人口等（令和2年度実績）</t>
    <phoneticPr fontId="3"/>
  </si>
  <si>
    <t>し尿処理の状況（令和2年度実績）</t>
    <phoneticPr fontId="3"/>
  </si>
  <si>
    <t>14100</t>
  </si>
  <si>
    <t>横浜市</t>
  </si>
  <si>
    <t/>
  </si>
  <si>
    <t>○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</si>
  <si>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</si>
  <si>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</si>
  <si>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</si>
  <si>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</si>
  <si>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</si>
  <si>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</si>
  <si>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</si>
  <si>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</si>
  <si>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</si>
  <si>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</si>
  <si>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</si>
  <si>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</si>
  <si>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</si>
  <si>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</si>
  <si>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</si>
  <si>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</si>
  <si>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</si>
  <si>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</si>
  <si>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</si>
  <si>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</si>
  <si>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</si>
  <si>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</si>
  <si>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</si>
  <si>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</si>
  <si>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</si>
  <si>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</si>
  <si>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</si>
  <si>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</si>
  <si>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</si>
  <si>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</si>
  <si>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</si>
  <si>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</si>
  <si>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</si>
  <si>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</si>
  <si>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</si>
  <si>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</si>
  <si>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</si>
  <si>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</si>
  <si>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</si>
  <si>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</si>
  <si>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</si>
  <si>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</si>
  <si>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</si>
  <si>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</si>
  <si>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</si>
  <si>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</si>
  <si>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</si>
  <si>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</si>
  <si>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</si>
  <si>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</si>
  <si>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</si>
  <si>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</si>
  <si>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</si>
  <si>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</si>
  <si>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</si>
  <si>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</si>
  <si>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</si>
  <si>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</si>
  <si>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</si>
  <si>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</si>
  <si>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</si>
  <si>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</si>
  <si>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</si>
  <si>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</si>
  <si>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14150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</si>
</sst>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</cellXfs>
  <cellStyles count="9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_0625し尿市1" xfId="4" xr:uid="{00000000-0005-0000-0000-000004000000}"/>
    <cellStyle name="標準_0625し尿市2" xfId="5" xr:uid="{00000000-0005-0000-0000-000005000000}"/>
    <cellStyle name="標準_H12集計結果（ごみ処理状況）" xfId="6" xr:uid="{00000000-0005-0000-0000-000006000000}"/>
    <cellStyle name="標準_H12集計結果（し尿処理）" xfId="7" xr:uid="{00000000-0005-0000-0000-000007000000}"/>
    <cellStyle name="標準_H12集計結果（経費）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206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 x14ac:dyDescent="0.15">
      <c r="A2" s="134" t="s">
        <v>193</v>
      </c>
      <c r="B2" s="138" t="s">
        <v>194</v>
      </c>
      <c r="C2" s="13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4" t="s">
        <v>198</v>
      </c>
      <c r="T2" s="125"/>
      <c r="U2" s="125"/>
      <c r="V2" s="126"/>
      <c r="W2" s="133" t="s">
        <v>199</v>
      </c>
      <c r="X2" s="125"/>
      <c r="Y2" s="125"/>
      <c r="Z2" s="126"/>
      <c r="AA2" s="118"/>
      <c r="AB2" s="118"/>
    </row>
    <row r="3" spans="1:28" s="76" customFormat="1" ht="13.5" customHeight="1" x14ac:dyDescent="0.15">
      <c r="A3" s="137"/>
      <c r="B3" s="137"/>
      <c r="C3" s="14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7"/>
      <c r="T3" s="128"/>
      <c r="U3" s="128"/>
      <c r="V3" s="129"/>
      <c r="W3" s="127"/>
      <c r="X3" s="128"/>
      <c r="Y3" s="128"/>
      <c r="Z3" s="129"/>
      <c r="AA3" s="118"/>
      <c r="AB3" s="118"/>
    </row>
    <row r="4" spans="1:28" s="76" customFormat="1" ht="18.75" customHeight="1" x14ac:dyDescent="0.15">
      <c r="A4" s="137"/>
      <c r="B4" s="137"/>
      <c r="C4" s="140"/>
      <c r="D4" s="64"/>
      <c r="E4" s="132" t="s">
        <v>200</v>
      </c>
      <c r="F4" s="130" t="s">
        <v>203</v>
      </c>
      <c r="G4" s="130" t="s">
        <v>246</v>
      </c>
      <c r="H4" s="130" t="s">
        <v>204</v>
      </c>
      <c r="I4" s="132" t="s">
        <v>200</v>
      </c>
      <c r="J4" s="130" t="s">
        <v>205</v>
      </c>
      <c r="K4" s="130" t="s">
        <v>206</v>
      </c>
      <c r="L4" s="130" t="s">
        <v>207</v>
      </c>
      <c r="M4" s="130" t="s">
        <v>247</v>
      </c>
      <c r="N4" s="130" t="s">
        <v>208</v>
      </c>
      <c r="O4" s="136" t="s">
        <v>209</v>
      </c>
      <c r="P4" s="67"/>
      <c r="Q4" s="130" t="s">
        <v>210</v>
      </c>
      <c r="R4" s="68"/>
      <c r="S4" s="130" t="s">
        <v>211</v>
      </c>
      <c r="T4" s="130" t="s">
        <v>249</v>
      </c>
      <c r="U4" s="134" t="s">
        <v>212</v>
      </c>
      <c r="V4" s="134" t="s">
        <v>213</v>
      </c>
      <c r="W4" s="130" t="s">
        <v>211</v>
      </c>
      <c r="X4" s="130" t="s">
        <v>248</v>
      </c>
      <c r="Y4" s="134" t="s">
        <v>212</v>
      </c>
      <c r="Z4" s="134" t="s">
        <v>213</v>
      </c>
      <c r="AA4" s="118"/>
      <c r="AB4" s="118"/>
    </row>
    <row r="5" spans="1:28" s="76" customFormat="1" ht="22.5" customHeight="1" x14ac:dyDescent="0.15">
      <c r="A5" s="137"/>
      <c r="B5" s="137"/>
      <c r="C5" s="140"/>
      <c r="D5" s="64"/>
      <c r="E5" s="132"/>
      <c r="F5" s="131"/>
      <c r="G5" s="131"/>
      <c r="H5" s="131"/>
      <c r="I5" s="132"/>
      <c r="J5" s="131"/>
      <c r="K5" s="131"/>
      <c r="L5" s="131"/>
      <c r="M5" s="131"/>
      <c r="N5" s="131"/>
      <c r="O5" s="131"/>
      <c r="P5" s="69" t="s">
        <v>214</v>
      </c>
      <c r="Q5" s="131"/>
      <c r="R5" s="70"/>
      <c r="S5" s="131"/>
      <c r="T5" s="131"/>
      <c r="U5" s="135"/>
      <c r="V5" s="135"/>
      <c r="W5" s="131"/>
      <c r="X5" s="131"/>
      <c r="Y5" s="135"/>
      <c r="Z5" s="135"/>
      <c r="AA5" s="118"/>
      <c r="AB5" s="118"/>
    </row>
    <row r="6" spans="1:28" s="77" customFormat="1" ht="13.5" customHeight="1" x14ac:dyDescent="0.15">
      <c r="A6" s="137"/>
      <c r="B6" s="137"/>
      <c r="C6" s="14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 x14ac:dyDescent="0.15">
      <c r="A7" s="109" t="s">
        <v>40</v>
      </c>
      <c r="B7" s="116" t="s">
        <v>251</v>
      </c>
      <c r="C7" s="109" t="s">
        <v>200</v>
      </c>
      <c r="D7" s="110">
        <f t="shared" ref="D7:D40" si="0">+SUM(E7,+I7)</f>
        <v>9223545</v>
      </c>
      <c r="E7" s="110">
        <f t="shared" ref="E7:E40" si="1">+SUM(G7,+H7)</f>
        <v>26241</v>
      </c>
      <c r="F7" s="111">
        <f t="shared" ref="F7:F40" si="2">IF(D7&gt;0,E7/D7*100,"-")</f>
        <v>0.28450015693532149</v>
      </c>
      <c r="G7" s="108">
        <f>SUM(G$8:G$206)</f>
        <v>26134</v>
      </c>
      <c r="H7" s="108">
        <f>SUM(H$8:H$206)</f>
        <v>107</v>
      </c>
      <c r="I7" s="110">
        <f t="shared" ref="I7:I40" si="3">+SUM(K7,+M7,+O7)</f>
        <v>9197304</v>
      </c>
      <c r="J7" s="111">
        <f t="shared" ref="J7:J40" si="4">IF(D7&gt;0,I7/D7*100,"-")</f>
        <v>99.715499843064677</v>
      </c>
      <c r="K7" s="108">
        <f>SUM(K$8:K$206)</f>
        <v>8839323</v>
      </c>
      <c r="L7" s="111">
        <f t="shared" ref="L7:L40" si="5">IF(D7&gt;0,K7/D7*100,"-")</f>
        <v>95.83433484630909</v>
      </c>
      <c r="M7" s="108">
        <f>SUM(M$8:M$206)</f>
        <v>0</v>
      </c>
      <c r="N7" s="111">
        <f t="shared" ref="N7:N40" si="6">IF(D7&gt;0,M7/D7*100,"-")</f>
        <v>0</v>
      </c>
      <c r="O7" s="108">
        <f>SUM(O$8:O$206)</f>
        <v>357981</v>
      </c>
      <c r="P7" s="108">
        <f>SUM(P$8:P$206)</f>
        <v>127084</v>
      </c>
      <c r="Q7" s="111">
        <f t="shared" ref="Q7:Q40" si="7">IF(D7&gt;0,O7/D7*100,"-")</f>
        <v>3.8811649967555857</v>
      </c>
      <c r="R7" s="108">
        <f>SUM(R$8:R$206)</f>
        <v>199816</v>
      </c>
      <c r="S7" s="112">
        <f>COUNTIF(S$8:S$206,"○")</f>
        <v>6</v>
      </c>
      <c r="T7" s="112">
        <f>COUNTIF(T$8:T$206,"○")</f>
        <v>24</v>
      </c>
      <c r="U7" s="112">
        <f>COUNTIF(U$8:U$206,"○")</f>
        <v>1</v>
      </c>
      <c r="V7" s="112">
        <f>COUNTIF(V$8:V$206,"○")</f>
        <v>2</v>
      </c>
      <c r="W7" s="112">
        <f>COUNTIF(W$8:W$206,"○")</f>
        <v>9</v>
      </c>
      <c r="X7" s="112">
        <f>COUNTIF(X$8:X$206,"○")</f>
        <v>0</v>
      </c>
      <c r="Y7" s="112">
        <f>COUNTIF(Y$8:Y$206,"○")</f>
        <v>1</v>
      </c>
      <c r="Z7" s="112">
        <f>COUNTIF(Z$8:Z$206,"○")</f>
        <v>23</v>
      </c>
      <c r="AA7" s="120"/>
      <c r="AB7" s="120"/>
    </row>
    <row r="8" spans="1:28" s="105" customFormat="1" ht="13.5" customHeight="1" x14ac:dyDescent="0.15">
      <c r="A8" s="101" t="s">
        <v>40</v>
      </c>
      <c r="B8" s="102" t="s">
        <v>254</v>
      </c>
      <c r="C8" s="101" t="s">
        <v>255</v>
      </c>
      <c r="D8" s="103">
        <f t="shared" si="0"/>
        <v>3778318</v>
      </c>
      <c r="E8" s="103">
        <f t="shared" si="1"/>
        <v>5239</v>
      </c>
      <c r="F8" s="104">
        <f t="shared" si="2"/>
        <v>0.13865958344427334</v>
      </c>
      <c r="G8" s="103">
        <v>5239</v>
      </c>
      <c r="H8" s="103">
        <v>0</v>
      </c>
      <c r="I8" s="103">
        <f t="shared" si="3"/>
        <v>3773079</v>
      </c>
      <c r="J8" s="104">
        <f t="shared" si="4"/>
        <v>99.86134041655572</v>
      </c>
      <c r="K8" s="103">
        <v>3764474</v>
      </c>
      <c r="L8" s="104">
        <f t="shared" si="5"/>
        <v>99.633593572589703</v>
      </c>
      <c r="M8" s="103">
        <v>0</v>
      </c>
      <c r="N8" s="104">
        <f t="shared" si="6"/>
        <v>0</v>
      </c>
      <c r="O8" s="103">
        <v>8605</v>
      </c>
      <c r="P8" s="103">
        <v>1515</v>
      </c>
      <c r="Q8" s="104">
        <f t="shared" si="7"/>
        <v>0.22774684396601874</v>
      </c>
      <c r="R8" s="103">
        <v>101438</v>
      </c>
      <c r="S8" s="101" t="s">
        <v>257</v>
      </c>
      <c r="T8" s="101"/>
      <c r="U8" s="101"/>
      <c r="V8" s="101"/>
      <c r="W8" s="101"/>
      <c r="X8" s="101"/>
      <c r="Y8" s="101" t="s">
        <v>257</v>
      </c>
      <c r="Z8" s="101"/>
      <c r="AA8" s="121" t="s">
        <v>256</v>
      </c>
      <c r="AB8" s="122"/>
    </row>
    <row r="9" spans="1:28" s="105" customFormat="1" ht="13.5" customHeight="1" x14ac:dyDescent="0.15">
      <c r="A9" s="101" t="s">
        <v>40</v>
      </c>
      <c r="B9" s="102" t="s">
        <v>258</v>
      </c>
      <c r="C9" s="101" t="s">
        <v>259</v>
      </c>
      <c r="D9" s="103">
        <f t="shared" si="0"/>
        <v>1521233</v>
      </c>
      <c r="E9" s="103">
        <f t="shared" si="1"/>
        <v>1427</v>
      </c>
      <c r="F9" s="104">
        <f t="shared" si="2"/>
        <v>9.3805485418735984E-2</v>
      </c>
      <c r="G9" s="103">
        <v>1427</v>
      </c>
      <c r="H9" s="103">
        <v>0</v>
      </c>
      <c r="I9" s="103">
        <f t="shared" si="3"/>
        <v>1519806</v>
      </c>
      <c r="J9" s="104">
        <f t="shared" si="4"/>
        <v>99.906194514581259</v>
      </c>
      <c r="K9" s="103">
        <v>1514119</v>
      </c>
      <c r="L9" s="104">
        <f t="shared" si="5"/>
        <v>99.532353032047027</v>
      </c>
      <c r="M9" s="103">
        <v>0</v>
      </c>
      <c r="N9" s="104">
        <f t="shared" si="6"/>
        <v>0</v>
      </c>
      <c r="O9" s="103">
        <v>5687</v>
      </c>
      <c r="P9" s="103">
        <v>1841</v>
      </c>
      <c r="Q9" s="104">
        <f t="shared" si="7"/>
        <v>0.37384148253423372</v>
      </c>
      <c r="R9" s="103">
        <v>45358</v>
      </c>
      <c r="S9" s="101"/>
      <c r="T9" s="101"/>
      <c r="U9" s="101" t="s">
        <v>257</v>
      </c>
      <c r="V9" s="101"/>
      <c r="W9" s="101" t="s">
        <v>257</v>
      </c>
      <c r="X9" s="101"/>
      <c r="Y9" s="101"/>
      <c r="Z9" s="101"/>
      <c r="AA9" s="121" t="s">
        <v>256</v>
      </c>
      <c r="AB9" s="122"/>
    </row>
    <row r="10" spans="1:28" s="105" customFormat="1" ht="13.5" customHeight="1" x14ac:dyDescent="0.15">
      <c r="A10" s="101" t="s">
        <v>40</v>
      </c>
      <c r="B10" s="102" t="s">
        <v>322</v>
      </c>
      <c r="C10" s="101" t="s">
        <v>261</v>
      </c>
      <c r="D10" s="103">
        <f t="shared" si="0"/>
        <v>718580</v>
      </c>
      <c r="E10" s="103">
        <f t="shared" si="1"/>
        <v>3489</v>
      </c>
      <c r="F10" s="104">
        <f t="shared" si="2"/>
        <v>0.48554092794121739</v>
      </c>
      <c r="G10" s="103">
        <v>3489</v>
      </c>
      <c r="H10" s="103">
        <v>0</v>
      </c>
      <c r="I10" s="103">
        <f t="shared" si="3"/>
        <v>715091</v>
      </c>
      <c r="J10" s="104">
        <f t="shared" si="4"/>
        <v>99.514459072058784</v>
      </c>
      <c r="K10" s="103">
        <v>691284</v>
      </c>
      <c r="L10" s="104">
        <f t="shared" si="5"/>
        <v>96.201397200033398</v>
      </c>
      <c r="M10" s="103">
        <v>0</v>
      </c>
      <c r="N10" s="104">
        <f t="shared" si="6"/>
        <v>0</v>
      </c>
      <c r="O10" s="103">
        <v>23807</v>
      </c>
      <c r="P10" s="103">
        <v>3000</v>
      </c>
      <c r="Q10" s="104">
        <f t="shared" si="7"/>
        <v>3.3130618720253837</v>
      </c>
      <c r="R10" s="103">
        <v>0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21" t="s">
        <v>256</v>
      </c>
      <c r="AB10" s="122"/>
    </row>
    <row r="11" spans="1:28" s="105" customFormat="1" ht="13.5" customHeight="1" x14ac:dyDescent="0.15">
      <c r="A11" s="101" t="s">
        <v>40</v>
      </c>
      <c r="B11" s="102" t="s">
        <v>262</v>
      </c>
      <c r="C11" s="101" t="s">
        <v>263</v>
      </c>
      <c r="D11" s="103">
        <f t="shared" si="0"/>
        <v>388504</v>
      </c>
      <c r="E11" s="103">
        <f t="shared" si="1"/>
        <v>619</v>
      </c>
      <c r="F11" s="104">
        <f t="shared" si="2"/>
        <v>0.15932911887651091</v>
      </c>
      <c r="G11" s="103">
        <v>619</v>
      </c>
      <c r="H11" s="103">
        <v>0</v>
      </c>
      <c r="I11" s="103">
        <f t="shared" si="3"/>
        <v>387885</v>
      </c>
      <c r="J11" s="104">
        <f t="shared" si="4"/>
        <v>99.840670881123501</v>
      </c>
      <c r="K11" s="103">
        <v>366419</v>
      </c>
      <c r="L11" s="104">
        <f t="shared" si="5"/>
        <v>94.31537384428475</v>
      </c>
      <c r="M11" s="103">
        <v>0</v>
      </c>
      <c r="N11" s="104">
        <f t="shared" si="6"/>
        <v>0</v>
      </c>
      <c r="O11" s="103">
        <v>21466</v>
      </c>
      <c r="P11" s="103">
        <v>3582</v>
      </c>
      <c r="Q11" s="104">
        <f t="shared" si="7"/>
        <v>5.5252970368387455</v>
      </c>
      <c r="R11" s="103">
        <v>0</v>
      </c>
      <c r="S11" s="101"/>
      <c r="T11" s="101" t="s">
        <v>257</v>
      </c>
      <c r="U11" s="101"/>
      <c r="V11" s="101"/>
      <c r="W11" s="101" t="s">
        <v>257</v>
      </c>
      <c r="X11" s="101"/>
      <c r="Y11" s="101"/>
      <c r="Z11" s="101"/>
      <c r="AA11" s="121" t="s">
        <v>256</v>
      </c>
      <c r="AB11" s="122"/>
    </row>
    <row r="12" spans="1:28" s="105" customFormat="1" ht="13.5" customHeight="1" x14ac:dyDescent="0.15">
      <c r="A12" s="101" t="s">
        <v>40</v>
      </c>
      <c r="B12" s="102" t="s">
        <v>264</v>
      </c>
      <c r="C12" s="101" t="s">
        <v>265</v>
      </c>
      <c r="D12" s="103">
        <f t="shared" si="0"/>
        <v>257536</v>
      </c>
      <c r="E12" s="103">
        <f t="shared" si="1"/>
        <v>456</v>
      </c>
      <c r="F12" s="104">
        <f t="shared" si="2"/>
        <v>0.17706262425447317</v>
      </c>
      <c r="G12" s="103">
        <v>456</v>
      </c>
      <c r="H12" s="103">
        <v>0</v>
      </c>
      <c r="I12" s="103">
        <f t="shared" si="3"/>
        <v>257080</v>
      </c>
      <c r="J12" s="104">
        <f t="shared" si="4"/>
        <v>99.822937375745525</v>
      </c>
      <c r="K12" s="103">
        <v>250257</v>
      </c>
      <c r="L12" s="104">
        <f t="shared" si="5"/>
        <v>97.173599030815112</v>
      </c>
      <c r="M12" s="103">
        <v>0</v>
      </c>
      <c r="N12" s="104">
        <f t="shared" si="6"/>
        <v>0</v>
      </c>
      <c r="O12" s="103">
        <v>6823</v>
      </c>
      <c r="P12" s="103">
        <v>4466</v>
      </c>
      <c r="Q12" s="104">
        <f t="shared" si="7"/>
        <v>2.6493383449304178</v>
      </c>
      <c r="R12" s="103">
        <v>5173</v>
      </c>
      <c r="S12" s="101"/>
      <c r="T12" s="101" t="s">
        <v>257</v>
      </c>
      <c r="U12" s="101"/>
      <c r="V12" s="101"/>
      <c r="W12" s="101"/>
      <c r="X12" s="101"/>
      <c r="Y12" s="101"/>
      <c r="Z12" s="101" t="s">
        <v>257</v>
      </c>
      <c r="AA12" s="121" t="s">
        <v>256</v>
      </c>
      <c r="AB12" s="122"/>
    </row>
    <row r="13" spans="1:28" s="105" customFormat="1" ht="13.5" customHeight="1" x14ac:dyDescent="0.15">
      <c r="A13" s="101" t="s">
        <v>40</v>
      </c>
      <c r="B13" s="102" t="s">
        <v>266</v>
      </c>
      <c r="C13" s="101" t="s">
        <v>267</v>
      </c>
      <c r="D13" s="103">
        <f t="shared" si="0"/>
        <v>177063</v>
      </c>
      <c r="E13" s="103">
        <f t="shared" si="1"/>
        <v>222</v>
      </c>
      <c r="F13" s="104">
        <f t="shared" si="2"/>
        <v>0.12537910235339964</v>
      </c>
      <c r="G13" s="103">
        <v>222</v>
      </c>
      <c r="H13" s="103">
        <v>0</v>
      </c>
      <c r="I13" s="103">
        <f t="shared" si="3"/>
        <v>176841</v>
      </c>
      <c r="J13" s="104">
        <f t="shared" si="4"/>
        <v>99.874620897646608</v>
      </c>
      <c r="K13" s="103">
        <v>158088</v>
      </c>
      <c r="L13" s="104">
        <f t="shared" si="5"/>
        <v>89.283475373172266</v>
      </c>
      <c r="M13" s="103">
        <v>0</v>
      </c>
      <c r="N13" s="104">
        <f t="shared" si="6"/>
        <v>0</v>
      </c>
      <c r="O13" s="103">
        <v>18753</v>
      </c>
      <c r="P13" s="103">
        <v>1891</v>
      </c>
      <c r="Q13" s="104">
        <f t="shared" si="7"/>
        <v>10.591145524474339</v>
      </c>
      <c r="R13" s="103">
        <v>1525</v>
      </c>
      <c r="S13" s="101"/>
      <c r="T13" s="101" t="s">
        <v>257</v>
      </c>
      <c r="U13" s="101"/>
      <c r="V13" s="101"/>
      <c r="W13" s="101"/>
      <c r="X13" s="101"/>
      <c r="Y13" s="101"/>
      <c r="Z13" s="101" t="s">
        <v>257</v>
      </c>
      <c r="AA13" s="121" t="s">
        <v>256</v>
      </c>
      <c r="AB13" s="122"/>
    </row>
    <row r="14" spans="1:28" s="105" customFormat="1" ht="13.5" customHeight="1" x14ac:dyDescent="0.15">
      <c r="A14" s="101" t="s">
        <v>40</v>
      </c>
      <c r="B14" s="102" t="s">
        <v>268</v>
      </c>
      <c r="C14" s="101" t="s">
        <v>269</v>
      </c>
      <c r="D14" s="103">
        <f t="shared" si="0"/>
        <v>436905</v>
      </c>
      <c r="E14" s="103">
        <f t="shared" si="1"/>
        <v>1132</v>
      </c>
      <c r="F14" s="104">
        <f t="shared" si="2"/>
        <v>0.25909522665110263</v>
      </c>
      <c r="G14" s="103">
        <v>1132</v>
      </c>
      <c r="H14" s="103">
        <v>0</v>
      </c>
      <c r="I14" s="103">
        <f t="shared" si="3"/>
        <v>435773</v>
      </c>
      <c r="J14" s="104">
        <f t="shared" si="4"/>
        <v>99.740904773348888</v>
      </c>
      <c r="K14" s="103">
        <v>422380</v>
      </c>
      <c r="L14" s="104">
        <f t="shared" si="5"/>
        <v>96.675478650965303</v>
      </c>
      <c r="M14" s="103">
        <v>0</v>
      </c>
      <c r="N14" s="104">
        <f t="shared" si="6"/>
        <v>0</v>
      </c>
      <c r="O14" s="103">
        <v>13393</v>
      </c>
      <c r="P14" s="103">
        <v>3126</v>
      </c>
      <c r="Q14" s="104">
        <f t="shared" si="7"/>
        <v>3.0654261223835846</v>
      </c>
      <c r="R14" s="103">
        <v>6699</v>
      </c>
      <c r="S14" s="101"/>
      <c r="T14" s="101" t="s">
        <v>257</v>
      </c>
      <c r="U14" s="101"/>
      <c r="V14" s="101"/>
      <c r="W14" s="101" t="s">
        <v>257</v>
      </c>
      <c r="X14" s="101"/>
      <c r="Y14" s="101"/>
      <c r="Z14" s="101"/>
      <c r="AA14" s="121" t="s">
        <v>256</v>
      </c>
      <c r="AB14" s="122"/>
    </row>
    <row r="15" spans="1:28" s="105" customFormat="1" ht="13.5" customHeight="1" x14ac:dyDescent="0.15">
      <c r="A15" s="101" t="s">
        <v>40</v>
      </c>
      <c r="B15" s="102" t="s">
        <v>270</v>
      </c>
      <c r="C15" s="101" t="s">
        <v>271</v>
      </c>
      <c r="D15" s="103">
        <f t="shared" si="0"/>
        <v>188986</v>
      </c>
      <c r="E15" s="103">
        <f t="shared" si="1"/>
        <v>1627</v>
      </c>
      <c r="F15" s="104">
        <f t="shared" si="2"/>
        <v>0.86091033198226319</v>
      </c>
      <c r="G15" s="103">
        <v>1627</v>
      </c>
      <c r="H15" s="103">
        <v>0</v>
      </c>
      <c r="I15" s="103">
        <f t="shared" si="3"/>
        <v>187359</v>
      </c>
      <c r="J15" s="104">
        <f t="shared" si="4"/>
        <v>99.139089668017732</v>
      </c>
      <c r="K15" s="103">
        <v>147292</v>
      </c>
      <c r="L15" s="104">
        <f t="shared" si="5"/>
        <v>77.938048321039659</v>
      </c>
      <c r="M15" s="103">
        <v>0</v>
      </c>
      <c r="N15" s="104">
        <f t="shared" si="6"/>
        <v>0</v>
      </c>
      <c r="O15" s="103">
        <v>40067</v>
      </c>
      <c r="P15" s="103">
        <v>9679</v>
      </c>
      <c r="Q15" s="104">
        <f t="shared" si="7"/>
        <v>21.201041346978084</v>
      </c>
      <c r="R15" s="103">
        <v>2513</v>
      </c>
      <c r="S15" s="101"/>
      <c r="T15" s="101" t="s">
        <v>257</v>
      </c>
      <c r="U15" s="101"/>
      <c r="V15" s="101"/>
      <c r="W15" s="101" t="s">
        <v>257</v>
      </c>
      <c r="X15" s="101"/>
      <c r="Y15" s="101"/>
      <c r="Z15" s="101"/>
      <c r="AA15" s="121" t="s">
        <v>256</v>
      </c>
      <c r="AB15" s="122"/>
    </row>
    <row r="16" spans="1:28" s="105" customFormat="1" ht="13.5" customHeight="1" x14ac:dyDescent="0.15">
      <c r="A16" s="101" t="s">
        <v>40</v>
      </c>
      <c r="B16" s="102" t="s">
        <v>272</v>
      </c>
      <c r="C16" s="101" t="s">
        <v>273</v>
      </c>
      <c r="D16" s="103">
        <f t="shared" si="0"/>
        <v>242447</v>
      </c>
      <c r="E16" s="103">
        <f t="shared" si="1"/>
        <v>563</v>
      </c>
      <c r="F16" s="104">
        <f t="shared" si="2"/>
        <v>0.23221570075109199</v>
      </c>
      <c r="G16" s="103">
        <v>563</v>
      </c>
      <c r="H16" s="103">
        <v>0</v>
      </c>
      <c r="I16" s="103">
        <f t="shared" si="3"/>
        <v>241884</v>
      </c>
      <c r="J16" s="104">
        <f t="shared" si="4"/>
        <v>99.767784299248902</v>
      </c>
      <c r="K16" s="103">
        <v>231334</v>
      </c>
      <c r="L16" s="104">
        <f t="shared" si="5"/>
        <v>95.416317793167167</v>
      </c>
      <c r="M16" s="103">
        <v>0</v>
      </c>
      <c r="N16" s="104">
        <f t="shared" si="6"/>
        <v>0</v>
      </c>
      <c r="O16" s="103">
        <v>10550</v>
      </c>
      <c r="P16" s="103">
        <v>6100</v>
      </c>
      <c r="Q16" s="104">
        <f t="shared" si="7"/>
        <v>4.3514665060817412</v>
      </c>
      <c r="R16" s="103">
        <v>1944</v>
      </c>
      <c r="S16" s="101"/>
      <c r="T16" s="101" t="s">
        <v>257</v>
      </c>
      <c r="U16" s="101"/>
      <c r="V16" s="101"/>
      <c r="W16" s="101" t="s">
        <v>257</v>
      </c>
      <c r="X16" s="101"/>
      <c r="Y16" s="101"/>
      <c r="Z16" s="101"/>
      <c r="AA16" s="121" t="s">
        <v>256</v>
      </c>
      <c r="AB16" s="122"/>
    </row>
    <row r="17" spans="1:28" s="105" customFormat="1" ht="13.5" customHeight="1" x14ac:dyDescent="0.15">
      <c r="A17" s="101" t="s">
        <v>40</v>
      </c>
      <c r="B17" s="102" t="s">
        <v>274</v>
      </c>
      <c r="C17" s="101" t="s">
        <v>275</v>
      </c>
      <c r="D17" s="103">
        <f t="shared" si="0"/>
        <v>60060</v>
      </c>
      <c r="E17" s="103">
        <f t="shared" si="1"/>
        <v>114</v>
      </c>
      <c r="F17" s="104">
        <f t="shared" si="2"/>
        <v>0.18981018981018982</v>
      </c>
      <c r="G17" s="103">
        <v>114</v>
      </c>
      <c r="H17" s="103">
        <v>0</v>
      </c>
      <c r="I17" s="103">
        <f t="shared" si="3"/>
        <v>59946</v>
      </c>
      <c r="J17" s="104">
        <f t="shared" si="4"/>
        <v>99.810189810189812</v>
      </c>
      <c r="K17" s="103">
        <v>59554</v>
      </c>
      <c r="L17" s="104">
        <f t="shared" si="5"/>
        <v>99.157509157509168</v>
      </c>
      <c r="M17" s="103">
        <v>0</v>
      </c>
      <c r="N17" s="104">
        <f t="shared" si="6"/>
        <v>0</v>
      </c>
      <c r="O17" s="103">
        <v>392</v>
      </c>
      <c r="P17" s="103">
        <v>0</v>
      </c>
      <c r="Q17" s="104">
        <f t="shared" si="7"/>
        <v>0.65268065268065267</v>
      </c>
      <c r="R17" s="103">
        <v>515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21" t="s">
        <v>256</v>
      </c>
      <c r="AB17" s="122"/>
    </row>
    <row r="18" spans="1:28" s="105" customFormat="1" ht="13.5" customHeight="1" x14ac:dyDescent="0.15">
      <c r="A18" s="101" t="s">
        <v>40</v>
      </c>
      <c r="B18" s="102" t="s">
        <v>276</v>
      </c>
      <c r="C18" s="101" t="s">
        <v>277</v>
      </c>
      <c r="D18" s="103">
        <f t="shared" si="0"/>
        <v>42098</v>
      </c>
      <c r="E18" s="103">
        <f t="shared" si="1"/>
        <v>2821</v>
      </c>
      <c r="F18" s="104">
        <f t="shared" si="2"/>
        <v>6.7010309278350517</v>
      </c>
      <c r="G18" s="103">
        <v>2821</v>
      </c>
      <c r="H18" s="103">
        <v>0</v>
      </c>
      <c r="I18" s="103">
        <f t="shared" si="3"/>
        <v>39277</v>
      </c>
      <c r="J18" s="104">
        <f t="shared" si="4"/>
        <v>93.298969072164951</v>
      </c>
      <c r="K18" s="103">
        <v>13394</v>
      </c>
      <c r="L18" s="104">
        <f t="shared" si="5"/>
        <v>31.816238301106942</v>
      </c>
      <c r="M18" s="103">
        <v>0</v>
      </c>
      <c r="N18" s="104">
        <f t="shared" si="6"/>
        <v>0</v>
      </c>
      <c r="O18" s="103">
        <v>25883</v>
      </c>
      <c r="P18" s="103">
        <v>12527</v>
      </c>
      <c r="Q18" s="104">
        <f t="shared" si="7"/>
        <v>61.482730771058002</v>
      </c>
      <c r="R18" s="103">
        <v>328</v>
      </c>
      <c r="S18" s="101"/>
      <c r="T18" s="101" t="s">
        <v>257</v>
      </c>
      <c r="U18" s="101"/>
      <c r="V18" s="101"/>
      <c r="W18" s="101"/>
      <c r="X18" s="101"/>
      <c r="Y18" s="101"/>
      <c r="Z18" s="101" t="s">
        <v>257</v>
      </c>
      <c r="AA18" s="121" t="s">
        <v>256</v>
      </c>
      <c r="AB18" s="122"/>
    </row>
    <row r="19" spans="1:28" s="105" customFormat="1" ht="13.5" customHeight="1" x14ac:dyDescent="0.15">
      <c r="A19" s="101" t="s">
        <v>40</v>
      </c>
      <c r="B19" s="102" t="s">
        <v>278</v>
      </c>
      <c r="C19" s="101" t="s">
        <v>279</v>
      </c>
      <c r="D19" s="103">
        <f t="shared" si="0"/>
        <v>162439</v>
      </c>
      <c r="E19" s="103">
        <f t="shared" si="1"/>
        <v>807</v>
      </c>
      <c r="F19" s="104">
        <f t="shared" si="2"/>
        <v>0.49680187639667817</v>
      </c>
      <c r="G19" s="103">
        <v>800</v>
      </c>
      <c r="H19" s="103">
        <v>7</v>
      </c>
      <c r="I19" s="103">
        <f t="shared" si="3"/>
        <v>161632</v>
      </c>
      <c r="J19" s="104">
        <f t="shared" si="4"/>
        <v>99.503198123603326</v>
      </c>
      <c r="K19" s="103">
        <v>130564</v>
      </c>
      <c r="L19" s="104">
        <f t="shared" si="5"/>
        <v>80.377249305893301</v>
      </c>
      <c r="M19" s="103">
        <v>0</v>
      </c>
      <c r="N19" s="104">
        <f t="shared" si="6"/>
        <v>0</v>
      </c>
      <c r="O19" s="103">
        <v>31068</v>
      </c>
      <c r="P19" s="103">
        <v>17414</v>
      </c>
      <c r="Q19" s="104">
        <f t="shared" si="7"/>
        <v>19.125948817710032</v>
      </c>
      <c r="R19" s="103">
        <v>3678</v>
      </c>
      <c r="S19" s="101"/>
      <c r="T19" s="101" t="s">
        <v>257</v>
      </c>
      <c r="U19" s="101"/>
      <c r="V19" s="101"/>
      <c r="W19" s="101"/>
      <c r="X19" s="101"/>
      <c r="Y19" s="101"/>
      <c r="Z19" s="101" t="s">
        <v>257</v>
      </c>
      <c r="AA19" s="121" t="s">
        <v>256</v>
      </c>
      <c r="AB19" s="122"/>
    </row>
    <row r="20" spans="1:28" s="105" customFormat="1" ht="13.5" customHeight="1" x14ac:dyDescent="0.15">
      <c r="A20" s="101" t="s">
        <v>40</v>
      </c>
      <c r="B20" s="102" t="s">
        <v>280</v>
      </c>
      <c r="C20" s="101" t="s">
        <v>281</v>
      </c>
      <c r="D20" s="103">
        <f t="shared" si="0"/>
        <v>223747</v>
      </c>
      <c r="E20" s="103">
        <f t="shared" si="1"/>
        <v>1185</v>
      </c>
      <c r="F20" s="104">
        <f t="shared" si="2"/>
        <v>0.5296160395446643</v>
      </c>
      <c r="G20" s="103">
        <v>1185</v>
      </c>
      <c r="H20" s="103">
        <v>0</v>
      </c>
      <c r="I20" s="103">
        <f t="shared" si="3"/>
        <v>222562</v>
      </c>
      <c r="J20" s="104">
        <f t="shared" si="4"/>
        <v>99.470383960455337</v>
      </c>
      <c r="K20" s="103">
        <v>198624</v>
      </c>
      <c r="L20" s="104">
        <f t="shared" si="5"/>
        <v>88.771693028286407</v>
      </c>
      <c r="M20" s="103">
        <v>0</v>
      </c>
      <c r="N20" s="104">
        <f t="shared" si="6"/>
        <v>0</v>
      </c>
      <c r="O20" s="103">
        <v>23938</v>
      </c>
      <c r="P20" s="103">
        <v>10626</v>
      </c>
      <c r="Q20" s="104">
        <f t="shared" si="7"/>
        <v>10.698690932168924</v>
      </c>
      <c r="R20" s="103">
        <v>7687</v>
      </c>
      <c r="S20" s="101"/>
      <c r="T20" s="101" t="s">
        <v>257</v>
      </c>
      <c r="U20" s="101"/>
      <c r="V20" s="101"/>
      <c r="W20" s="101"/>
      <c r="X20" s="101"/>
      <c r="Y20" s="101"/>
      <c r="Z20" s="101" t="s">
        <v>257</v>
      </c>
      <c r="AA20" s="121" t="s">
        <v>256</v>
      </c>
      <c r="AB20" s="122"/>
    </row>
    <row r="21" spans="1:28" s="105" customFormat="1" ht="13.5" customHeight="1" x14ac:dyDescent="0.15">
      <c r="A21" s="101" t="s">
        <v>40</v>
      </c>
      <c r="B21" s="102" t="s">
        <v>282</v>
      </c>
      <c r="C21" s="101" t="s">
        <v>283</v>
      </c>
      <c r="D21" s="103">
        <f t="shared" si="0"/>
        <v>240523</v>
      </c>
      <c r="E21" s="103">
        <f t="shared" si="1"/>
        <v>380</v>
      </c>
      <c r="F21" s="104">
        <f t="shared" si="2"/>
        <v>0.15798904886434978</v>
      </c>
      <c r="G21" s="103">
        <v>380</v>
      </c>
      <c r="H21" s="103">
        <v>0</v>
      </c>
      <c r="I21" s="103">
        <f t="shared" si="3"/>
        <v>240143</v>
      </c>
      <c r="J21" s="104">
        <f t="shared" si="4"/>
        <v>99.842010951135649</v>
      </c>
      <c r="K21" s="103">
        <v>226611</v>
      </c>
      <c r="L21" s="104">
        <f t="shared" si="5"/>
        <v>94.215937768945167</v>
      </c>
      <c r="M21" s="103">
        <v>0</v>
      </c>
      <c r="N21" s="104">
        <f t="shared" si="6"/>
        <v>0</v>
      </c>
      <c r="O21" s="103">
        <v>13532</v>
      </c>
      <c r="P21" s="103">
        <v>5168</v>
      </c>
      <c r="Q21" s="104">
        <f t="shared" si="7"/>
        <v>5.6260731821904768</v>
      </c>
      <c r="R21" s="103">
        <v>7147</v>
      </c>
      <c r="S21" s="101"/>
      <c r="T21" s="101" t="s">
        <v>257</v>
      </c>
      <c r="U21" s="101"/>
      <c r="V21" s="101"/>
      <c r="W21" s="101"/>
      <c r="X21" s="101"/>
      <c r="Y21" s="101"/>
      <c r="Z21" s="101" t="s">
        <v>257</v>
      </c>
      <c r="AA21" s="121" t="s">
        <v>256</v>
      </c>
      <c r="AB21" s="122"/>
    </row>
    <row r="22" spans="1:28" s="105" customFormat="1" ht="13.5" customHeight="1" x14ac:dyDescent="0.15">
      <c r="A22" s="101" t="s">
        <v>40</v>
      </c>
      <c r="B22" s="102" t="s">
        <v>284</v>
      </c>
      <c r="C22" s="101" t="s">
        <v>285</v>
      </c>
      <c r="D22" s="103">
        <f t="shared" si="0"/>
        <v>102088</v>
      </c>
      <c r="E22" s="103">
        <f t="shared" si="1"/>
        <v>933</v>
      </c>
      <c r="F22" s="104">
        <f t="shared" si="2"/>
        <v>0.91391740459211657</v>
      </c>
      <c r="G22" s="103">
        <v>833</v>
      </c>
      <c r="H22" s="103">
        <v>100</v>
      </c>
      <c r="I22" s="103">
        <f t="shared" si="3"/>
        <v>101155</v>
      </c>
      <c r="J22" s="104">
        <f t="shared" si="4"/>
        <v>99.086082595407888</v>
      </c>
      <c r="K22" s="103">
        <v>78957</v>
      </c>
      <c r="L22" s="104">
        <f t="shared" si="5"/>
        <v>77.342097014340567</v>
      </c>
      <c r="M22" s="103">
        <v>0</v>
      </c>
      <c r="N22" s="104">
        <f t="shared" si="6"/>
        <v>0</v>
      </c>
      <c r="O22" s="103">
        <v>22198</v>
      </c>
      <c r="P22" s="103">
        <v>12563</v>
      </c>
      <c r="Q22" s="104">
        <f t="shared" si="7"/>
        <v>21.743985581067314</v>
      </c>
      <c r="R22" s="103">
        <v>2686</v>
      </c>
      <c r="S22" s="101"/>
      <c r="T22" s="101" t="s">
        <v>257</v>
      </c>
      <c r="U22" s="101"/>
      <c r="V22" s="101"/>
      <c r="W22" s="101" t="s">
        <v>257</v>
      </c>
      <c r="X22" s="101"/>
      <c r="Y22" s="101"/>
      <c r="Z22" s="101"/>
      <c r="AA22" s="121" t="s">
        <v>256</v>
      </c>
      <c r="AB22" s="122"/>
    </row>
    <row r="23" spans="1:28" s="105" customFormat="1" ht="13.5" customHeight="1" x14ac:dyDescent="0.15">
      <c r="A23" s="101" t="s">
        <v>40</v>
      </c>
      <c r="B23" s="102" t="s">
        <v>286</v>
      </c>
      <c r="C23" s="101" t="s">
        <v>287</v>
      </c>
      <c r="D23" s="103">
        <f t="shared" si="0"/>
        <v>133314</v>
      </c>
      <c r="E23" s="103">
        <f t="shared" si="1"/>
        <v>191</v>
      </c>
      <c r="F23" s="104">
        <f t="shared" si="2"/>
        <v>0.14327077426226803</v>
      </c>
      <c r="G23" s="103">
        <v>191</v>
      </c>
      <c r="H23" s="103">
        <v>0</v>
      </c>
      <c r="I23" s="103">
        <f t="shared" si="3"/>
        <v>133123</v>
      </c>
      <c r="J23" s="104">
        <f t="shared" si="4"/>
        <v>99.856729225737723</v>
      </c>
      <c r="K23" s="103">
        <v>126467</v>
      </c>
      <c r="L23" s="104">
        <f t="shared" si="5"/>
        <v>94.86400528076571</v>
      </c>
      <c r="M23" s="103">
        <v>0</v>
      </c>
      <c r="N23" s="104">
        <f t="shared" si="6"/>
        <v>0</v>
      </c>
      <c r="O23" s="103">
        <v>6656</v>
      </c>
      <c r="P23" s="103">
        <v>3994</v>
      </c>
      <c r="Q23" s="104">
        <f t="shared" si="7"/>
        <v>4.9927239449720213</v>
      </c>
      <c r="R23" s="103">
        <v>2665</v>
      </c>
      <c r="S23" s="101"/>
      <c r="T23" s="101" t="s">
        <v>257</v>
      </c>
      <c r="U23" s="101"/>
      <c r="V23" s="101"/>
      <c r="W23" s="101"/>
      <c r="X23" s="101"/>
      <c r="Y23" s="101"/>
      <c r="Z23" s="101" t="s">
        <v>257</v>
      </c>
      <c r="AA23" s="121" t="s">
        <v>256</v>
      </c>
      <c r="AB23" s="122"/>
    </row>
    <row r="24" spans="1:28" s="105" customFormat="1" ht="13.5" customHeight="1" x14ac:dyDescent="0.15">
      <c r="A24" s="101" t="s">
        <v>40</v>
      </c>
      <c r="B24" s="102" t="s">
        <v>288</v>
      </c>
      <c r="C24" s="101" t="s">
        <v>289</v>
      </c>
      <c r="D24" s="103">
        <f t="shared" si="0"/>
        <v>131776</v>
      </c>
      <c r="E24" s="103">
        <f t="shared" si="1"/>
        <v>227</v>
      </c>
      <c r="F24" s="104">
        <f t="shared" si="2"/>
        <v>0.17226202039825159</v>
      </c>
      <c r="G24" s="103">
        <v>227</v>
      </c>
      <c r="H24" s="103">
        <v>0</v>
      </c>
      <c r="I24" s="103">
        <f t="shared" si="3"/>
        <v>131549</v>
      </c>
      <c r="J24" s="104">
        <f t="shared" si="4"/>
        <v>99.82773797960175</v>
      </c>
      <c r="K24" s="103">
        <v>125454</v>
      </c>
      <c r="L24" s="104">
        <f t="shared" si="5"/>
        <v>95.202464788732399</v>
      </c>
      <c r="M24" s="103">
        <v>0</v>
      </c>
      <c r="N24" s="104">
        <f t="shared" si="6"/>
        <v>0</v>
      </c>
      <c r="O24" s="103">
        <v>6095</v>
      </c>
      <c r="P24" s="103">
        <v>3212</v>
      </c>
      <c r="Q24" s="104">
        <f t="shared" si="7"/>
        <v>4.6252731908693541</v>
      </c>
      <c r="R24" s="103">
        <v>0</v>
      </c>
      <c r="S24" s="101"/>
      <c r="T24" s="101" t="s">
        <v>257</v>
      </c>
      <c r="U24" s="101"/>
      <c r="V24" s="101"/>
      <c r="W24" s="101"/>
      <c r="X24" s="101"/>
      <c r="Y24" s="101"/>
      <c r="Z24" s="101" t="s">
        <v>257</v>
      </c>
      <c r="AA24" s="121" t="s">
        <v>256</v>
      </c>
      <c r="AB24" s="122"/>
    </row>
    <row r="25" spans="1:28" s="105" customFormat="1" ht="13.5" customHeight="1" x14ac:dyDescent="0.15">
      <c r="A25" s="101" t="s">
        <v>40</v>
      </c>
      <c r="B25" s="102" t="s">
        <v>290</v>
      </c>
      <c r="C25" s="101" t="s">
        <v>291</v>
      </c>
      <c r="D25" s="103">
        <f t="shared" si="0"/>
        <v>40859</v>
      </c>
      <c r="E25" s="103">
        <f t="shared" si="1"/>
        <v>301</v>
      </c>
      <c r="F25" s="104">
        <f t="shared" si="2"/>
        <v>0.73667980126777455</v>
      </c>
      <c r="G25" s="103">
        <v>301</v>
      </c>
      <c r="H25" s="103">
        <v>0</v>
      </c>
      <c r="I25" s="103">
        <f t="shared" si="3"/>
        <v>40558</v>
      </c>
      <c r="J25" s="104">
        <f t="shared" si="4"/>
        <v>99.263320198732231</v>
      </c>
      <c r="K25" s="103">
        <v>30265</v>
      </c>
      <c r="L25" s="104">
        <f t="shared" si="5"/>
        <v>74.071807924814607</v>
      </c>
      <c r="M25" s="103">
        <v>0</v>
      </c>
      <c r="N25" s="104">
        <f t="shared" si="6"/>
        <v>0</v>
      </c>
      <c r="O25" s="103">
        <v>10293</v>
      </c>
      <c r="P25" s="103">
        <v>5705</v>
      </c>
      <c r="Q25" s="104">
        <f t="shared" si="7"/>
        <v>25.19151227391762</v>
      </c>
      <c r="R25" s="103">
        <v>504</v>
      </c>
      <c r="S25" s="101"/>
      <c r="T25" s="101" t="s">
        <v>257</v>
      </c>
      <c r="U25" s="101"/>
      <c r="V25" s="101"/>
      <c r="W25" s="101"/>
      <c r="X25" s="101"/>
      <c r="Y25" s="101"/>
      <c r="Z25" s="101" t="s">
        <v>257</v>
      </c>
      <c r="AA25" s="121" t="s">
        <v>256</v>
      </c>
      <c r="AB25" s="122"/>
    </row>
    <row r="26" spans="1:28" s="105" customFormat="1" ht="13.5" customHeight="1" x14ac:dyDescent="0.15">
      <c r="A26" s="101" t="s">
        <v>40</v>
      </c>
      <c r="B26" s="102" t="s">
        <v>292</v>
      </c>
      <c r="C26" s="101" t="s">
        <v>293</v>
      </c>
      <c r="D26" s="103">
        <f t="shared" si="0"/>
        <v>85054</v>
      </c>
      <c r="E26" s="103">
        <f t="shared" si="1"/>
        <v>2339</v>
      </c>
      <c r="F26" s="104">
        <f t="shared" si="2"/>
        <v>2.7500176358548689</v>
      </c>
      <c r="G26" s="103">
        <v>2339</v>
      </c>
      <c r="H26" s="103">
        <v>0</v>
      </c>
      <c r="I26" s="103">
        <f t="shared" si="3"/>
        <v>82715</v>
      </c>
      <c r="J26" s="104">
        <f t="shared" si="4"/>
        <v>97.249982364145126</v>
      </c>
      <c r="K26" s="103">
        <v>79158</v>
      </c>
      <c r="L26" s="104">
        <f t="shared" si="5"/>
        <v>93.067933312954125</v>
      </c>
      <c r="M26" s="103">
        <v>0</v>
      </c>
      <c r="N26" s="104">
        <f t="shared" si="6"/>
        <v>0</v>
      </c>
      <c r="O26" s="103">
        <v>3557</v>
      </c>
      <c r="P26" s="103">
        <v>1955</v>
      </c>
      <c r="Q26" s="104">
        <f t="shared" si="7"/>
        <v>4.182049051191008</v>
      </c>
      <c r="R26" s="103">
        <v>4137</v>
      </c>
      <c r="S26" s="101"/>
      <c r="T26" s="101" t="s">
        <v>257</v>
      </c>
      <c r="U26" s="101"/>
      <c r="V26" s="101"/>
      <c r="W26" s="101"/>
      <c r="X26" s="101"/>
      <c r="Y26" s="101"/>
      <c r="Z26" s="101" t="s">
        <v>257</v>
      </c>
      <c r="AA26" s="121" t="s">
        <v>256</v>
      </c>
      <c r="AB26" s="122"/>
    </row>
    <row r="27" spans="1:28" s="105" customFormat="1" ht="13.5" customHeight="1" x14ac:dyDescent="0.15">
      <c r="A27" s="101" t="s">
        <v>40</v>
      </c>
      <c r="B27" s="102" t="s">
        <v>294</v>
      </c>
      <c r="C27" s="101" t="s">
        <v>295</v>
      </c>
      <c r="D27" s="103">
        <f t="shared" si="0"/>
        <v>31627</v>
      </c>
      <c r="E27" s="103">
        <f t="shared" si="1"/>
        <v>98</v>
      </c>
      <c r="F27" s="104">
        <f t="shared" si="2"/>
        <v>0.30986182692003666</v>
      </c>
      <c r="G27" s="103">
        <v>98</v>
      </c>
      <c r="H27" s="103">
        <v>0</v>
      </c>
      <c r="I27" s="103">
        <f t="shared" si="3"/>
        <v>31529</v>
      </c>
      <c r="J27" s="104">
        <f t="shared" si="4"/>
        <v>99.690138173079973</v>
      </c>
      <c r="K27" s="103">
        <v>23256</v>
      </c>
      <c r="L27" s="104">
        <f t="shared" si="5"/>
        <v>73.532108641350746</v>
      </c>
      <c r="M27" s="103">
        <v>0</v>
      </c>
      <c r="N27" s="104">
        <f t="shared" si="6"/>
        <v>0</v>
      </c>
      <c r="O27" s="103">
        <v>8273</v>
      </c>
      <c r="P27" s="103">
        <v>4206</v>
      </c>
      <c r="Q27" s="104">
        <f t="shared" si="7"/>
        <v>26.15802953172922</v>
      </c>
      <c r="R27" s="103">
        <v>0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21" t="s">
        <v>256</v>
      </c>
      <c r="AB27" s="122"/>
    </row>
    <row r="28" spans="1:28" s="105" customFormat="1" ht="13.5" customHeight="1" x14ac:dyDescent="0.15">
      <c r="A28" s="101" t="s">
        <v>40</v>
      </c>
      <c r="B28" s="102" t="s">
        <v>296</v>
      </c>
      <c r="C28" s="101" t="s">
        <v>297</v>
      </c>
      <c r="D28" s="103">
        <f t="shared" si="0"/>
        <v>48847</v>
      </c>
      <c r="E28" s="103">
        <f t="shared" si="1"/>
        <v>235</v>
      </c>
      <c r="F28" s="104">
        <f t="shared" si="2"/>
        <v>0.48109402829242331</v>
      </c>
      <c r="G28" s="103">
        <v>235</v>
      </c>
      <c r="H28" s="103">
        <v>0</v>
      </c>
      <c r="I28" s="103">
        <f t="shared" si="3"/>
        <v>48612</v>
      </c>
      <c r="J28" s="104">
        <f t="shared" si="4"/>
        <v>99.518905971707568</v>
      </c>
      <c r="K28" s="103">
        <v>44679</v>
      </c>
      <c r="L28" s="104">
        <f t="shared" si="5"/>
        <v>91.46723442586034</v>
      </c>
      <c r="M28" s="103">
        <v>0</v>
      </c>
      <c r="N28" s="104">
        <f t="shared" si="6"/>
        <v>0</v>
      </c>
      <c r="O28" s="103">
        <v>3933</v>
      </c>
      <c r="P28" s="103">
        <v>755</v>
      </c>
      <c r="Q28" s="104">
        <f t="shared" si="7"/>
        <v>8.0516715458472365</v>
      </c>
      <c r="R28" s="103">
        <v>946</v>
      </c>
      <c r="S28" s="101"/>
      <c r="T28" s="101" t="s">
        <v>257</v>
      </c>
      <c r="U28" s="101"/>
      <c r="V28" s="101"/>
      <c r="W28" s="101"/>
      <c r="X28" s="101"/>
      <c r="Y28" s="101"/>
      <c r="Z28" s="101" t="s">
        <v>257</v>
      </c>
      <c r="AA28" s="121" t="s">
        <v>256</v>
      </c>
      <c r="AB28" s="122"/>
    </row>
    <row r="29" spans="1:28" s="105" customFormat="1" ht="13.5" customHeight="1" x14ac:dyDescent="0.15">
      <c r="A29" s="101" t="s">
        <v>40</v>
      </c>
      <c r="B29" s="102" t="s">
        <v>298</v>
      </c>
      <c r="C29" s="101" t="s">
        <v>299</v>
      </c>
      <c r="D29" s="103">
        <f t="shared" si="0"/>
        <v>32637</v>
      </c>
      <c r="E29" s="103">
        <f t="shared" si="1"/>
        <v>254</v>
      </c>
      <c r="F29" s="104">
        <f t="shared" si="2"/>
        <v>0.77825780555810897</v>
      </c>
      <c r="G29" s="103">
        <v>254</v>
      </c>
      <c r="H29" s="103">
        <v>0</v>
      </c>
      <c r="I29" s="103">
        <f t="shared" si="3"/>
        <v>32383</v>
      </c>
      <c r="J29" s="104">
        <f t="shared" si="4"/>
        <v>99.221742194441887</v>
      </c>
      <c r="K29" s="103">
        <v>20276</v>
      </c>
      <c r="L29" s="104">
        <f t="shared" si="5"/>
        <v>62.125808131874869</v>
      </c>
      <c r="M29" s="103">
        <v>0</v>
      </c>
      <c r="N29" s="104">
        <f t="shared" si="6"/>
        <v>0</v>
      </c>
      <c r="O29" s="103">
        <v>12107</v>
      </c>
      <c r="P29" s="103">
        <v>3269</v>
      </c>
      <c r="Q29" s="104">
        <f t="shared" si="7"/>
        <v>37.095934062567025</v>
      </c>
      <c r="R29" s="103">
        <v>0</v>
      </c>
      <c r="S29" s="101"/>
      <c r="T29" s="101" t="s">
        <v>257</v>
      </c>
      <c r="U29" s="101"/>
      <c r="V29" s="101"/>
      <c r="W29" s="101"/>
      <c r="X29" s="101"/>
      <c r="Y29" s="101"/>
      <c r="Z29" s="101" t="s">
        <v>257</v>
      </c>
      <c r="AA29" s="121" t="s">
        <v>256</v>
      </c>
      <c r="AB29" s="122"/>
    </row>
    <row r="30" spans="1:28" s="105" customFormat="1" ht="13.5" customHeight="1" x14ac:dyDescent="0.15">
      <c r="A30" s="101" t="s">
        <v>40</v>
      </c>
      <c r="B30" s="102" t="s">
        <v>300</v>
      </c>
      <c r="C30" s="101" t="s">
        <v>301</v>
      </c>
      <c r="D30" s="103">
        <f t="shared" si="0"/>
        <v>28378</v>
      </c>
      <c r="E30" s="103">
        <f t="shared" si="1"/>
        <v>441</v>
      </c>
      <c r="F30" s="104">
        <f t="shared" si="2"/>
        <v>1.5540207202762704</v>
      </c>
      <c r="G30" s="103">
        <v>441</v>
      </c>
      <c r="H30" s="103">
        <v>0</v>
      </c>
      <c r="I30" s="103">
        <f t="shared" si="3"/>
        <v>27937</v>
      </c>
      <c r="J30" s="104">
        <f t="shared" si="4"/>
        <v>98.44597927972373</v>
      </c>
      <c r="K30" s="103">
        <v>20450</v>
      </c>
      <c r="L30" s="104">
        <f t="shared" si="5"/>
        <v>72.062865600112772</v>
      </c>
      <c r="M30" s="103">
        <v>0</v>
      </c>
      <c r="N30" s="104">
        <f t="shared" si="6"/>
        <v>0</v>
      </c>
      <c r="O30" s="103">
        <v>7487</v>
      </c>
      <c r="P30" s="103">
        <v>1488</v>
      </c>
      <c r="Q30" s="104">
        <f t="shared" si="7"/>
        <v>26.383113679610965</v>
      </c>
      <c r="R30" s="103">
        <v>252</v>
      </c>
      <c r="S30" s="101" t="s">
        <v>257</v>
      </c>
      <c r="T30" s="101"/>
      <c r="U30" s="101"/>
      <c r="V30" s="101"/>
      <c r="W30" s="101"/>
      <c r="X30" s="101"/>
      <c r="Y30" s="101"/>
      <c r="Z30" s="101" t="s">
        <v>257</v>
      </c>
      <c r="AA30" s="121" t="s">
        <v>256</v>
      </c>
      <c r="AB30" s="122"/>
    </row>
    <row r="31" spans="1:28" s="105" customFormat="1" ht="13.5" customHeight="1" x14ac:dyDescent="0.15">
      <c r="A31" s="101" t="s">
        <v>40</v>
      </c>
      <c r="B31" s="102" t="s">
        <v>302</v>
      </c>
      <c r="C31" s="101" t="s">
        <v>303</v>
      </c>
      <c r="D31" s="103">
        <f t="shared" si="0"/>
        <v>9299</v>
      </c>
      <c r="E31" s="103">
        <f t="shared" si="1"/>
        <v>105</v>
      </c>
      <c r="F31" s="104">
        <f t="shared" si="2"/>
        <v>1.1291536724378965</v>
      </c>
      <c r="G31" s="103">
        <v>105</v>
      </c>
      <c r="H31" s="103">
        <v>0</v>
      </c>
      <c r="I31" s="103">
        <f t="shared" si="3"/>
        <v>9194</v>
      </c>
      <c r="J31" s="104">
        <f t="shared" si="4"/>
        <v>98.870846327562106</v>
      </c>
      <c r="K31" s="103">
        <v>5218</v>
      </c>
      <c r="L31" s="104">
        <f t="shared" si="5"/>
        <v>56.113560597913761</v>
      </c>
      <c r="M31" s="103">
        <v>0</v>
      </c>
      <c r="N31" s="104">
        <f t="shared" si="6"/>
        <v>0</v>
      </c>
      <c r="O31" s="103">
        <v>3976</v>
      </c>
      <c r="P31" s="103">
        <v>1152</v>
      </c>
      <c r="Q31" s="104">
        <f t="shared" si="7"/>
        <v>42.757285729648345</v>
      </c>
      <c r="R31" s="103">
        <v>341</v>
      </c>
      <c r="S31" s="101"/>
      <c r="T31" s="101" t="s">
        <v>257</v>
      </c>
      <c r="U31" s="101"/>
      <c r="V31" s="101"/>
      <c r="W31" s="101"/>
      <c r="X31" s="101"/>
      <c r="Y31" s="101"/>
      <c r="Z31" s="101" t="s">
        <v>257</v>
      </c>
      <c r="AA31" s="121" t="s">
        <v>256</v>
      </c>
      <c r="AB31" s="122"/>
    </row>
    <row r="32" spans="1:28" s="105" customFormat="1" ht="13.5" customHeight="1" x14ac:dyDescent="0.15">
      <c r="A32" s="101" t="s">
        <v>40</v>
      </c>
      <c r="B32" s="102" t="s">
        <v>304</v>
      </c>
      <c r="C32" s="101" t="s">
        <v>305</v>
      </c>
      <c r="D32" s="103">
        <f t="shared" si="0"/>
        <v>17285</v>
      </c>
      <c r="E32" s="103">
        <f t="shared" si="1"/>
        <v>72</v>
      </c>
      <c r="F32" s="104">
        <f t="shared" si="2"/>
        <v>0.4165461382701765</v>
      </c>
      <c r="G32" s="103">
        <v>72</v>
      </c>
      <c r="H32" s="103">
        <v>0</v>
      </c>
      <c r="I32" s="103">
        <f t="shared" si="3"/>
        <v>17213</v>
      </c>
      <c r="J32" s="104">
        <f t="shared" si="4"/>
        <v>99.583453861729822</v>
      </c>
      <c r="K32" s="103">
        <v>15180</v>
      </c>
      <c r="L32" s="104">
        <f t="shared" si="5"/>
        <v>87.821810818628862</v>
      </c>
      <c r="M32" s="103">
        <v>0</v>
      </c>
      <c r="N32" s="104">
        <f t="shared" si="6"/>
        <v>0</v>
      </c>
      <c r="O32" s="103">
        <v>2033</v>
      </c>
      <c r="P32" s="103">
        <v>552</v>
      </c>
      <c r="Q32" s="104">
        <f t="shared" si="7"/>
        <v>11.761643043100953</v>
      </c>
      <c r="R32" s="103">
        <v>135</v>
      </c>
      <c r="S32" s="101"/>
      <c r="T32" s="101" t="s">
        <v>257</v>
      </c>
      <c r="U32" s="101"/>
      <c r="V32" s="101"/>
      <c r="W32" s="101"/>
      <c r="X32" s="101"/>
      <c r="Y32" s="101"/>
      <c r="Z32" s="101" t="s">
        <v>257</v>
      </c>
      <c r="AA32" s="121" t="s">
        <v>256</v>
      </c>
      <c r="AB32" s="122"/>
    </row>
    <row r="33" spans="1:28" s="105" customFormat="1" ht="13.5" customHeight="1" x14ac:dyDescent="0.15">
      <c r="A33" s="101" t="s">
        <v>40</v>
      </c>
      <c r="B33" s="102" t="s">
        <v>306</v>
      </c>
      <c r="C33" s="101" t="s">
        <v>307</v>
      </c>
      <c r="D33" s="103">
        <f t="shared" si="0"/>
        <v>10820</v>
      </c>
      <c r="E33" s="103">
        <f t="shared" si="1"/>
        <v>166</v>
      </c>
      <c r="F33" s="104">
        <f t="shared" si="2"/>
        <v>1.5341959334565618</v>
      </c>
      <c r="G33" s="103">
        <v>166</v>
      </c>
      <c r="H33" s="103">
        <v>0</v>
      </c>
      <c r="I33" s="103">
        <f t="shared" si="3"/>
        <v>10654</v>
      </c>
      <c r="J33" s="104">
        <f t="shared" si="4"/>
        <v>98.465804066543441</v>
      </c>
      <c r="K33" s="103">
        <v>9033</v>
      </c>
      <c r="L33" s="104">
        <f t="shared" si="5"/>
        <v>83.484288354898339</v>
      </c>
      <c r="M33" s="103">
        <v>0</v>
      </c>
      <c r="N33" s="104">
        <f t="shared" si="6"/>
        <v>0</v>
      </c>
      <c r="O33" s="103">
        <v>1621</v>
      </c>
      <c r="P33" s="103">
        <v>484</v>
      </c>
      <c r="Q33" s="104">
        <f t="shared" si="7"/>
        <v>14.981515711645102</v>
      </c>
      <c r="R33" s="103">
        <v>86</v>
      </c>
      <c r="S33" s="101"/>
      <c r="T33" s="101" t="s">
        <v>257</v>
      </c>
      <c r="U33" s="101"/>
      <c r="V33" s="101"/>
      <c r="W33" s="101"/>
      <c r="X33" s="101"/>
      <c r="Y33" s="101"/>
      <c r="Z33" s="101" t="s">
        <v>257</v>
      </c>
      <c r="AA33" s="121" t="s">
        <v>256</v>
      </c>
      <c r="AB33" s="122"/>
    </row>
    <row r="34" spans="1:28" s="105" customFormat="1" ht="13.5" customHeight="1" x14ac:dyDescent="0.15">
      <c r="A34" s="101" t="s">
        <v>40</v>
      </c>
      <c r="B34" s="102" t="s">
        <v>308</v>
      </c>
      <c r="C34" s="101" t="s">
        <v>309</v>
      </c>
      <c r="D34" s="103">
        <f t="shared" si="0"/>
        <v>9773</v>
      </c>
      <c r="E34" s="103">
        <f t="shared" si="1"/>
        <v>221</v>
      </c>
      <c r="F34" s="104">
        <f t="shared" si="2"/>
        <v>2.2613322418909241</v>
      </c>
      <c r="G34" s="103">
        <v>221</v>
      </c>
      <c r="H34" s="103">
        <v>0</v>
      </c>
      <c r="I34" s="103">
        <f t="shared" si="3"/>
        <v>9552</v>
      </c>
      <c r="J34" s="104">
        <f t="shared" si="4"/>
        <v>97.738667758109074</v>
      </c>
      <c r="K34" s="103">
        <v>7280</v>
      </c>
      <c r="L34" s="104">
        <f t="shared" si="5"/>
        <v>74.490944438759854</v>
      </c>
      <c r="M34" s="103">
        <v>0</v>
      </c>
      <c r="N34" s="104">
        <f t="shared" si="6"/>
        <v>0</v>
      </c>
      <c r="O34" s="103">
        <v>2272</v>
      </c>
      <c r="P34" s="103">
        <v>784</v>
      </c>
      <c r="Q34" s="104">
        <f t="shared" si="7"/>
        <v>23.247723319349227</v>
      </c>
      <c r="R34" s="103">
        <v>0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21" t="s">
        <v>256</v>
      </c>
      <c r="AB34" s="122"/>
    </row>
    <row r="35" spans="1:28" s="105" customFormat="1" ht="13.5" customHeight="1" x14ac:dyDescent="0.15">
      <c r="A35" s="101" t="s">
        <v>40</v>
      </c>
      <c r="B35" s="102" t="s">
        <v>310</v>
      </c>
      <c r="C35" s="101" t="s">
        <v>311</v>
      </c>
      <c r="D35" s="103">
        <f t="shared" si="0"/>
        <v>18154</v>
      </c>
      <c r="E35" s="103">
        <f t="shared" si="1"/>
        <v>82</v>
      </c>
      <c r="F35" s="104">
        <f t="shared" si="2"/>
        <v>0.45169108736366637</v>
      </c>
      <c r="G35" s="103">
        <v>82</v>
      </c>
      <c r="H35" s="103">
        <v>0</v>
      </c>
      <c r="I35" s="103">
        <f t="shared" si="3"/>
        <v>18072</v>
      </c>
      <c r="J35" s="104">
        <f t="shared" si="4"/>
        <v>99.54830891263633</v>
      </c>
      <c r="K35" s="103">
        <v>13253</v>
      </c>
      <c r="L35" s="104">
        <f t="shared" si="5"/>
        <v>73.003194888178911</v>
      </c>
      <c r="M35" s="103">
        <v>0</v>
      </c>
      <c r="N35" s="104">
        <f t="shared" si="6"/>
        <v>0</v>
      </c>
      <c r="O35" s="103">
        <v>4819</v>
      </c>
      <c r="P35" s="103">
        <v>0</v>
      </c>
      <c r="Q35" s="104">
        <f t="shared" si="7"/>
        <v>26.545114024457423</v>
      </c>
      <c r="R35" s="103">
        <v>146</v>
      </c>
      <c r="S35" s="101"/>
      <c r="T35" s="101" t="s">
        <v>257</v>
      </c>
      <c r="U35" s="101"/>
      <c r="V35" s="101"/>
      <c r="W35" s="101"/>
      <c r="X35" s="101"/>
      <c r="Y35" s="101"/>
      <c r="Z35" s="101" t="s">
        <v>257</v>
      </c>
      <c r="AA35" s="121" t="s">
        <v>256</v>
      </c>
      <c r="AB35" s="122"/>
    </row>
    <row r="36" spans="1:28" s="105" customFormat="1" ht="13.5" customHeight="1" x14ac:dyDescent="0.15">
      <c r="A36" s="101" t="s">
        <v>40</v>
      </c>
      <c r="B36" s="102" t="s">
        <v>312</v>
      </c>
      <c r="C36" s="101" t="s">
        <v>313</v>
      </c>
      <c r="D36" s="103">
        <f t="shared" si="0"/>
        <v>11243</v>
      </c>
      <c r="E36" s="103">
        <f t="shared" si="1"/>
        <v>88</v>
      </c>
      <c r="F36" s="104">
        <f t="shared" si="2"/>
        <v>0.7827092413057013</v>
      </c>
      <c r="G36" s="103">
        <v>88</v>
      </c>
      <c r="H36" s="103">
        <v>0</v>
      </c>
      <c r="I36" s="103">
        <f t="shared" si="3"/>
        <v>11155</v>
      </c>
      <c r="J36" s="104">
        <f t="shared" si="4"/>
        <v>99.217290758694304</v>
      </c>
      <c r="K36" s="103">
        <v>5336</v>
      </c>
      <c r="L36" s="104">
        <f t="shared" si="5"/>
        <v>47.460642177354799</v>
      </c>
      <c r="M36" s="103">
        <v>0</v>
      </c>
      <c r="N36" s="104">
        <f t="shared" si="6"/>
        <v>0</v>
      </c>
      <c r="O36" s="103">
        <v>5819</v>
      </c>
      <c r="P36" s="103">
        <v>1509</v>
      </c>
      <c r="Q36" s="104">
        <f t="shared" si="7"/>
        <v>51.756648581339505</v>
      </c>
      <c r="R36" s="103">
        <v>524</v>
      </c>
      <c r="S36" s="101"/>
      <c r="T36" s="101" t="s">
        <v>257</v>
      </c>
      <c r="U36" s="101"/>
      <c r="V36" s="101"/>
      <c r="W36" s="101"/>
      <c r="X36" s="101"/>
      <c r="Y36" s="101"/>
      <c r="Z36" s="101" t="s">
        <v>257</v>
      </c>
      <c r="AA36" s="121" t="s">
        <v>256</v>
      </c>
      <c r="AB36" s="122"/>
    </row>
    <row r="37" spans="1:28" s="105" customFormat="1" ht="13.5" customHeight="1" x14ac:dyDescent="0.15">
      <c r="A37" s="101" t="s">
        <v>40</v>
      </c>
      <c r="B37" s="102" t="s">
        <v>314</v>
      </c>
      <c r="C37" s="101" t="s">
        <v>315</v>
      </c>
      <c r="D37" s="103">
        <f t="shared" si="0"/>
        <v>7130</v>
      </c>
      <c r="E37" s="103">
        <f t="shared" si="1"/>
        <v>97</v>
      </c>
      <c r="F37" s="104">
        <f t="shared" si="2"/>
        <v>1.3604488078541375</v>
      </c>
      <c r="G37" s="103">
        <v>97</v>
      </c>
      <c r="H37" s="103">
        <v>0</v>
      </c>
      <c r="I37" s="103">
        <f t="shared" si="3"/>
        <v>7033</v>
      </c>
      <c r="J37" s="104">
        <f t="shared" si="4"/>
        <v>98.639551192145859</v>
      </c>
      <c r="K37" s="103">
        <v>658</v>
      </c>
      <c r="L37" s="104">
        <f t="shared" si="5"/>
        <v>9.2286115007012626</v>
      </c>
      <c r="M37" s="103">
        <v>0</v>
      </c>
      <c r="N37" s="104">
        <f t="shared" si="6"/>
        <v>0</v>
      </c>
      <c r="O37" s="103">
        <v>6375</v>
      </c>
      <c r="P37" s="103">
        <v>1271</v>
      </c>
      <c r="Q37" s="104">
        <f t="shared" si="7"/>
        <v>89.410939691444597</v>
      </c>
      <c r="R37" s="103">
        <v>68</v>
      </c>
      <c r="S37" s="101"/>
      <c r="T37" s="101" t="s">
        <v>257</v>
      </c>
      <c r="U37" s="101"/>
      <c r="V37" s="101"/>
      <c r="W37" s="101"/>
      <c r="X37" s="101"/>
      <c r="Y37" s="101"/>
      <c r="Z37" s="101" t="s">
        <v>257</v>
      </c>
      <c r="AA37" s="121" t="s">
        <v>256</v>
      </c>
      <c r="AB37" s="122"/>
    </row>
    <row r="38" spans="1:28" s="105" customFormat="1" ht="13.5" customHeight="1" x14ac:dyDescent="0.15">
      <c r="A38" s="101" t="s">
        <v>40</v>
      </c>
      <c r="B38" s="102" t="s">
        <v>316</v>
      </c>
      <c r="C38" s="101" t="s">
        <v>317</v>
      </c>
      <c r="D38" s="103">
        <f t="shared" si="0"/>
        <v>24199</v>
      </c>
      <c r="E38" s="103">
        <f t="shared" si="1"/>
        <v>54</v>
      </c>
      <c r="F38" s="104">
        <f t="shared" si="2"/>
        <v>0.22314971693045169</v>
      </c>
      <c r="G38" s="103">
        <v>54</v>
      </c>
      <c r="H38" s="103">
        <v>0</v>
      </c>
      <c r="I38" s="103">
        <f t="shared" si="3"/>
        <v>24145</v>
      </c>
      <c r="J38" s="104">
        <f t="shared" si="4"/>
        <v>99.77685028306955</v>
      </c>
      <c r="K38" s="103">
        <v>21857</v>
      </c>
      <c r="L38" s="104">
        <f t="shared" si="5"/>
        <v>90.321914128683005</v>
      </c>
      <c r="M38" s="103">
        <v>0</v>
      </c>
      <c r="N38" s="104">
        <f t="shared" si="6"/>
        <v>0</v>
      </c>
      <c r="O38" s="103">
        <v>2288</v>
      </c>
      <c r="P38" s="103">
        <v>1467</v>
      </c>
      <c r="Q38" s="104">
        <f t="shared" si="7"/>
        <v>9.4549361543865444</v>
      </c>
      <c r="R38" s="103">
        <v>343</v>
      </c>
      <c r="S38" s="101"/>
      <c r="T38" s="101" t="s">
        <v>257</v>
      </c>
      <c r="U38" s="101"/>
      <c r="V38" s="101"/>
      <c r="W38" s="101"/>
      <c r="X38" s="101"/>
      <c r="Y38" s="101"/>
      <c r="Z38" s="101" t="s">
        <v>257</v>
      </c>
      <c r="AA38" s="121" t="s">
        <v>256</v>
      </c>
      <c r="AB38" s="122"/>
    </row>
    <row r="39" spans="1:28" s="105" customFormat="1" ht="13.5" customHeight="1" x14ac:dyDescent="0.15">
      <c r="A39" s="101" t="s">
        <v>40</v>
      </c>
      <c r="B39" s="102" t="s">
        <v>318</v>
      </c>
      <c r="C39" s="101" t="s">
        <v>319</v>
      </c>
      <c r="D39" s="103">
        <f t="shared" si="0"/>
        <v>39735</v>
      </c>
      <c r="E39" s="103">
        <f t="shared" si="1"/>
        <v>244</v>
      </c>
      <c r="F39" s="104">
        <f t="shared" si="2"/>
        <v>0.61406820183717126</v>
      </c>
      <c r="G39" s="103">
        <v>244</v>
      </c>
      <c r="H39" s="103">
        <v>0</v>
      </c>
      <c r="I39" s="103">
        <f t="shared" si="3"/>
        <v>39491</v>
      </c>
      <c r="J39" s="104">
        <f t="shared" si="4"/>
        <v>99.385931798162829</v>
      </c>
      <c r="K39" s="103">
        <v>35452</v>
      </c>
      <c r="L39" s="104">
        <f t="shared" si="5"/>
        <v>89.22108971939096</v>
      </c>
      <c r="M39" s="103">
        <v>0</v>
      </c>
      <c r="N39" s="104">
        <f t="shared" si="6"/>
        <v>0</v>
      </c>
      <c r="O39" s="103">
        <v>4039</v>
      </c>
      <c r="P39" s="103">
        <v>1715</v>
      </c>
      <c r="Q39" s="104">
        <f t="shared" si="7"/>
        <v>10.164842078771862</v>
      </c>
      <c r="R39" s="103">
        <v>2959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21" t="s">
        <v>256</v>
      </c>
      <c r="AB39" s="122"/>
    </row>
    <row r="40" spans="1:28" s="105" customFormat="1" ht="13.5" customHeight="1" x14ac:dyDescent="0.15">
      <c r="A40" s="101" t="s">
        <v>40</v>
      </c>
      <c r="B40" s="102" t="s">
        <v>320</v>
      </c>
      <c r="C40" s="101" t="s">
        <v>321</v>
      </c>
      <c r="D40" s="103">
        <f t="shared" si="0"/>
        <v>2888</v>
      </c>
      <c r="E40" s="103">
        <f t="shared" si="1"/>
        <v>12</v>
      </c>
      <c r="F40" s="104">
        <f t="shared" si="2"/>
        <v>0.41551246537396125</v>
      </c>
      <c r="G40" s="103">
        <v>12</v>
      </c>
      <c r="H40" s="103">
        <v>0</v>
      </c>
      <c r="I40" s="103">
        <f t="shared" si="3"/>
        <v>2876</v>
      </c>
      <c r="J40" s="104">
        <f t="shared" si="4"/>
        <v>99.584487534626049</v>
      </c>
      <c r="K40" s="103">
        <v>2700</v>
      </c>
      <c r="L40" s="104">
        <f t="shared" si="5"/>
        <v>93.49030470914127</v>
      </c>
      <c r="M40" s="103">
        <v>0</v>
      </c>
      <c r="N40" s="104">
        <f t="shared" si="6"/>
        <v>0</v>
      </c>
      <c r="O40" s="103">
        <v>176</v>
      </c>
      <c r="P40" s="103">
        <v>68</v>
      </c>
      <c r="Q40" s="104">
        <f t="shared" si="7"/>
        <v>6.094182825484765</v>
      </c>
      <c r="R40" s="103">
        <v>19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21" t="s">
        <v>256</v>
      </c>
      <c r="AB40" s="122"/>
    </row>
    <row r="41" spans="1:28" s="105" customFormat="1" ht="13.5" customHeight="1" x14ac:dyDescent="0.15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22"/>
      <c r="AB41" s="122"/>
    </row>
    <row r="42" spans="1:28" s="105" customFormat="1" ht="13.5" customHeight="1" x14ac:dyDescent="0.15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22"/>
      <c r="AB42" s="122"/>
    </row>
    <row r="43" spans="1:28" s="105" customFormat="1" ht="13.5" customHeight="1" x14ac:dyDescent="0.15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22"/>
      <c r="AB43" s="122"/>
    </row>
    <row r="44" spans="1:28" s="105" customFormat="1" ht="13.5" customHeight="1" x14ac:dyDescent="0.15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22"/>
      <c r="AB44" s="122"/>
    </row>
    <row r="45" spans="1:28" s="105" customFormat="1" ht="13.5" customHeight="1" x14ac:dyDescent="0.15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22"/>
      <c r="AB45" s="122"/>
    </row>
    <row r="46" spans="1:28" s="105" customFormat="1" ht="13.5" customHeight="1" x14ac:dyDescent="0.15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22"/>
      <c r="AB46" s="122"/>
    </row>
    <row r="47" spans="1:28" s="105" customFormat="1" ht="13.5" customHeight="1" x14ac:dyDescent="0.15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22"/>
      <c r="AB47" s="122"/>
    </row>
    <row r="48" spans="1:28" s="105" customFormat="1" ht="13.5" customHeight="1" x14ac:dyDescent="0.15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22"/>
      <c r="AB48" s="122"/>
    </row>
    <row r="49" spans="1:28" s="105" customFormat="1" ht="13.5" customHeight="1" x14ac:dyDescent="0.15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22"/>
      <c r="AB49" s="122"/>
    </row>
    <row r="50" spans="1:28" s="105" customFormat="1" ht="13.5" customHeight="1" x14ac:dyDescent="0.15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22"/>
      <c r="AB50" s="122"/>
    </row>
    <row r="51" spans="1:28" s="105" customFormat="1" ht="13.5" customHeight="1" x14ac:dyDescent="0.15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22"/>
      <c r="AB51" s="122"/>
    </row>
    <row r="52" spans="1:28" s="105" customFormat="1" ht="13.5" customHeight="1" x14ac:dyDescent="0.15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22"/>
      <c r="AB52" s="122"/>
    </row>
    <row r="53" spans="1:28" s="105" customFormat="1" ht="13.5" customHeight="1" x14ac:dyDescent="0.15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22"/>
      <c r="AB53" s="122"/>
    </row>
    <row r="54" spans="1:28" s="105" customFormat="1" ht="13.5" customHeight="1" x14ac:dyDescent="0.15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22"/>
      <c r="AB54" s="122"/>
    </row>
    <row r="55" spans="1:28" s="105" customFormat="1" ht="13.5" customHeight="1" x14ac:dyDescent="0.15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22"/>
      <c r="AB55" s="122"/>
    </row>
    <row r="56" spans="1:28" s="105" customFormat="1" ht="13.5" customHeight="1" x14ac:dyDescent="0.15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22"/>
      <c r="AB56" s="122"/>
    </row>
    <row r="57" spans="1:28" s="105" customFormat="1" ht="13.5" customHeight="1" x14ac:dyDescent="0.15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22"/>
      <c r="AB57" s="122"/>
    </row>
    <row r="58" spans="1:28" s="105" customFormat="1" ht="13.5" customHeight="1" x14ac:dyDescent="0.15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22"/>
      <c r="AB58" s="122"/>
    </row>
    <row r="59" spans="1:28" s="105" customFormat="1" ht="13.5" customHeight="1" x14ac:dyDescent="0.15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22"/>
      <c r="AB59" s="122"/>
    </row>
    <row r="60" spans="1:28" s="105" customFormat="1" ht="13.5" customHeight="1" x14ac:dyDescent="0.15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22"/>
      <c r="AB60" s="122"/>
    </row>
    <row r="61" spans="1:28" s="105" customFormat="1" ht="13.5" customHeight="1" x14ac:dyDescent="0.15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22"/>
      <c r="AB61" s="122"/>
    </row>
    <row r="62" spans="1:28" s="105" customFormat="1" ht="13.5" customHeight="1" x14ac:dyDescent="0.15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22"/>
      <c r="AB62" s="122"/>
    </row>
    <row r="63" spans="1:28" s="105" customFormat="1" ht="13.5" customHeight="1" x14ac:dyDescent="0.15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22"/>
      <c r="AB63" s="122"/>
    </row>
    <row r="64" spans="1:28" s="105" customFormat="1" ht="13.5" customHeight="1" x14ac:dyDescent="0.15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22"/>
      <c r="AB64" s="122"/>
    </row>
    <row r="65" spans="1:28" s="105" customFormat="1" ht="13.5" customHeight="1" x14ac:dyDescent="0.15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22"/>
      <c r="AB65" s="122"/>
    </row>
    <row r="66" spans="1:28" s="105" customFormat="1" ht="13.5" customHeight="1" x14ac:dyDescent="0.15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22"/>
      <c r="AB66" s="122"/>
    </row>
    <row r="67" spans="1:28" s="105" customFormat="1" ht="13.5" customHeight="1" x14ac:dyDescent="0.15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22"/>
      <c r="AB67" s="122"/>
    </row>
    <row r="68" spans="1:28" s="105" customFormat="1" ht="13.5" customHeight="1" x14ac:dyDescent="0.15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22"/>
      <c r="AB68" s="122"/>
    </row>
    <row r="69" spans="1:28" s="105" customFormat="1" ht="13.5" customHeight="1" x14ac:dyDescent="0.15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22"/>
      <c r="AB69" s="122"/>
    </row>
    <row r="70" spans="1:28" s="105" customFormat="1" ht="13.5" customHeight="1" x14ac:dyDescent="0.15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22"/>
      <c r="AB70" s="122"/>
    </row>
    <row r="71" spans="1:28" s="105" customFormat="1" ht="13.5" customHeight="1" x14ac:dyDescent="0.15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 x14ac:dyDescent="0.15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 x14ac:dyDescent="0.15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 x14ac:dyDescent="0.15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 x14ac:dyDescent="0.15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 x14ac:dyDescent="0.15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 x14ac:dyDescent="0.15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 x14ac:dyDescent="0.15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 x14ac:dyDescent="0.15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 x14ac:dyDescent="0.15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 x14ac:dyDescent="0.15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 x14ac:dyDescent="0.15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 x14ac:dyDescent="0.15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 x14ac:dyDescent="0.15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 x14ac:dyDescent="0.15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 x14ac:dyDescent="0.15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 x14ac:dyDescent="0.15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 x14ac:dyDescent="0.15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 x14ac:dyDescent="0.15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 x14ac:dyDescent="0.15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 x14ac:dyDescent="0.15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 x14ac:dyDescent="0.15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 x14ac:dyDescent="0.15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 x14ac:dyDescent="0.15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 x14ac:dyDescent="0.15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 x14ac:dyDescent="0.15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 x14ac:dyDescent="0.15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 x14ac:dyDescent="0.15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 x14ac:dyDescent="0.15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 x14ac:dyDescent="0.15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 x14ac:dyDescent="0.15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 x14ac:dyDescent="0.15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 x14ac:dyDescent="0.15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 x14ac:dyDescent="0.15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 x14ac:dyDescent="0.15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 x14ac:dyDescent="0.15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 x14ac:dyDescent="0.15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 x14ac:dyDescent="0.15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 x14ac:dyDescent="0.15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 x14ac:dyDescent="0.15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 x14ac:dyDescent="0.15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 x14ac:dyDescent="0.15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 x14ac:dyDescent="0.15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 x14ac:dyDescent="0.15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 x14ac:dyDescent="0.15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 x14ac:dyDescent="0.15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 x14ac:dyDescent="0.15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 x14ac:dyDescent="0.15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 x14ac:dyDescent="0.15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 x14ac:dyDescent="0.15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 x14ac:dyDescent="0.15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 x14ac:dyDescent="0.15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 x14ac:dyDescent="0.15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 x14ac:dyDescent="0.15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 x14ac:dyDescent="0.15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 x14ac:dyDescent="0.15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 x14ac:dyDescent="0.15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 x14ac:dyDescent="0.15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 x14ac:dyDescent="0.15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 x14ac:dyDescent="0.15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 x14ac:dyDescent="0.15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 x14ac:dyDescent="0.15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 x14ac:dyDescent="0.15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 x14ac:dyDescent="0.15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 x14ac:dyDescent="0.15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 x14ac:dyDescent="0.15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 x14ac:dyDescent="0.15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 x14ac:dyDescent="0.15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 x14ac:dyDescent="0.15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 x14ac:dyDescent="0.15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 x14ac:dyDescent="0.15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 x14ac:dyDescent="0.15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 x14ac:dyDescent="0.15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 x14ac:dyDescent="0.15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 x14ac:dyDescent="0.15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 x14ac:dyDescent="0.15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 x14ac:dyDescent="0.15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 x14ac:dyDescent="0.15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 x14ac:dyDescent="0.15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 x14ac:dyDescent="0.15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 x14ac:dyDescent="0.15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 x14ac:dyDescent="0.15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 x14ac:dyDescent="0.15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 x14ac:dyDescent="0.15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 x14ac:dyDescent="0.15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 x14ac:dyDescent="0.15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 x14ac:dyDescent="0.15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 x14ac:dyDescent="0.15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 x14ac:dyDescent="0.15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 x14ac:dyDescent="0.15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 x14ac:dyDescent="0.15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 x14ac:dyDescent="0.15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 x14ac:dyDescent="0.15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 x14ac:dyDescent="0.15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 x14ac:dyDescent="0.15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 x14ac:dyDescent="0.15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 x14ac:dyDescent="0.15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 x14ac:dyDescent="0.15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 x14ac:dyDescent="0.15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 x14ac:dyDescent="0.15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 x14ac:dyDescent="0.15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 x14ac:dyDescent="0.15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 x14ac:dyDescent="0.15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 x14ac:dyDescent="0.15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 x14ac:dyDescent="0.15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 x14ac:dyDescent="0.15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 x14ac:dyDescent="0.15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 x14ac:dyDescent="0.15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 x14ac:dyDescent="0.15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 x14ac:dyDescent="0.15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 x14ac:dyDescent="0.15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 x14ac:dyDescent="0.15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 x14ac:dyDescent="0.15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 x14ac:dyDescent="0.15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 x14ac:dyDescent="0.15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 x14ac:dyDescent="0.15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 x14ac:dyDescent="0.15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 x14ac:dyDescent="0.15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 x14ac:dyDescent="0.15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 x14ac:dyDescent="0.15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 x14ac:dyDescent="0.15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 x14ac:dyDescent="0.15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 x14ac:dyDescent="0.15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 x14ac:dyDescent="0.15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 x14ac:dyDescent="0.15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 x14ac:dyDescent="0.15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 x14ac:dyDescent="0.15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 x14ac:dyDescent="0.15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 x14ac:dyDescent="0.15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 x14ac:dyDescent="0.15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 x14ac:dyDescent="0.15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 x14ac:dyDescent="0.15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 x14ac:dyDescent="0.15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 x14ac:dyDescent="0.15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 x14ac:dyDescent="0.15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 x14ac:dyDescent="0.15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</sheetData>
  <sortState xmlns:xlrd2="http://schemas.microsoft.com/office/spreadsheetml/2017/richdata2" ref="A8:AA40">
    <sortCondition ref="A8:A40"/>
    <sortCondition ref="B8:B40"/>
    <sortCondition ref="C8:C40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15">
      <c r="A2" s="148" t="s">
        <v>193</v>
      </c>
      <c r="B2" s="145" t="s">
        <v>194</v>
      </c>
      <c r="C2" s="149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50" t="s">
        <v>219</v>
      </c>
      <c r="AG2" s="151"/>
      <c r="AH2" s="151"/>
      <c r="AI2" s="152"/>
      <c r="AJ2" s="150" t="s">
        <v>220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59" t="s">
        <v>221</v>
      </c>
      <c r="AU2" s="145"/>
      <c r="AV2" s="145"/>
      <c r="AW2" s="145"/>
      <c r="AX2" s="145"/>
      <c r="AY2" s="145"/>
      <c r="AZ2" s="150" t="s">
        <v>222</v>
      </c>
      <c r="BA2" s="151"/>
      <c r="BB2" s="151"/>
      <c r="BC2" s="152"/>
    </row>
    <row r="3" spans="1:55" s="100" customFormat="1" ht="13.5" customHeight="1" x14ac:dyDescent="0.15">
      <c r="A3" s="146"/>
      <c r="B3" s="146"/>
      <c r="C3" s="146"/>
      <c r="D3" s="91" t="s">
        <v>200</v>
      </c>
      <c r="E3" s="153" t="s">
        <v>223</v>
      </c>
      <c r="F3" s="151"/>
      <c r="G3" s="152"/>
      <c r="H3" s="156" t="s">
        <v>224</v>
      </c>
      <c r="I3" s="157"/>
      <c r="J3" s="158"/>
      <c r="K3" s="153" t="s">
        <v>225</v>
      </c>
      <c r="L3" s="157"/>
      <c r="M3" s="158"/>
      <c r="N3" s="91" t="s">
        <v>200</v>
      </c>
      <c r="O3" s="153" t="s">
        <v>226</v>
      </c>
      <c r="P3" s="154"/>
      <c r="Q3" s="154"/>
      <c r="R3" s="154"/>
      <c r="S3" s="154"/>
      <c r="T3" s="154"/>
      <c r="U3" s="155"/>
      <c r="V3" s="153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7" t="s">
        <v>200</v>
      </c>
      <c r="AG3" s="145" t="s">
        <v>229</v>
      </c>
      <c r="AH3" s="145" t="s">
        <v>230</v>
      </c>
      <c r="AI3" s="145" t="s">
        <v>231</v>
      </c>
      <c r="AJ3" s="146" t="s">
        <v>200</v>
      </c>
      <c r="AK3" s="145" t="s">
        <v>232</v>
      </c>
      <c r="AL3" s="145" t="s">
        <v>233</v>
      </c>
      <c r="AM3" s="145" t="s">
        <v>234</v>
      </c>
      <c r="AN3" s="145" t="s">
        <v>230</v>
      </c>
      <c r="AO3" s="145" t="s">
        <v>231</v>
      </c>
      <c r="AP3" s="145" t="s">
        <v>235</v>
      </c>
      <c r="AQ3" s="145" t="s">
        <v>236</v>
      </c>
      <c r="AR3" s="145" t="s">
        <v>237</v>
      </c>
      <c r="AS3" s="145" t="s">
        <v>238</v>
      </c>
      <c r="AT3" s="147" t="s">
        <v>200</v>
      </c>
      <c r="AU3" s="145" t="s">
        <v>232</v>
      </c>
      <c r="AV3" s="145" t="s">
        <v>233</v>
      </c>
      <c r="AW3" s="145" t="s">
        <v>234</v>
      </c>
      <c r="AX3" s="145" t="s">
        <v>230</v>
      </c>
      <c r="AY3" s="145" t="s">
        <v>231</v>
      </c>
      <c r="AZ3" s="147" t="s">
        <v>200</v>
      </c>
      <c r="BA3" s="145" t="s">
        <v>229</v>
      </c>
      <c r="BB3" s="145" t="s">
        <v>230</v>
      </c>
      <c r="BC3" s="145" t="s">
        <v>231</v>
      </c>
    </row>
    <row r="4" spans="1:55" s="100" customFormat="1" ht="18.75" customHeight="1" x14ac:dyDescent="0.15">
      <c r="A4" s="146"/>
      <c r="B4" s="146"/>
      <c r="C4" s="146"/>
      <c r="D4" s="91"/>
      <c r="E4" s="91" t="s">
        <v>200</v>
      </c>
      <c r="F4" s="143" t="s">
        <v>239</v>
      </c>
      <c r="G4" s="143" t="s">
        <v>240</v>
      </c>
      <c r="H4" s="91" t="s">
        <v>200</v>
      </c>
      <c r="I4" s="143" t="s">
        <v>239</v>
      </c>
      <c r="J4" s="143" t="s">
        <v>240</v>
      </c>
      <c r="K4" s="91" t="s">
        <v>200</v>
      </c>
      <c r="L4" s="143" t="s">
        <v>239</v>
      </c>
      <c r="M4" s="143" t="s">
        <v>240</v>
      </c>
      <c r="N4" s="91"/>
      <c r="O4" s="91" t="s">
        <v>200</v>
      </c>
      <c r="P4" s="143" t="s">
        <v>229</v>
      </c>
      <c r="Q4" s="141" t="s">
        <v>230</v>
      </c>
      <c r="R4" s="141" t="s">
        <v>231</v>
      </c>
      <c r="S4" s="143" t="s">
        <v>241</v>
      </c>
      <c r="T4" s="143" t="s">
        <v>242</v>
      </c>
      <c r="U4" s="143" t="s">
        <v>243</v>
      </c>
      <c r="V4" s="91" t="s">
        <v>200</v>
      </c>
      <c r="W4" s="143" t="s">
        <v>229</v>
      </c>
      <c r="X4" s="141" t="s">
        <v>230</v>
      </c>
      <c r="Y4" s="141" t="s">
        <v>231</v>
      </c>
      <c r="Z4" s="143" t="s">
        <v>241</v>
      </c>
      <c r="AA4" s="143" t="s">
        <v>242</v>
      </c>
      <c r="AB4" s="143" t="s">
        <v>243</v>
      </c>
      <c r="AC4" s="91" t="s">
        <v>200</v>
      </c>
      <c r="AD4" s="143" t="s">
        <v>239</v>
      </c>
      <c r="AE4" s="143" t="s">
        <v>240</v>
      </c>
      <c r="AF4" s="147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7"/>
      <c r="AU4" s="146"/>
      <c r="AV4" s="146"/>
      <c r="AW4" s="146"/>
      <c r="AX4" s="146"/>
      <c r="AY4" s="146"/>
      <c r="AZ4" s="147"/>
      <c r="BA4" s="146"/>
      <c r="BB4" s="146"/>
      <c r="BC4" s="146"/>
    </row>
    <row r="5" spans="1:55" s="52" customFormat="1" ht="22.5" customHeight="1" x14ac:dyDescent="0.15">
      <c r="A5" s="146"/>
      <c r="B5" s="146"/>
      <c r="C5" s="146"/>
      <c r="D5" s="93"/>
      <c r="E5" s="93"/>
      <c r="F5" s="144"/>
      <c r="G5" s="144"/>
      <c r="H5" s="93"/>
      <c r="I5" s="144"/>
      <c r="J5" s="144"/>
      <c r="K5" s="93"/>
      <c r="L5" s="144"/>
      <c r="M5" s="144"/>
      <c r="N5" s="93"/>
      <c r="O5" s="93"/>
      <c r="P5" s="144"/>
      <c r="Q5" s="142"/>
      <c r="R5" s="142"/>
      <c r="S5" s="144"/>
      <c r="T5" s="144"/>
      <c r="U5" s="144"/>
      <c r="V5" s="93"/>
      <c r="W5" s="144"/>
      <c r="X5" s="142"/>
      <c r="Y5" s="142"/>
      <c r="Z5" s="144"/>
      <c r="AA5" s="144"/>
      <c r="AB5" s="144"/>
      <c r="AC5" s="93"/>
      <c r="AD5" s="144"/>
      <c r="AE5" s="144"/>
      <c r="AF5" s="90"/>
      <c r="AG5" s="90"/>
      <c r="AH5" s="90"/>
      <c r="AI5" s="90"/>
      <c r="AJ5" s="90"/>
      <c r="AK5" s="90"/>
      <c r="AL5" s="146"/>
      <c r="AM5" s="90"/>
      <c r="AN5" s="90"/>
      <c r="AO5" s="90"/>
      <c r="AP5" s="90"/>
      <c r="AQ5" s="90"/>
      <c r="AR5" s="90"/>
      <c r="AS5" s="90"/>
      <c r="AT5" s="90"/>
      <c r="AU5" s="90"/>
      <c r="AV5" s="146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15">
      <c r="A6" s="146"/>
      <c r="B6" s="146"/>
      <c r="C6" s="146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15">
      <c r="A7" s="114" t="str">
        <f>水洗化人口等!A7</f>
        <v>神奈川県</v>
      </c>
      <c r="B7" s="107" t="str">
        <f>水洗化人口等!B7</f>
        <v>14000</v>
      </c>
      <c r="C7" s="106" t="s">
        <v>200</v>
      </c>
      <c r="D7" s="108">
        <f t="shared" ref="D7:D40" si="0">SUM(E7,+H7,+K7)</f>
        <v>318077.90000000002</v>
      </c>
      <c r="E7" s="108">
        <f t="shared" ref="E7:E40" si="1">SUM(F7:G7)</f>
        <v>59653</v>
      </c>
      <c r="F7" s="108">
        <f>SUM(F$8:F$206)</f>
        <v>17007</v>
      </c>
      <c r="G7" s="108">
        <f>SUM(G$8:G$206)</f>
        <v>42646</v>
      </c>
      <c r="H7" s="108">
        <f t="shared" ref="H7:H40" si="2">SUM(I7:J7)</f>
        <v>70131.899999999994</v>
      </c>
      <c r="I7" s="108">
        <f>SUM(I$8:I$206)</f>
        <v>17088.8</v>
      </c>
      <c r="J7" s="108">
        <f>SUM(J$8:J$206)</f>
        <v>53043.1</v>
      </c>
      <c r="K7" s="108">
        <f t="shared" ref="K7:K40" si="3">SUM(L7:M7)</f>
        <v>188293</v>
      </c>
      <c r="L7" s="108">
        <f>SUM(L$8:L$206)</f>
        <v>3821</v>
      </c>
      <c r="M7" s="108">
        <f>SUM(M$8:M$206)</f>
        <v>184472</v>
      </c>
      <c r="N7" s="108">
        <f t="shared" ref="N7:N40" si="4">SUM(O7,+V7,+AC7)</f>
        <v>319836.89999999997</v>
      </c>
      <c r="O7" s="108">
        <f t="shared" ref="O7:O40" si="5">SUM(P7:U7)</f>
        <v>37916.800000000003</v>
      </c>
      <c r="P7" s="108">
        <f>SUM(P$8:P$206)</f>
        <v>15992.8</v>
      </c>
      <c r="Q7" s="108">
        <f>SUM(Q$8:Q$206)</f>
        <v>0</v>
      </c>
      <c r="R7" s="108">
        <f>SUM(R$8:R$206)</f>
        <v>0</v>
      </c>
      <c r="S7" s="108">
        <f>SUM(S$8:S$206)</f>
        <v>21924</v>
      </c>
      <c r="T7" s="108">
        <f>SUM(T$8:T$206)</f>
        <v>0</v>
      </c>
      <c r="U7" s="108">
        <f>SUM(U$8:U$206)</f>
        <v>0</v>
      </c>
      <c r="V7" s="108">
        <f t="shared" ref="V7:V40" si="6">SUM(W7:AB7)</f>
        <v>280161.09999999998</v>
      </c>
      <c r="W7" s="108">
        <f>SUM(W$8:W$206)</f>
        <v>138148.1</v>
      </c>
      <c r="X7" s="108">
        <f>SUM(X$8:X$206)</f>
        <v>0</v>
      </c>
      <c r="Y7" s="108">
        <f>SUM(Y$8:Y$206)</f>
        <v>0</v>
      </c>
      <c r="Z7" s="108">
        <f>SUM(Z$8:Z$206)</f>
        <v>142013</v>
      </c>
      <c r="AA7" s="108">
        <f>SUM(AA$8:AA$206)</f>
        <v>0</v>
      </c>
      <c r="AB7" s="108">
        <f>SUM(AB$8:AB$206)</f>
        <v>0</v>
      </c>
      <c r="AC7" s="108">
        <f t="shared" ref="AC7:AC40" si="7">SUM(AD7:AE7)</f>
        <v>1759</v>
      </c>
      <c r="AD7" s="108">
        <f>SUM(AD$8:AD$206)</f>
        <v>117</v>
      </c>
      <c r="AE7" s="108">
        <f>SUM(AE$8:AE$206)</f>
        <v>1642</v>
      </c>
      <c r="AF7" s="108">
        <f t="shared" ref="AF7:AF40" si="8">SUM(AG7:AI7)</f>
        <v>11840</v>
      </c>
      <c r="AG7" s="108">
        <f>SUM(AG$8:AG$206)</f>
        <v>11840</v>
      </c>
      <c r="AH7" s="108">
        <f>SUM(AH$8:AH$206)</f>
        <v>0</v>
      </c>
      <c r="AI7" s="108">
        <f>SUM(AI$8:AI$206)</f>
        <v>0</v>
      </c>
      <c r="AJ7" s="108">
        <f t="shared" ref="AJ7:AJ40" si="9">SUM(AK7:AS7)</f>
        <v>12812</v>
      </c>
      <c r="AK7" s="108">
        <f>SUM(AK$8:AK$206)</f>
        <v>97</v>
      </c>
      <c r="AL7" s="108">
        <f>SUM(AL$8:AL$206)</f>
        <v>882</v>
      </c>
      <c r="AM7" s="108">
        <f>SUM(AM$8:AM$206)</f>
        <v>2688</v>
      </c>
      <c r="AN7" s="108">
        <f>SUM(AN$8:AN$206)</f>
        <v>50</v>
      </c>
      <c r="AO7" s="108">
        <f>SUM(AO$8:AO$206)</f>
        <v>0</v>
      </c>
      <c r="AP7" s="108">
        <f>SUM(AP$8:AP$206)</f>
        <v>9073</v>
      </c>
      <c r="AQ7" s="108">
        <f>SUM(AQ$8:AQ$206)</f>
        <v>0</v>
      </c>
      <c r="AR7" s="108">
        <f>SUM(AR$8:AR$206)</f>
        <v>22</v>
      </c>
      <c r="AS7" s="108">
        <f>SUM(AS$8:AS$206)</f>
        <v>0</v>
      </c>
      <c r="AT7" s="108">
        <f t="shared" ref="AT7:AT40" si="10">SUM(AU7:AY7)</f>
        <v>106</v>
      </c>
      <c r="AU7" s="108">
        <f>SUM(AU$8:AU$206)</f>
        <v>7</v>
      </c>
      <c r="AV7" s="108">
        <f>SUM(AV$8:AV$206)</f>
        <v>0</v>
      </c>
      <c r="AW7" s="108">
        <f>SUM(AW$8:AW$206)</f>
        <v>99</v>
      </c>
      <c r="AX7" s="108">
        <f>SUM(AX$8:AX$206)</f>
        <v>0</v>
      </c>
      <c r="AY7" s="108">
        <f>SUM(AY$8:AY$206)</f>
        <v>0</v>
      </c>
      <c r="AZ7" s="108">
        <f t="shared" ref="AZ7:AZ40" si="11">SUM(BA7:BC7)</f>
        <v>808</v>
      </c>
      <c r="BA7" s="108">
        <f>SUM(BA$8:BA$206)</f>
        <v>808</v>
      </c>
      <c r="BB7" s="108">
        <f>SUM(BB$8:BB$206)</f>
        <v>0</v>
      </c>
      <c r="BC7" s="108">
        <f>SUM(BC$8:BC$206)</f>
        <v>0</v>
      </c>
    </row>
    <row r="8" spans="1:55" s="105" customFormat="1" ht="13.5" customHeight="1" x14ac:dyDescent="0.15">
      <c r="A8" s="115" t="s">
        <v>40</v>
      </c>
      <c r="B8" s="113" t="s">
        <v>254</v>
      </c>
      <c r="C8" s="101" t="s">
        <v>255</v>
      </c>
      <c r="D8" s="103">
        <f t="shared" si="0"/>
        <v>33668</v>
      </c>
      <c r="E8" s="103">
        <f t="shared" si="1"/>
        <v>6636</v>
      </c>
      <c r="F8" s="103">
        <v>6636</v>
      </c>
      <c r="G8" s="103">
        <v>0</v>
      </c>
      <c r="H8" s="103">
        <f t="shared" si="2"/>
        <v>0</v>
      </c>
      <c r="I8" s="103">
        <v>0</v>
      </c>
      <c r="J8" s="103">
        <v>0</v>
      </c>
      <c r="K8" s="103">
        <f t="shared" si="3"/>
        <v>27032</v>
      </c>
      <c r="L8" s="103">
        <v>0</v>
      </c>
      <c r="M8" s="103">
        <v>27032</v>
      </c>
      <c r="N8" s="103">
        <f t="shared" si="4"/>
        <v>33668</v>
      </c>
      <c r="O8" s="103">
        <f t="shared" si="5"/>
        <v>6636</v>
      </c>
      <c r="P8" s="103">
        <v>0</v>
      </c>
      <c r="Q8" s="103">
        <v>0</v>
      </c>
      <c r="R8" s="103">
        <v>0</v>
      </c>
      <c r="S8" s="103">
        <v>6636</v>
      </c>
      <c r="T8" s="103">
        <v>0</v>
      </c>
      <c r="U8" s="103">
        <v>0</v>
      </c>
      <c r="V8" s="103">
        <f t="shared" si="6"/>
        <v>27032</v>
      </c>
      <c r="W8" s="103">
        <v>0</v>
      </c>
      <c r="X8" s="103">
        <v>0</v>
      </c>
      <c r="Y8" s="103">
        <v>0</v>
      </c>
      <c r="Z8" s="103">
        <v>27032</v>
      </c>
      <c r="AA8" s="103">
        <v>0</v>
      </c>
      <c r="AB8" s="103">
        <v>0</v>
      </c>
      <c r="AC8" s="103">
        <f t="shared" si="7"/>
        <v>0</v>
      </c>
      <c r="AD8" s="103">
        <v>0</v>
      </c>
      <c r="AE8" s="103">
        <v>0</v>
      </c>
      <c r="AF8" s="103">
        <f t="shared" si="8"/>
        <v>0</v>
      </c>
      <c r="AG8" s="103">
        <v>0</v>
      </c>
      <c r="AH8" s="103">
        <v>0</v>
      </c>
      <c r="AI8" s="103">
        <v>0</v>
      </c>
      <c r="AJ8" s="103">
        <f t="shared" si="9"/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0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1"/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40</v>
      </c>
      <c r="B9" s="113" t="s">
        <v>258</v>
      </c>
      <c r="C9" s="101" t="s">
        <v>259</v>
      </c>
      <c r="D9" s="103">
        <f t="shared" si="0"/>
        <v>41672</v>
      </c>
      <c r="E9" s="103">
        <f t="shared" si="1"/>
        <v>41672</v>
      </c>
      <c r="F9" s="103">
        <v>7496</v>
      </c>
      <c r="G9" s="103">
        <v>34176</v>
      </c>
      <c r="H9" s="103">
        <f t="shared" si="2"/>
        <v>0</v>
      </c>
      <c r="I9" s="103">
        <v>0</v>
      </c>
      <c r="J9" s="103">
        <v>0</v>
      </c>
      <c r="K9" s="103">
        <f t="shared" si="3"/>
        <v>0</v>
      </c>
      <c r="L9" s="103">
        <v>0</v>
      </c>
      <c r="M9" s="103">
        <v>0</v>
      </c>
      <c r="N9" s="103">
        <f t="shared" si="4"/>
        <v>41672</v>
      </c>
      <c r="O9" s="103">
        <f t="shared" si="5"/>
        <v>7496</v>
      </c>
      <c r="P9" s="103">
        <v>0</v>
      </c>
      <c r="Q9" s="103">
        <v>0</v>
      </c>
      <c r="R9" s="103">
        <v>0</v>
      </c>
      <c r="S9" s="103">
        <v>7496</v>
      </c>
      <c r="T9" s="103">
        <v>0</v>
      </c>
      <c r="U9" s="103">
        <v>0</v>
      </c>
      <c r="V9" s="103">
        <f t="shared" si="6"/>
        <v>34176</v>
      </c>
      <c r="W9" s="103">
        <v>0</v>
      </c>
      <c r="X9" s="103">
        <v>0</v>
      </c>
      <c r="Y9" s="103">
        <v>0</v>
      </c>
      <c r="Z9" s="103">
        <v>34176</v>
      </c>
      <c r="AA9" s="103">
        <v>0</v>
      </c>
      <c r="AB9" s="103">
        <v>0</v>
      </c>
      <c r="AC9" s="103">
        <f t="shared" si="7"/>
        <v>0</v>
      </c>
      <c r="AD9" s="103">
        <v>0</v>
      </c>
      <c r="AE9" s="103">
        <v>0</v>
      </c>
      <c r="AF9" s="103">
        <f t="shared" si="8"/>
        <v>0</v>
      </c>
      <c r="AG9" s="103">
        <v>0</v>
      </c>
      <c r="AH9" s="103">
        <v>0</v>
      </c>
      <c r="AI9" s="103">
        <v>0</v>
      </c>
      <c r="AJ9" s="103">
        <f t="shared" si="9"/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0"/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1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40</v>
      </c>
      <c r="B10" s="113" t="s">
        <v>260</v>
      </c>
      <c r="C10" s="101" t="s">
        <v>261</v>
      </c>
      <c r="D10" s="103">
        <f t="shared" si="0"/>
        <v>27573</v>
      </c>
      <c r="E10" s="103">
        <f t="shared" si="1"/>
        <v>5893</v>
      </c>
      <c r="F10" s="103">
        <v>1238</v>
      </c>
      <c r="G10" s="103">
        <v>4655</v>
      </c>
      <c r="H10" s="103">
        <f t="shared" si="2"/>
        <v>1149</v>
      </c>
      <c r="I10" s="103">
        <v>1149</v>
      </c>
      <c r="J10" s="103">
        <v>0</v>
      </c>
      <c r="K10" s="103">
        <f t="shared" si="3"/>
        <v>20531</v>
      </c>
      <c r="L10" s="103">
        <v>0</v>
      </c>
      <c r="M10" s="103">
        <v>20531</v>
      </c>
      <c r="N10" s="103">
        <f t="shared" si="4"/>
        <v>27573</v>
      </c>
      <c r="O10" s="103">
        <f t="shared" si="5"/>
        <v>2387</v>
      </c>
      <c r="P10" s="103">
        <v>2387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6"/>
        <v>25186</v>
      </c>
      <c r="W10" s="103">
        <v>25186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7"/>
        <v>0</v>
      </c>
      <c r="AD10" s="103">
        <v>0</v>
      </c>
      <c r="AE10" s="103">
        <v>0</v>
      </c>
      <c r="AF10" s="103">
        <f t="shared" si="8"/>
        <v>609</v>
      </c>
      <c r="AG10" s="103">
        <v>609</v>
      </c>
      <c r="AH10" s="103">
        <v>0</v>
      </c>
      <c r="AI10" s="103">
        <v>0</v>
      </c>
      <c r="AJ10" s="103">
        <f t="shared" si="9"/>
        <v>609</v>
      </c>
      <c r="AK10" s="103">
        <v>0</v>
      </c>
      <c r="AL10" s="103">
        <v>0</v>
      </c>
      <c r="AM10" s="103">
        <v>609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0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1"/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40</v>
      </c>
      <c r="B11" s="113" t="s">
        <v>262</v>
      </c>
      <c r="C11" s="101" t="s">
        <v>263</v>
      </c>
      <c r="D11" s="103">
        <f t="shared" si="0"/>
        <v>13524</v>
      </c>
      <c r="E11" s="103">
        <f t="shared" si="1"/>
        <v>0</v>
      </c>
      <c r="F11" s="103">
        <v>0</v>
      </c>
      <c r="G11" s="103">
        <v>0</v>
      </c>
      <c r="H11" s="103">
        <f t="shared" si="2"/>
        <v>12649</v>
      </c>
      <c r="I11" s="103">
        <v>1815</v>
      </c>
      <c r="J11" s="103">
        <v>10834</v>
      </c>
      <c r="K11" s="103">
        <f t="shared" si="3"/>
        <v>875</v>
      </c>
      <c r="L11" s="103">
        <v>875</v>
      </c>
      <c r="M11" s="103">
        <v>0</v>
      </c>
      <c r="N11" s="103">
        <f t="shared" si="4"/>
        <v>13524</v>
      </c>
      <c r="O11" s="103">
        <f t="shared" si="5"/>
        <v>2690</v>
      </c>
      <c r="P11" s="103">
        <v>0</v>
      </c>
      <c r="Q11" s="103">
        <v>0</v>
      </c>
      <c r="R11" s="103">
        <v>0</v>
      </c>
      <c r="S11" s="103">
        <v>2690</v>
      </c>
      <c r="T11" s="103">
        <v>0</v>
      </c>
      <c r="U11" s="103">
        <v>0</v>
      </c>
      <c r="V11" s="103">
        <f t="shared" si="6"/>
        <v>10834</v>
      </c>
      <c r="W11" s="103">
        <v>0</v>
      </c>
      <c r="X11" s="103">
        <v>0</v>
      </c>
      <c r="Y11" s="103">
        <v>0</v>
      </c>
      <c r="Z11" s="103">
        <v>10834</v>
      </c>
      <c r="AA11" s="103">
        <v>0</v>
      </c>
      <c r="AB11" s="103">
        <v>0</v>
      </c>
      <c r="AC11" s="103">
        <f t="shared" si="7"/>
        <v>0</v>
      </c>
      <c r="AD11" s="103">
        <v>0</v>
      </c>
      <c r="AE11" s="103">
        <v>0</v>
      </c>
      <c r="AF11" s="103">
        <f t="shared" si="8"/>
        <v>0</v>
      </c>
      <c r="AG11" s="103">
        <v>0</v>
      </c>
      <c r="AH11" s="103">
        <v>0</v>
      </c>
      <c r="AI11" s="103">
        <v>0</v>
      </c>
      <c r="AJ11" s="103">
        <f t="shared" si="9"/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0"/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1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40</v>
      </c>
      <c r="B12" s="113" t="s">
        <v>264</v>
      </c>
      <c r="C12" s="101" t="s">
        <v>265</v>
      </c>
      <c r="D12" s="103">
        <f t="shared" si="0"/>
        <v>6863</v>
      </c>
      <c r="E12" s="103">
        <f t="shared" si="1"/>
        <v>0</v>
      </c>
      <c r="F12" s="103">
        <v>0</v>
      </c>
      <c r="G12" s="103">
        <v>0</v>
      </c>
      <c r="H12" s="103">
        <f t="shared" si="2"/>
        <v>1182</v>
      </c>
      <c r="I12" s="103">
        <v>1182</v>
      </c>
      <c r="J12" s="103">
        <v>0</v>
      </c>
      <c r="K12" s="103">
        <f t="shared" si="3"/>
        <v>5681</v>
      </c>
      <c r="L12" s="103">
        <v>0</v>
      </c>
      <c r="M12" s="103">
        <v>5681</v>
      </c>
      <c r="N12" s="103">
        <f t="shared" si="4"/>
        <v>6863</v>
      </c>
      <c r="O12" s="103">
        <f t="shared" si="5"/>
        <v>1182</v>
      </c>
      <c r="P12" s="103">
        <v>1182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6"/>
        <v>5681</v>
      </c>
      <c r="W12" s="103">
        <v>5681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7"/>
        <v>0</v>
      </c>
      <c r="AD12" s="103">
        <v>0</v>
      </c>
      <c r="AE12" s="103">
        <v>0</v>
      </c>
      <c r="AF12" s="103">
        <f t="shared" si="8"/>
        <v>205</v>
      </c>
      <c r="AG12" s="103">
        <v>205</v>
      </c>
      <c r="AH12" s="103">
        <v>0</v>
      </c>
      <c r="AI12" s="103">
        <v>0</v>
      </c>
      <c r="AJ12" s="103">
        <f t="shared" si="9"/>
        <v>205</v>
      </c>
      <c r="AK12" s="103">
        <v>0</v>
      </c>
      <c r="AL12" s="103">
        <v>0</v>
      </c>
      <c r="AM12" s="103">
        <v>205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0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1"/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40</v>
      </c>
      <c r="B13" s="113" t="s">
        <v>266</v>
      </c>
      <c r="C13" s="101" t="s">
        <v>267</v>
      </c>
      <c r="D13" s="103">
        <f t="shared" si="0"/>
        <v>2819</v>
      </c>
      <c r="E13" s="103">
        <f t="shared" si="1"/>
        <v>0</v>
      </c>
      <c r="F13" s="103">
        <v>0</v>
      </c>
      <c r="G13" s="103">
        <v>0</v>
      </c>
      <c r="H13" s="103">
        <f t="shared" si="2"/>
        <v>2819</v>
      </c>
      <c r="I13" s="103">
        <v>567</v>
      </c>
      <c r="J13" s="103">
        <v>2252</v>
      </c>
      <c r="K13" s="103">
        <f t="shared" si="3"/>
        <v>0</v>
      </c>
      <c r="L13" s="103">
        <v>0</v>
      </c>
      <c r="M13" s="103">
        <v>0</v>
      </c>
      <c r="N13" s="103">
        <f t="shared" si="4"/>
        <v>2819</v>
      </c>
      <c r="O13" s="103">
        <f t="shared" si="5"/>
        <v>567</v>
      </c>
      <c r="P13" s="103">
        <v>0</v>
      </c>
      <c r="Q13" s="103">
        <v>0</v>
      </c>
      <c r="R13" s="103">
        <v>0</v>
      </c>
      <c r="S13" s="103">
        <v>567</v>
      </c>
      <c r="T13" s="103">
        <v>0</v>
      </c>
      <c r="U13" s="103">
        <v>0</v>
      </c>
      <c r="V13" s="103">
        <f t="shared" si="6"/>
        <v>2252</v>
      </c>
      <c r="W13" s="103">
        <v>0</v>
      </c>
      <c r="X13" s="103">
        <v>0</v>
      </c>
      <c r="Y13" s="103">
        <v>0</v>
      </c>
      <c r="Z13" s="103">
        <v>2252</v>
      </c>
      <c r="AA13" s="103">
        <v>0</v>
      </c>
      <c r="AB13" s="103">
        <v>0</v>
      </c>
      <c r="AC13" s="103">
        <f t="shared" si="7"/>
        <v>0</v>
      </c>
      <c r="AD13" s="103">
        <v>0</v>
      </c>
      <c r="AE13" s="103">
        <v>0</v>
      </c>
      <c r="AF13" s="103">
        <f t="shared" si="8"/>
        <v>0</v>
      </c>
      <c r="AG13" s="103">
        <v>0</v>
      </c>
      <c r="AH13" s="103">
        <v>0</v>
      </c>
      <c r="AI13" s="103">
        <v>0</v>
      </c>
      <c r="AJ13" s="103">
        <f t="shared" si="9"/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0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1"/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40</v>
      </c>
      <c r="B14" s="113" t="s">
        <v>268</v>
      </c>
      <c r="C14" s="101" t="s">
        <v>269</v>
      </c>
      <c r="D14" s="103">
        <f t="shared" si="0"/>
        <v>13468</v>
      </c>
      <c r="E14" s="103">
        <f t="shared" si="1"/>
        <v>0</v>
      </c>
      <c r="F14" s="103">
        <v>0</v>
      </c>
      <c r="G14" s="103">
        <v>0</v>
      </c>
      <c r="H14" s="103">
        <f t="shared" si="2"/>
        <v>0</v>
      </c>
      <c r="I14" s="103">
        <v>0</v>
      </c>
      <c r="J14" s="103">
        <v>0</v>
      </c>
      <c r="K14" s="103">
        <f t="shared" si="3"/>
        <v>13468</v>
      </c>
      <c r="L14" s="103">
        <v>2059</v>
      </c>
      <c r="M14" s="103">
        <v>11409</v>
      </c>
      <c r="N14" s="103">
        <f t="shared" si="4"/>
        <v>13468</v>
      </c>
      <c r="O14" s="103">
        <f t="shared" si="5"/>
        <v>2059</v>
      </c>
      <c r="P14" s="103">
        <v>2059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6"/>
        <v>11409</v>
      </c>
      <c r="W14" s="103">
        <v>11409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7"/>
        <v>0</v>
      </c>
      <c r="AD14" s="103">
        <v>0</v>
      </c>
      <c r="AE14" s="103">
        <v>0</v>
      </c>
      <c r="AF14" s="103">
        <f t="shared" si="8"/>
        <v>249</v>
      </c>
      <c r="AG14" s="103">
        <v>249</v>
      </c>
      <c r="AH14" s="103">
        <v>0</v>
      </c>
      <c r="AI14" s="103">
        <v>0</v>
      </c>
      <c r="AJ14" s="103">
        <f t="shared" si="9"/>
        <v>249</v>
      </c>
      <c r="AK14" s="103">
        <v>0</v>
      </c>
      <c r="AL14" s="103">
        <v>0</v>
      </c>
      <c r="AM14" s="103">
        <v>249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 t="shared" si="10"/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1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40</v>
      </c>
      <c r="B15" s="113" t="s">
        <v>270</v>
      </c>
      <c r="C15" s="101" t="s">
        <v>271</v>
      </c>
      <c r="D15" s="103">
        <f t="shared" si="0"/>
        <v>25580</v>
      </c>
      <c r="E15" s="103">
        <f t="shared" si="1"/>
        <v>0</v>
      </c>
      <c r="F15" s="103">
        <v>0</v>
      </c>
      <c r="G15" s="103">
        <v>0</v>
      </c>
      <c r="H15" s="103">
        <f t="shared" si="2"/>
        <v>25580</v>
      </c>
      <c r="I15" s="103">
        <v>1602</v>
      </c>
      <c r="J15" s="103">
        <v>23978</v>
      </c>
      <c r="K15" s="103">
        <f t="shared" si="3"/>
        <v>0</v>
      </c>
      <c r="L15" s="103">
        <v>0</v>
      </c>
      <c r="M15" s="103">
        <v>0</v>
      </c>
      <c r="N15" s="103">
        <f t="shared" si="4"/>
        <v>25580</v>
      </c>
      <c r="O15" s="103">
        <f t="shared" si="5"/>
        <v>1602</v>
      </c>
      <c r="P15" s="103">
        <v>0</v>
      </c>
      <c r="Q15" s="103">
        <v>0</v>
      </c>
      <c r="R15" s="103">
        <v>0</v>
      </c>
      <c r="S15" s="103">
        <v>1602</v>
      </c>
      <c r="T15" s="103">
        <v>0</v>
      </c>
      <c r="U15" s="103">
        <v>0</v>
      </c>
      <c r="V15" s="103">
        <f t="shared" si="6"/>
        <v>23978</v>
      </c>
      <c r="W15" s="103">
        <v>0</v>
      </c>
      <c r="X15" s="103">
        <v>0</v>
      </c>
      <c r="Y15" s="103">
        <v>0</v>
      </c>
      <c r="Z15" s="103">
        <v>23978</v>
      </c>
      <c r="AA15" s="103">
        <v>0</v>
      </c>
      <c r="AB15" s="103">
        <v>0</v>
      </c>
      <c r="AC15" s="103">
        <f t="shared" si="7"/>
        <v>0</v>
      </c>
      <c r="AD15" s="103">
        <v>0</v>
      </c>
      <c r="AE15" s="103">
        <v>0</v>
      </c>
      <c r="AF15" s="103">
        <f t="shared" si="8"/>
        <v>0</v>
      </c>
      <c r="AG15" s="103">
        <v>0</v>
      </c>
      <c r="AH15" s="103">
        <v>0</v>
      </c>
      <c r="AI15" s="103">
        <v>0</v>
      </c>
      <c r="AJ15" s="103">
        <f t="shared" si="9"/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 t="shared" si="10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1"/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 x14ac:dyDescent="0.15">
      <c r="A16" s="115" t="s">
        <v>40</v>
      </c>
      <c r="B16" s="113" t="s">
        <v>272</v>
      </c>
      <c r="C16" s="101" t="s">
        <v>273</v>
      </c>
      <c r="D16" s="103">
        <f t="shared" si="0"/>
        <v>9073.9</v>
      </c>
      <c r="E16" s="103">
        <f t="shared" si="1"/>
        <v>0</v>
      </c>
      <c r="F16" s="103">
        <v>0</v>
      </c>
      <c r="G16" s="103">
        <v>0</v>
      </c>
      <c r="H16" s="103">
        <f t="shared" si="2"/>
        <v>9073.9</v>
      </c>
      <c r="I16" s="103">
        <v>1608.8</v>
      </c>
      <c r="J16" s="103">
        <v>7465.1</v>
      </c>
      <c r="K16" s="103">
        <f t="shared" si="3"/>
        <v>0</v>
      </c>
      <c r="L16" s="103">
        <v>0</v>
      </c>
      <c r="M16" s="103">
        <v>0</v>
      </c>
      <c r="N16" s="103">
        <f t="shared" si="4"/>
        <v>9073.9</v>
      </c>
      <c r="O16" s="103">
        <f t="shared" si="5"/>
        <v>1608.8</v>
      </c>
      <c r="P16" s="103">
        <v>1608.8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6"/>
        <v>7465.1</v>
      </c>
      <c r="W16" s="103">
        <v>7465.1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7"/>
        <v>0</v>
      </c>
      <c r="AD16" s="103">
        <v>0</v>
      </c>
      <c r="AE16" s="103">
        <v>0</v>
      </c>
      <c r="AF16" s="103">
        <f t="shared" si="8"/>
        <v>0</v>
      </c>
      <c r="AG16" s="103">
        <v>0</v>
      </c>
      <c r="AH16" s="103">
        <v>0</v>
      </c>
      <c r="AI16" s="103">
        <v>0</v>
      </c>
      <c r="AJ16" s="103">
        <f t="shared" si="9"/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 t="shared" si="10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1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40</v>
      </c>
      <c r="B17" s="113" t="s">
        <v>274</v>
      </c>
      <c r="C17" s="101" t="s">
        <v>275</v>
      </c>
      <c r="D17" s="103">
        <f t="shared" si="0"/>
        <v>237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237</v>
      </c>
      <c r="L17" s="103">
        <v>132</v>
      </c>
      <c r="M17" s="103">
        <v>105</v>
      </c>
      <c r="N17" s="103">
        <f t="shared" si="4"/>
        <v>237</v>
      </c>
      <c r="O17" s="103">
        <f t="shared" si="5"/>
        <v>132</v>
      </c>
      <c r="P17" s="103">
        <v>0</v>
      </c>
      <c r="Q17" s="103">
        <v>0</v>
      </c>
      <c r="R17" s="103">
        <v>0</v>
      </c>
      <c r="S17" s="103">
        <v>132</v>
      </c>
      <c r="T17" s="103">
        <v>0</v>
      </c>
      <c r="U17" s="103">
        <v>0</v>
      </c>
      <c r="V17" s="103">
        <f t="shared" si="6"/>
        <v>105</v>
      </c>
      <c r="W17" s="103">
        <v>0</v>
      </c>
      <c r="X17" s="103">
        <v>0</v>
      </c>
      <c r="Y17" s="103">
        <v>0</v>
      </c>
      <c r="Z17" s="103">
        <v>105</v>
      </c>
      <c r="AA17" s="103">
        <v>0</v>
      </c>
      <c r="AB17" s="103">
        <v>0</v>
      </c>
      <c r="AC17" s="103">
        <f t="shared" si="7"/>
        <v>0</v>
      </c>
      <c r="AD17" s="103">
        <v>0</v>
      </c>
      <c r="AE17" s="103">
        <v>0</v>
      </c>
      <c r="AF17" s="103">
        <f t="shared" si="8"/>
        <v>0</v>
      </c>
      <c r="AG17" s="103">
        <v>0</v>
      </c>
      <c r="AH17" s="103">
        <v>0</v>
      </c>
      <c r="AI17" s="103">
        <v>0</v>
      </c>
      <c r="AJ17" s="103">
        <f t="shared" si="9"/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0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1"/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40</v>
      </c>
      <c r="B18" s="113" t="s">
        <v>276</v>
      </c>
      <c r="C18" s="101" t="s">
        <v>277</v>
      </c>
      <c r="D18" s="103">
        <f t="shared" si="0"/>
        <v>19749</v>
      </c>
      <c r="E18" s="103">
        <f t="shared" si="1"/>
        <v>0</v>
      </c>
      <c r="F18" s="103">
        <v>0</v>
      </c>
      <c r="G18" s="103">
        <v>0</v>
      </c>
      <c r="H18" s="103">
        <f t="shared" si="2"/>
        <v>3135</v>
      </c>
      <c r="I18" s="103">
        <v>3135</v>
      </c>
      <c r="J18" s="103">
        <v>0</v>
      </c>
      <c r="K18" s="103">
        <f t="shared" si="3"/>
        <v>16614</v>
      </c>
      <c r="L18" s="103">
        <v>0</v>
      </c>
      <c r="M18" s="103">
        <v>16614</v>
      </c>
      <c r="N18" s="103">
        <f t="shared" si="4"/>
        <v>19749</v>
      </c>
      <c r="O18" s="103">
        <f t="shared" si="5"/>
        <v>3135</v>
      </c>
      <c r="P18" s="103">
        <v>3135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6"/>
        <v>16614</v>
      </c>
      <c r="W18" s="103">
        <v>16614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7"/>
        <v>0</v>
      </c>
      <c r="AD18" s="103">
        <v>0</v>
      </c>
      <c r="AE18" s="103">
        <v>0</v>
      </c>
      <c r="AF18" s="103">
        <f t="shared" si="8"/>
        <v>22</v>
      </c>
      <c r="AG18" s="103">
        <v>22</v>
      </c>
      <c r="AH18" s="103">
        <v>0</v>
      </c>
      <c r="AI18" s="103">
        <v>0</v>
      </c>
      <c r="AJ18" s="103">
        <f t="shared" si="9"/>
        <v>507</v>
      </c>
      <c r="AK18" s="103">
        <v>0</v>
      </c>
      <c r="AL18" s="103">
        <v>485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22</v>
      </c>
      <c r="AS18" s="103">
        <v>0</v>
      </c>
      <c r="AT18" s="103">
        <f t="shared" si="10"/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1"/>
        <v>485</v>
      </c>
      <c r="BA18" s="103">
        <v>485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40</v>
      </c>
      <c r="B19" s="113" t="s">
        <v>278</v>
      </c>
      <c r="C19" s="101" t="s">
        <v>279</v>
      </c>
      <c r="D19" s="103">
        <f t="shared" si="0"/>
        <v>14926</v>
      </c>
      <c r="E19" s="103">
        <f t="shared" si="1"/>
        <v>0</v>
      </c>
      <c r="F19" s="103">
        <v>0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14926</v>
      </c>
      <c r="L19" s="103">
        <v>669</v>
      </c>
      <c r="M19" s="103">
        <v>14257</v>
      </c>
      <c r="N19" s="103">
        <f t="shared" si="4"/>
        <v>15057</v>
      </c>
      <c r="O19" s="103">
        <f t="shared" si="5"/>
        <v>669</v>
      </c>
      <c r="P19" s="103">
        <v>0</v>
      </c>
      <c r="Q19" s="103">
        <v>0</v>
      </c>
      <c r="R19" s="103">
        <v>0</v>
      </c>
      <c r="S19" s="103">
        <v>669</v>
      </c>
      <c r="T19" s="103">
        <v>0</v>
      </c>
      <c r="U19" s="103">
        <v>0</v>
      </c>
      <c r="V19" s="103">
        <f t="shared" si="6"/>
        <v>14257</v>
      </c>
      <c r="W19" s="103">
        <v>0</v>
      </c>
      <c r="X19" s="103">
        <v>0</v>
      </c>
      <c r="Y19" s="103">
        <v>0</v>
      </c>
      <c r="Z19" s="103">
        <v>14257</v>
      </c>
      <c r="AA19" s="103">
        <v>0</v>
      </c>
      <c r="AB19" s="103">
        <v>0</v>
      </c>
      <c r="AC19" s="103">
        <f t="shared" si="7"/>
        <v>131</v>
      </c>
      <c r="AD19" s="103">
        <v>6</v>
      </c>
      <c r="AE19" s="103">
        <v>125</v>
      </c>
      <c r="AF19" s="103">
        <f t="shared" si="8"/>
        <v>0</v>
      </c>
      <c r="AG19" s="103">
        <v>0</v>
      </c>
      <c r="AH19" s="103">
        <v>0</v>
      </c>
      <c r="AI19" s="103">
        <v>0</v>
      </c>
      <c r="AJ19" s="103">
        <f t="shared" si="9"/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 t="shared" si="10"/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1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40</v>
      </c>
      <c r="B20" s="113" t="s">
        <v>280</v>
      </c>
      <c r="C20" s="101" t="s">
        <v>281</v>
      </c>
      <c r="D20" s="103">
        <f t="shared" si="0"/>
        <v>13517</v>
      </c>
      <c r="E20" s="103">
        <f t="shared" si="1"/>
        <v>0</v>
      </c>
      <c r="F20" s="103">
        <v>0</v>
      </c>
      <c r="G20" s="103">
        <v>0</v>
      </c>
      <c r="H20" s="103">
        <f t="shared" si="2"/>
        <v>1431</v>
      </c>
      <c r="I20" s="103">
        <v>1431</v>
      </c>
      <c r="J20" s="103">
        <v>0</v>
      </c>
      <c r="K20" s="103">
        <f t="shared" si="3"/>
        <v>12086</v>
      </c>
      <c r="L20" s="103">
        <v>0</v>
      </c>
      <c r="M20" s="103">
        <v>12086</v>
      </c>
      <c r="N20" s="103">
        <f t="shared" si="4"/>
        <v>13517</v>
      </c>
      <c r="O20" s="103">
        <f t="shared" si="5"/>
        <v>1431</v>
      </c>
      <c r="P20" s="103">
        <v>1431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6"/>
        <v>12086</v>
      </c>
      <c r="W20" s="103">
        <v>12086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7"/>
        <v>0</v>
      </c>
      <c r="AD20" s="103">
        <v>0</v>
      </c>
      <c r="AE20" s="103">
        <v>0</v>
      </c>
      <c r="AF20" s="103">
        <f t="shared" si="8"/>
        <v>372</v>
      </c>
      <c r="AG20" s="103">
        <v>372</v>
      </c>
      <c r="AH20" s="103">
        <v>0</v>
      </c>
      <c r="AI20" s="103">
        <v>0</v>
      </c>
      <c r="AJ20" s="103">
        <f t="shared" si="9"/>
        <v>372</v>
      </c>
      <c r="AK20" s="103">
        <v>0</v>
      </c>
      <c r="AL20" s="103">
        <v>0</v>
      </c>
      <c r="AM20" s="103">
        <v>372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 t="shared" si="10"/>
        <v>41</v>
      </c>
      <c r="AU20" s="103">
        <v>0</v>
      </c>
      <c r="AV20" s="103">
        <v>0</v>
      </c>
      <c r="AW20" s="103">
        <v>41</v>
      </c>
      <c r="AX20" s="103">
        <v>0</v>
      </c>
      <c r="AY20" s="103">
        <v>0</v>
      </c>
      <c r="AZ20" s="103">
        <f t="shared" si="11"/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40</v>
      </c>
      <c r="B21" s="113" t="s">
        <v>282</v>
      </c>
      <c r="C21" s="101" t="s">
        <v>283</v>
      </c>
      <c r="D21" s="103">
        <f t="shared" si="0"/>
        <v>3282</v>
      </c>
      <c r="E21" s="103">
        <f t="shared" si="1"/>
        <v>0</v>
      </c>
      <c r="F21" s="103">
        <v>0</v>
      </c>
      <c r="G21" s="103">
        <v>0</v>
      </c>
      <c r="H21" s="103">
        <f t="shared" si="2"/>
        <v>824</v>
      </c>
      <c r="I21" s="103">
        <v>824</v>
      </c>
      <c r="J21" s="103">
        <v>0</v>
      </c>
      <c r="K21" s="103">
        <f t="shared" si="3"/>
        <v>2458</v>
      </c>
      <c r="L21" s="103">
        <v>0</v>
      </c>
      <c r="M21" s="103">
        <v>2458</v>
      </c>
      <c r="N21" s="103">
        <f t="shared" si="4"/>
        <v>3282</v>
      </c>
      <c r="O21" s="103">
        <f t="shared" si="5"/>
        <v>824</v>
      </c>
      <c r="P21" s="103">
        <v>0</v>
      </c>
      <c r="Q21" s="103">
        <v>0</v>
      </c>
      <c r="R21" s="103">
        <v>0</v>
      </c>
      <c r="S21" s="103">
        <v>824</v>
      </c>
      <c r="T21" s="103">
        <v>0</v>
      </c>
      <c r="U21" s="103">
        <v>0</v>
      </c>
      <c r="V21" s="103">
        <f t="shared" si="6"/>
        <v>2458</v>
      </c>
      <c r="W21" s="103">
        <v>0</v>
      </c>
      <c r="X21" s="103">
        <v>0</v>
      </c>
      <c r="Y21" s="103">
        <v>0</v>
      </c>
      <c r="Z21" s="103">
        <v>2458</v>
      </c>
      <c r="AA21" s="103">
        <v>0</v>
      </c>
      <c r="AB21" s="103">
        <v>0</v>
      </c>
      <c r="AC21" s="103">
        <f t="shared" si="7"/>
        <v>0</v>
      </c>
      <c r="AD21" s="103">
        <v>0</v>
      </c>
      <c r="AE21" s="103">
        <v>0</v>
      </c>
      <c r="AF21" s="103">
        <f t="shared" si="8"/>
        <v>0</v>
      </c>
      <c r="AG21" s="103">
        <v>0</v>
      </c>
      <c r="AH21" s="103">
        <v>0</v>
      </c>
      <c r="AI21" s="103">
        <v>0</v>
      </c>
      <c r="AJ21" s="103">
        <f t="shared" si="9"/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0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1"/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40</v>
      </c>
      <c r="B22" s="113" t="s">
        <v>284</v>
      </c>
      <c r="C22" s="101" t="s">
        <v>285</v>
      </c>
      <c r="D22" s="103">
        <f t="shared" si="0"/>
        <v>13567</v>
      </c>
      <c r="E22" s="103">
        <f t="shared" si="1"/>
        <v>0</v>
      </c>
      <c r="F22" s="103">
        <v>0</v>
      </c>
      <c r="G22" s="103">
        <v>0</v>
      </c>
      <c r="H22" s="103">
        <f t="shared" si="2"/>
        <v>928</v>
      </c>
      <c r="I22" s="103">
        <v>928</v>
      </c>
      <c r="J22" s="103">
        <v>0</v>
      </c>
      <c r="K22" s="103">
        <f t="shared" si="3"/>
        <v>12639</v>
      </c>
      <c r="L22" s="103">
        <v>0</v>
      </c>
      <c r="M22" s="103">
        <v>12639</v>
      </c>
      <c r="N22" s="103">
        <f t="shared" si="4"/>
        <v>15195</v>
      </c>
      <c r="O22" s="103">
        <f t="shared" si="5"/>
        <v>928</v>
      </c>
      <c r="P22" s="103">
        <v>0</v>
      </c>
      <c r="Q22" s="103">
        <v>0</v>
      </c>
      <c r="R22" s="103">
        <v>0</v>
      </c>
      <c r="S22" s="103">
        <v>928</v>
      </c>
      <c r="T22" s="103">
        <v>0</v>
      </c>
      <c r="U22" s="103">
        <v>0</v>
      </c>
      <c r="V22" s="103">
        <f t="shared" si="6"/>
        <v>12639</v>
      </c>
      <c r="W22" s="103">
        <v>0</v>
      </c>
      <c r="X22" s="103">
        <v>0</v>
      </c>
      <c r="Y22" s="103">
        <v>0</v>
      </c>
      <c r="Z22" s="103">
        <v>12639</v>
      </c>
      <c r="AA22" s="103">
        <v>0</v>
      </c>
      <c r="AB22" s="103">
        <v>0</v>
      </c>
      <c r="AC22" s="103">
        <f t="shared" si="7"/>
        <v>1628</v>
      </c>
      <c r="AD22" s="103">
        <v>111</v>
      </c>
      <c r="AE22" s="103">
        <v>1517</v>
      </c>
      <c r="AF22" s="103">
        <f t="shared" si="8"/>
        <v>0</v>
      </c>
      <c r="AG22" s="103">
        <v>0</v>
      </c>
      <c r="AH22" s="103">
        <v>0</v>
      </c>
      <c r="AI22" s="103">
        <v>0</v>
      </c>
      <c r="AJ22" s="103">
        <f t="shared" si="9"/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 t="shared" si="10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1"/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40</v>
      </c>
      <c r="B23" s="113" t="s">
        <v>286</v>
      </c>
      <c r="C23" s="101" t="s">
        <v>287</v>
      </c>
      <c r="D23" s="103">
        <f t="shared" si="0"/>
        <v>3510</v>
      </c>
      <c r="E23" s="103">
        <f t="shared" si="1"/>
        <v>457</v>
      </c>
      <c r="F23" s="103">
        <v>457</v>
      </c>
      <c r="G23" s="103">
        <v>0</v>
      </c>
      <c r="H23" s="103">
        <f t="shared" si="2"/>
        <v>0</v>
      </c>
      <c r="I23" s="103">
        <v>0</v>
      </c>
      <c r="J23" s="103">
        <v>0</v>
      </c>
      <c r="K23" s="103">
        <f t="shared" si="3"/>
        <v>3053</v>
      </c>
      <c r="L23" s="103">
        <v>0</v>
      </c>
      <c r="M23" s="103">
        <v>3053</v>
      </c>
      <c r="N23" s="103">
        <f t="shared" si="4"/>
        <v>3510</v>
      </c>
      <c r="O23" s="103">
        <f t="shared" si="5"/>
        <v>457</v>
      </c>
      <c r="P23" s="103">
        <v>457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6"/>
        <v>3053</v>
      </c>
      <c r="W23" s="103">
        <v>3053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7"/>
        <v>0</v>
      </c>
      <c r="AD23" s="103">
        <v>0</v>
      </c>
      <c r="AE23" s="103">
        <v>0</v>
      </c>
      <c r="AF23" s="103">
        <f t="shared" si="8"/>
        <v>194</v>
      </c>
      <c r="AG23" s="103">
        <v>194</v>
      </c>
      <c r="AH23" s="103">
        <v>0</v>
      </c>
      <c r="AI23" s="103">
        <v>0</v>
      </c>
      <c r="AJ23" s="103">
        <f t="shared" si="9"/>
        <v>194</v>
      </c>
      <c r="AK23" s="103">
        <v>0</v>
      </c>
      <c r="AL23" s="103">
        <v>0</v>
      </c>
      <c r="AM23" s="103">
        <v>194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 t="shared" si="10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1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40</v>
      </c>
      <c r="B24" s="113" t="s">
        <v>288</v>
      </c>
      <c r="C24" s="101" t="s">
        <v>289</v>
      </c>
      <c r="D24" s="103">
        <f t="shared" si="0"/>
        <v>3564</v>
      </c>
      <c r="E24" s="103">
        <f t="shared" si="1"/>
        <v>346</v>
      </c>
      <c r="F24" s="103">
        <v>346</v>
      </c>
      <c r="G24" s="103">
        <v>0</v>
      </c>
      <c r="H24" s="103">
        <f t="shared" si="2"/>
        <v>0</v>
      </c>
      <c r="I24" s="103">
        <v>0</v>
      </c>
      <c r="J24" s="103">
        <v>0</v>
      </c>
      <c r="K24" s="103">
        <f t="shared" si="3"/>
        <v>3218</v>
      </c>
      <c r="L24" s="103">
        <v>0</v>
      </c>
      <c r="M24" s="103">
        <v>3218</v>
      </c>
      <c r="N24" s="103">
        <f t="shared" si="4"/>
        <v>3564</v>
      </c>
      <c r="O24" s="103">
        <f t="shared" si="5"/>
        <v>346</v>
      </c>
      <c r="P24" s="103">
        <v>346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6"/>
        <v>3218</v>
      </c>
      <c r="W24" s="103">
        <v>3218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7"/>
        <v>0</v>
      </c>
      <c r="AD24" s="103">
        <v>0</v>
      </c>
      <c r="AE24" s="103">
        <v>0</v>
      </c>
      <c r="AF24" s="103">
        <f t="shared" si="8"/>
        <v>194</v>
      </c>
      <c r="AG24" s="103">
        <v>194</v>
      </c>
      <c r="AH24" s="103">
        <v>0</v>
      </c>
      <c r="AI24" s="103">
        <v>0</v>
      </c>
      <c r="AJ24" s="103">
        <f t="shared" si="9"/>
        <v>194</v>
      </c>
      <c r="AK24" s="103">
        <v>0</v>
      </c>
      <c r="AL24" s="103">
        <v>0</v>
      </c>
      <c r="AM24" s="103">
        <v>194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0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1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40</v>
      </c>
      <c r="B25" s="113" t="s">
        <v>290</v>
      </c>
      <c r="C25" s="101" t="s">
        <v>291</v>
      </c>
      <c r="D25" s="103">
        <f t="shared" si="0"/>
        <v>11837</v>
      </c>
      <c r="E25" s="103">
        <f t="shared" si="1"/>
        <v>0</v>
      </c>
      <c r="F25" s="103">
        <v>0</v>
      </c>
      <c r="G25" s="103">
        <v>0</v>
      </c>
      <c r="H25" s="103">
        <f t="shared" si="2"/>
        <v>431</v>
      </c>
      <c r="I25" s="103">
        <v>431</v>
      </c>
      <c r="J25" s="103">
        <v>0</v>
      </c>
      <c r="K25" s="103">
        <f t="shared" si="3"/>
        <v>11406</v>
      </c>
      <c r="L25" s="103">
        <v>0</v>
      </c>
      <c r="M25" s="103">
        <v>11406</v>
      </c>
      <c r="N25" s="103">
        <f t="shared" si="4"/>
        <v>11837</v>
      </c>
      <c r="O25" s="103">
        <f t="shared" si="5"/>
        <v>431</v>
      </c>
      <c r="P25" s="103">
        <v>431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6"/>
        <v>11406</v>
      </c>
      <c r="W25" s="103">
        <v>11406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7"/>
        <v>0</v>
      </c>
      <c r="AD25" s="103">
        <v>0</v>
      </c>
      <c r="AE25" s="103">
        <v>0</v>
      </c>
      <c r="AF25" s="103">
        <f t="shared" si="8"/>
        <v>17</v>
      </c>
      <c r="AG25" s="103">
        <v>17</v>
      </c>
      <c r="AH25" s="103">
        <v>0</v>
      </c>
      <c r="AI25" s="103">
        <v>0</v>
      </c>
      <c r="AJ25" s="103">
        <f t="shared" si="9"/>
        <v>224</v>
      </c>
      <c r="AK25" s="103">
        <v>0</v>
      </c>
      <c r="AL25" s="103">
        <v>207</v>
      </c>
      <c r="AM25" s="103">
        <v>17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0"/>
        <v>2</v>
      </c>
      <c r="AU25" s="103">
        <v>0</v>
      </c>
      <c r="AV25" s="103">
        <v>0</v>
      </c>
      <c r="AW25" s="103">
        <v>2</v>
      </c>
      <c r="AX25" s="103">
        <v>0</v>
      </c>
      <c r="AY25" s="103">
        <v>0</v>
      </c>
      <c r="AZ25" s="103">
        <f t="shared" si="11"/>
        <v>169</v>
      </c>
      <c r="BA25" s="103">
        <v>169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40</v>
      </c>
      <c r="B26" s="113" t="s">
        <v>292</v>
      </c>
      <c r="C26" s="101" t="s">
        <v>293</v>
      </c>
      <c r="D26" s="103">
        <f t="shared" si="0"/>
        <v>3933</v>
      </c>
      <c r="E26" s="103">
        <f t="shared" si="1"/>
        <v>566</v>
      </c>
      <c r="F26" s="103">
        <v>566</v>
      </c>
      <c r="G26" s="103">
        <v>0</v>
      </c>
      <c r="H26" s="103">
        <f t="shared" si="2"/>
        <v>0</v>
      </c>
      <c r="I26" s="103">
        <v>0</v>
      </c>
      <c r="J26" s="103">
        <v>0</v>
      </c>
      <c r="K26" s="103">
        <f t="shared" si="3"/>
        <v>3367</v>
      </c>
      <c r="L26" s="103">
        <v>0</v>
      </c>
      <c r="M26" s="103">
        <v>3367</v>
      </c>
      <c r="N26" s="103">
        <f t="shared" si="4"/>
        <v>3933</v>
      </c>
      <c r="O26" s="103">
        <f t="shared" si="5"/>
        <v>566</v>
      </c>
      <c r="P26" s="103">
        <v>566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6"/>
        <v>3367</v>
      </c>
      <c r="W26" s="103">
        <v>3367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7"/>
        <v>0</v>
      </c>
      <c r="AD26" s="103">
        <v>0</v>
      </c>
      <c r="AE26" s="103">
        <v>0</v>
      </c>
      <c r="AF26" s="103">
        <f t="shared" si="8"/>
        <v>215</v>
      </c>
      <c r="AG26" s="103">
        <v>215</v>
      </c>
      <c r="AH26" s="103">
        <v>0</v>
      </c>
      <c r="AI26" s="103">
        <v>0</v>
      </c>
      <c r="AJ26" s="103">
        <f t="shared" si="9"/>
        <v>215</v>
      </c>
      <c r="AK26" s="103">
        <v>0</v>
      </c>
      <c r="AL26" s="103">
        <v>0</v>
      </c>
      <c r="AM26" s="103">
        <v>215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 t="shared" si="10"/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1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 t="s">
        <v>40</v>
      </c>
      <c r="B27" s="113" t="s">
        <v>294</v>
      </c>
      <c r="C27" s="101" t="s">
        <v>295</v>
      </c>
      <c r="D27" s="103">
        <f t="shared" si="0"/>
        <v>9206</v>
      </c>
      <c r="E27" s="103">
        <f t="shared" si="1"/>
        <v>0</v>
      </c>
      <c r="F27" s="103">
        <v>0</v>
      </c>
      <c r="G27" s="103">
        <v>0</v>
      </c>
      <c r="H27" s="103">
        <f t="shared" si="2"/>
        <v>0</v>
      </c>
      <c r="I27" s="103">
        <v>0</v>
      </c>
      <c r="J27" s="103">
        <v>0</v>
      </c>
      <c r="K27" s="103">
        <f t="shared" si="3"/>
        <v>9206</v>
      </c>
      <c r="L27" s="103">
        <v>86</v>
      </c>
      <c r="M27" s="103">
        <v>9120</v>
      </c>
      <c r="N27" s="103">
        <f t="shared" si="4"/>
        <v>9206</v>
      </c>
      <c r="O27" s="103">
        <f t="shared" si="5"/>
        <v>86</v>
      </c>
      <c r="P27" s="103">
        <v>0</v>
      </c>
      <c r="Q27" s="103">
        <v>0</v>
      </c>
      <c r="R27" s="103">
        <v>0</v>
      </c>
      <c r="S27" s="103">
        <v>86</v>
      </c>
      <c r="T27" s="103">
        <v>0</v>
      </c>
      <c r="U27" s="103">
        <v>0</v>
      </c>
      <c r="V27" s="103">
        <f t="shared" si="6"/>
        <v>9120</v>
      </c>
      <c r="W27" s="103">
        <v>0</v>
      </c>
      <c r="X27" s="103">
        <v>0</v>
      </c>
      <c r="Y27" s="103">
        <v>0</v>
      </c>
      <c r="Z27" s="103">
        <v>9120</v>
      </c>
      <c r="AA27" s="103">
        <v>0</v>
      </c>
      <c r="AB27" s="103">
        <v>0</v>
      </c>
      <c r="AC27" s="103">
        <f t="shared" si="7"/>
        <v>0</v>
      </c>
      <c r="AD27" s="103">
        <v>0</v>
      </c>
      <c r="AE27" s="103">
        <v>0</v>
      </c>
      <c r="AF27" s="103">
        <f t="shared" si="8"/>
        <v>0</v>
      </c>
      <c r="AG27" s="103">
        <v>0</v>
      </c>
      <c r="AH27" s="103">
        <v>0</v>
      </c>
      <c r="AI27" s="103">
        <v>0</v>
      </c>
      <c r="AJ27" s="103">
        <f t="shared" si="9"/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 t="shared" si="10"/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 t="shared" si="11"/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 x14ac:dyDescent="0.15">
      <c r="A28" s="115" t="s">
        <v>40</v>
      </c>
      <c r="B28" s="113" t="s">
        <v>296</v>
      </c>
      <c r="C28" s="101" t="s">
        <v>297</v>
      </c>
      <c r="D28" s="103">
        <f t="shared" si="0"/>
        <v>2519</v>
      </c>
      <c r="E28" s="103">
        <f t="shared" si="1"/>
        <v>0</v>
      </c>
      <c r="F28" s="103">
        <v>0</v>
      </c>
      <c r="G28" s="103">
        <v>0</v>
      </c>
      <c r="H28" s="103">
        <f t="shared" si="2"/>
        <v>512</v>
      </c>
      <c r="I28" s="103">
        <v>512</v>
      </c>
      <c r="J28" s="103">
        <v>0</v>
      </c>
      <c r="K28" s="103">
        <f t="shared" si="3"/>
        <v>2007</v>
      </c>
      <c r="L28" s="103">
        <v>0</v>
      </c>
      <c r="M28" s="103">
        <v>2007</v>
      </c>
      <c r="N28" s="103">
        <f t="shared" si="4"/>
        <v>2519</v>
      </c>
      <c r="O28" s="103">
        <f t="shared" si="5"/>
        <v>512</v>
      </c>
      <c r="P28" s="103">
        <v>512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6"/>
        <v>2007</v>
      </c>
      <c r="W28" s="103">
        <v>2007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7"/>
        <v>0</v>
      </c>
      <c r="AD28" s="103">
        <v>0</v>
      </c>
      <c r="AE28" s="103">
        <v>0</v>
      </c>
      <c r="AF28" s="103">
        <f t="shared" si="8"/>
        <v>56</v>
      </c>
      <c r="AG28" s="103">
        <v>56</v>
      </c>
      <c r="AH28" s="103">
        <v>0</v>
      </c>
      <c r="AI28" s="103">
        <v>0</v>
      </c>
      <c r="AJ28" s="103">
        <f t="shared" si="9"/>
        <v>56</v>
      </c>
      <c r="AK28" s="103">
        <v>0</v>
      </c>
      <c r="AL28" s="103">
        <v>0</v>
      </c>
      <c r="AM28" s="103">
        <v>6</v>
      </c>
      <c r="AN28" s="103">
        <v>50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 t="shared" si="10"/>
        <v>1</v>
      </c>
      <c r="AU28" s="103">
        <v>0</v>
      </c>
      <c r="AV28" s="103">
        <v>0</v>
      </c>
      <c r="AW28" s="103">
        <v>1</v>
      </c>
      <c r="AX28" s="103">
        <v>0</v>
      </c>
      <c r="AY28" s="103">
        <v>0</v>
      </c>
      <c r="AZ28" s="103">
        <f t="shared" si="11"/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 x14ac:dyDescent="0.15">
      <c r="A29" s="115" t="s">
        <v>40</v>
      </c>
      <c r="B29" s="113" t="s">
        <v>298</v>
      </c>
      <c r="C29" s="101" t="s">
        <v>299</v>
      </c>
      <c r="D29" s="103">
        <f t="shared" si="0"/>
        <v>6718</v>
      </c>
      <c r="E29" s="103">
        <f t="shared" si="1"/>
        <v>0</v>
      </c>
      <c r="F29" s="103">
        <v>0</v>
      </c>
      <c r="G29" s="103">
        <v>0</v>
      </c>
      <c r="H29" s="103">
        <f t="shared" si="2"/>
        <v>359</v>
      </c>
      <c r="I29" s="103">
        <v>359</v>
      </c>
      <c r="J29" s="103">
        <v>0</v>
      </c>
      <c r="K29" s="103">
        <f t="shared" si="3"/>
        <v>6359</v>
      </c>
      <c r="L29" s="103">
        <v>0</v>
      </c>
      <c r="M29" s="103">
        <v>6359</v>
      </c>
      <c r="N29" s="103">
        <f t="shared" si="4"/>
        <v>6718</v>
      </c>
      <c r="O29" s="103">
        <f t="shared" si="5"/>
        <v>359</v>
      </c>
      <c r="P29" s="103">
        <v>359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6"/>
        <v>6359</v>
      </c>
      <c r="W29" s="103">
        <v>6359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7"/>
        <v>0</v>
      </c>
      <c r="AD29" s="103">
        <v>0</v>
      </c>
      <c r="AE29" s="103">
        <v>0</v>
      </c>
      <c r="AF29" s="103">
        <f t="shared" si="8"/>
        <v>201</v>
      </c>
      <c r="AG29" s="103">
        <v>201</v>
      </c>
      <c r="AH29" s="103">
        <v>0</v>
      </c>
      <c r="AI29" s="103">
        <v>0</v>
      </c>
      <c r="AJ29" s="103">
        <f t="shared" si="9"/>
        <v>201</v>
      </c>
      <c r="AK29" s="103">
        <v>0</v>
      </c>
      <c r="AL29" s="103">
        <v>0</v>
      </c>
      <c r="AM29" s="103">
        <v>201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 t="shared" si="10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1"/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 x14ac:dyDescent="0.15">
      <c r="A30" s="115" t="s">
        <v>40</v>
      </c>
      <c r="B30" s="113" t="s">
        <v>300</v>
      </c>
      <c r="C30" s="101" t="s">
        <v>301</v>
      </c>
      <c r="D30" s="103">
        <f t="shared" si="0"/>
        <v>5456</v>
      </c>
      <c r="E30" s="103">
        <f t="shared" si="1"/>
        <v>0</v>
      </c>
      <c r="F30" s="103">
        <v>0</v>
      </c>
      <c r="G30" s="103">
        <v>0</v>
      </c>
      <c r="H30" s="103">
        <f t="shared" si="2"/>
        <v>294</v>
      </c>
      <c r="I30" s="103">
        <v>294</v>
      </c>
      <c r="J30" s="103">
        <v>0</v>
      </c>
      <c r="K30" s="103">
        <f t="shared" si="3"/>
        <v>5162</v>
      </c>
      <c r="L30" s="103">
        <v>0</v>
      </c>
      <c r="M30" s="103">
        <v>5162</v>
      </c>
      <c r="N30" s="103">
        <f t="shared" si="4"/>
        <v>5456</v>
      </c>
      <c r="O30" s="103">
        <f t="shared" si="5"/>
        <v>294</v>
      </c>
      <c r="P30" s="103">
        <v>0</v>
      </c>
      <c r="Q30" s="103">
        <v>0</v>
      </c>
      <c r="R30" s="103">
        <v>0</v>
      </c>
      <c r="S30" s="103">
        <v>294</v>
      </c>
      <c r="T30" s="103">
        <v>0</v>
      </c>
      <c r="U30" s="103">
        <v>0</v>
      </c>
      <c r="V30" s="103">
        <f t="shared" si="6"/>
        <v>5162</v>
      </c>
      <c r="W30" s="103">
        <v>0</v>
      </c>
      <c r="X30" s="103">
        <v>0</v>
      </c>
      <c r="Y30" s="103">
        <v>0</v>
      </c>
      <c r="Z30" s="103">
        <v>5162</v>
      </c>
      <c r="AA30" s="103">
        <v>0</v>
      </c>
      <c r="AB30" s="103">
        <v>0</v>
      </c>
      <c r="AC30" s="103">
        <f t="shared" si="7"/>
        <v>0</v>
      </c>
      <c r="AD30" s="103">
        <v>0</v>
      </c>
      <c r="AE30" s="103">
        <v>0</v>
      </c>
      <c r="AF30" s="103">
        <f t="shared" si="8"/>
        <v>0</v>
      </c>
      <c r="AG30" s="103">
        <v>0</v>
      </c>
      <c r="AH30" s="103">
        <v>0</v>
      </c>
      <c r="AI30" s="103">
        <v>0</v>
      </c>
      <c r="AJ30" s="103">
        <f t="shared" si="9"/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 t="shared" si="10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1"/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 x14ac:dyDescent="0.15">
      <c r="A31" s="115" t="s">
        <v>40</v>
      </c>
      <c r="B31" s="113" t="s">
        <v>302</v>
      </c>
      <c r="C31" s="101" t="s">
        <v>303</v>
      </c>
      <c r="D31" s="103">
        <f t="shared" si="0"/>
        <v>2591</v>
      </c>
      <c r="E31" s="103">
        <f t="shared" si="1"/>
        <v>0</v>
      </c>
      <c r="F31" s="103">
        <v>0</v>
      </c>
      <c r="G31" s="103">
        <v>0</v>
      </c>
      <c r="H31" s="103">
        <f t="shared" si="2"/>
        <v>75</v>
      </c>
      <c r="I31" s="103">
        <v>75</v>
      </c>
      <c r="J31" s="103">
        <v>0</v>
      </c>
      <c r="K31" s="103">
        <f t="shared" si="3"/>
        <v>2516</v>
      </c>
      <c r="L31" s="103">
        <v>0</v>
      </c>
      <c r="M31" s="103">
        <v>2516</v>
      </c>
      <c r="N31" s="103">
        <f t="shared" si="4"/>
        <v>2591</v>
      </c>
      <c r="O31" s="103">
        <f t="shared" si="5"/>
        <v>75</v>
      </c>
      <c r="P31" s="103">
        <v>75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 t="shared" si="6"/>
        <v>2516</v>
      </c>
      <c r="W31" s="103">
        <v>2516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7"/>
        <v>0</v>
      </c>
      <c r="AD31" s="103">
        <v>0</v>
      </c>
      <c r="AE31" s="103">
        <v>0</v>
      </c>
      <c r="AF31" s="103">
        <f t="shared" si="8"/>
        <v>4</v>
      </c>
      <c r="AG31" s="103">
        <v>4</v>
      </c>
      <c r="AH31" s="103">
        <v>0</v>
      </c>
      <c r="AI31" s="103">
        <v>0</v>
      </c>
      <c r="AJ31" s="103">
        <f t="shared" si="9"/>
        <v>49</v>
      </c>
      <c r="AK31" s="103">
        <v>0</v>
      </c>
      <c r="AL31" s="103">
        <v>45</v>
      </c>
      <c r="AM31" s="103">
        <v>4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 t="shared" si="10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1"/>
        <v>37</v>
      </c>
      <c r="BA31" s="103">
        <v>37</v>
      </c>
      <c r="BB31" s="103">
        <v>0</v>
      </c>
      <c r="BC31" s="103">
        <v>0</v>
      </c>
    </row>
    <row r="32" spans="1:55" s="105" customFormat="1" ht="13.5" customHeight="1" x14ac:dyDescent="0.15">
      <c r="A32" s="115" t="s">
        <v>40</v>
      </c>
      <c r="B32" s="113" t="s">
        <v>304</v>
      </c>
      <c r="C32" s="101" t="s">
        <v>305</v>
      </c>
      <c r="D32" s="103">
        <f t="shared" si="0"/>
        <v>1365</v>
      </c>
      <c r="E32" s="103">
        <f t="shared" si="1"/>
        <v>0</v>
      </c>
      <c r="F32" s="103">
        <v>0</v>
      </c>
      <c r="G32" s="103">
        <v>0</v>
      </c>
      <c r="H32" s="103">
        <f t="shared" si="2"/>
        <v>31</v>
      </c>
      <c r="I32" s="103">
        <v>31</v>
      </c>
      <c r="J32" s="103">
        <v>0</v>
      </c>
      <c r="K32" s="103">
        <f t="shared" si="3"/>
        <v>1334</v>
      </c>
      <c r="L32" s="103">
        <v>0</v>
      </c>
      <c r="M32" s="103">
        <v>1334</v>
      </c>
      <c r="N32" s="103">
        <f t="shared" si="4"/>
        <v>1365</v>
      </c>
      <c r="O32" s="103">
        <f t="shared" si="5"/>
        <v>31</v>
      </c>
      <c r="P32" s="103">
        <v>31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6"/>
        <v>1334</v>
      </c>
      <c r="W32" s="103">
        <v>1334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7"/>
        <v>0</v>
      </c>
      <c r="AD32" s="103">
        <v>0</v>
      </c>
      <c r="AE32" s="103">
        <v>0</v>
      </c>
      <c r="AF32" s="103">
        <f t="shared" si="8"/>
        <v>2</v>
      </c>
      <c r="AG32" s="103">
        <v>2</v>
      </c>
      <c r="AH32" s="103">
        <v>0</v>
      </c>
      <c r="AI32" s="103">
        <v>0</v>
      </c>
      <c r="AJ32" s="103">
        <f t="shared" si="9"/>
        <v>26</v>
      </c>
      <c r="AK32" s="103">
        <v>0</v>
      </c>
      <c r="AL32" s="103">
        <v>24</v>
      </c>
      <c r="AM32" s="103">
        <v>2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 t="shared" si="10"/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1"/>
        <v>19</v>
      </c>
      <c r="BA32" s="103">
        <v>19</v>
      </c>
      <c r="BB32" s="103">
        <v>0</v>
      </c>
      <c r="BC32" s="103">
        <v>0</v>
      </c>
    </row>
    <row r="33" spans="1:55" s="105" customFormat="1" ht="13.5" customHeight="1" x14ac:dyDescent="0.15">
      <c r="A33" s="115" t="s">
        <v>40</v>
      </c>
      <c r="B33" s="113" t="s">
        <v>306</v>
      </c>
      <c r="C33" s="101" t="s">
        <v>307</v>
      </c>
      <c r="D33" s="103">
        <f t="shared" si="0"/>
        <v>1348</v>
      </c>
      <c r="E33" s="103">
        <f t="shared" si="1"/>
        <v>0</v>
      </c>
      <c r="F33" s="103">
        <v>0</v>
      </c>
      <c r="G33" s="103">
        <v>0</v>
      </c>
      <c r="H33" s="103">
        <f t="shared" si="2"/>
        <v>1348</v>
      </c>
      <c r="I33" s="103">
        <v>117</v>
      </c>
      <c r="J33" s="103">
        <v>1231</v>
      </c>
      <c r="K33" s="103">
        <f t="shared" si="3"/>
        <v>0</v>
      </c>
      <c r="L33" s="103">
        <v>0</v>
      </c>
      <c r="M33" s="103">
        <v>0</v>
      </c>
      <c r="N33" s="103">
        <f t="shared" si="4"/>
        <v>1348</v>
      </c>
      <c r="O33" s="103">
        <f t="shared" si="5"/>
        <v>117</v>
      </c>
      <c r="P33" s="103">
        <v>117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 t="shared" si="6"/>
        <v>1231</v>
      </c>
      <c r="W33" s="103">
        <v>1231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7"/>
        <v>0</v>
      </c>
      <c r="AD33" s="103">
        <v>0</v>
      </c>
      <c r="AE33" s="103">
        <v>0</v>
      </c>
      <c r="AF33" s="103">
        <f t="shared" si="8"/>
        <v>2</v>
      </c>
      <c r="AG33" s="103">
        <v>2</v>
      </c>
      <c r="AH33" s="103">
        <v>0</v>
      </c>
      <c r="AI33" s="103">
        <v>0</v>
      </c>
      <c r="AJ33" s="103">
        <f t="shared" si="9"/>
        <v>26</v>
      </c>
      <c r="AK33" s="103">
        <v>0</v>
      </c>
      <c r="AL33" s="103">
        <v>24</v>
      </c>
      <c r="AM33" s="103">
        <v>2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0"/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1"/>
        <v>19</v>
      </c>
      <c r="BA33" s="103">
        <v>19</v>
      </c>
      <c r="BB33" s="103">
        <v>0</v>
      </c>
      <c r="BC33" s="103">
        <v>0</v>
      </c>
    </row>
    <row r="34" spans="1:55" s="105" customFormat="1" ht="13.5" customHeight="1" x14ac:dyDescent="0.15">
      <c r="A34" s="115" t="s">
        <v>40</v>
      </c>
      <c r="B34" s="113" t="s">
        <v>308</v>
      </c>
      <c r="C34" s="101" t="s">
        <v>309</v>
      </c>
      <c r="D34" s="103">
        <f t="shared" si="0"/>
        <v>3058</v>
      </c>
      <c r="E34" s="103">
        <f t="shared" si="1"/>
        <v>0</v>
      </c>
      <c r="F34" s="103">
        <v>0</v>
      </c>
      <c r="G34" s="103">
        <v>0</v>
      </c>
      <c r="H34" s="103">
        <f t="shared" si="2"/>
        <v>3058</v>
      </c>
      <c r="I34" s="103">
        <v>405</v>
      </c>
      <c r="J34" s="103">
        <v>2653</v>
      </c>
      <c r="K34" s="103">
        <f t="shared" si="3"/>
        <v>0</v>
      </c>
      <c r="L34" s="103">
        <v>0</v>
      </c>
      <c r="M34" s="103">
        <v>0</v>
      </c>
      <c r="N34" s="103">
        <f t="shared" si="4"/>
        <v>3058</v>
      </c>
      <c r="O34" s="103">
        <f t="shared" si="5"/>
        <v>405</v>
      </c>
      <c r="P34" s="103">
        <v>405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6"/>
        <v>2653</v>
      </c>
      <c r="W34" s="103">
        <v>2653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7"/>
        <v>0</v>
      </c>
      <c r="AD34" s="103">
        <v>0</v>
      </c>
      <c r="AE34" s="103">
        <v>0</v>
      </c>
      <c r="AF34" s="103">
        <f t="shared" si="8"/>
        <v>5</v>
      </c>
      <c r="AG34" s="103">
        <v>5</v>
      </c>
      <c r="AH34" s="103">
        <v>0</v>
      </c>
      <c r="AI34" s="103">
        <v>0</v>
      </c>
      <c r="AJ34" s="103">
        <f t="shared" si="9"/>
        <v>59</v>
      </c>
      <c r="AK34" s="103">
        <v>0</v>
      </c>
      <c r="AL34" s="103">
        <v>54</v>
      </c>
      <c r="AM34" s="103">
        <v>5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0"/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1"/>
        <v>44</v>
      </c>
      <c r="BA34" s="103">
        <v>44</v>
      </c>
      <c r="BB34" s="103">
        <v>0</v>
      </c>
      <c r="BC34" s="103">
        <v>0</v>
      </c>
    </row>
    <row r="35" spans="1:55" s="105" customFormat="1" ht="13.5" customHeight="1" x14ac:dyDescent="0.15">
      <c r="A35" s="115" t="s">
        <v>40</v>
      </c>
      <c r="B35" s="113" t="s">
        <v>310</v>
      </c>
      <c r="C35" s="101" t="s">
        <v>311</v>
      </c>
      <c r="D35" s="103">
        <f t="shared" si="0"/>
        <v>2480</v>
      </c>
      <c r="E35" s="103">
        <f t="shared" si="1"/>
        <v>0</v>
      </c>
      <c r="F35" s="103">
        <v>0</v>
      </c>
      <c r="G35" s="103">
        <v>0</v>
      </c>
      <c r="H35" s="103">
        <f t="shared" si="2"/>
        <v>103</v>
      </c>
      <c r="I35" s="103">
        <v>103</v>
      </c>
      <c r="J35" s="103">
        <v>0</v>
      </c>
      <c r="K35" s="103">
        <f t="shared" si="3"/>
        <v>2377</v>
      </c>
      <c r="L35" s="103">
        <v>0</v>
      </c>
      <c r="M35" s="103">
        <v>2377</v>
      </c>
      <c r="N35" s="103">
        <f t="shared" si="4"/>
        <v>2480</v>
      </c>
      <c r="O35" s="103">
        <f t="shared" si="5"/>
        <v>103</v>
      </c>
      <c r="P35" s="103">
        <v>103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6"/>
        <v>2377</v>
      </c>
      <c r="W35" s="103">
        <v>2377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7"/>
        <v>0</v>
      </c>
      <c r="AD35" s="103">
        <v>0</v>
      </c>
      <c r="AE35" s="103">
        <v>0</v>
      </c>
      <c r="AF35" s="103">
        <f t="shared" si="8"/>
        <v>3</v>
      </c>
      <c r="AG35" s="103">
        <v>3</v>
      </c>
      <c r="AH35" s="103">
        <v>0</v>
      </c>
      <c r="AI35" s="103">
        <v>0</v>
      </c>
      <c r="AJ35" s="103">
        <f t="shared" si="9"/>
        <v>46</v>
      </c>
      <c r="AK35" s="103">
        <v>0</v>
      </c>
      <c r="AL35" s="103">
        <v>43</v>
      </c>
      <c r="AM35" s="103">
        <v>3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 t="shared" si="10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1"/>
        <v>35</v>
      </c>
      <c r="BA35" s="103">
        <v>35</v>
      </c>
      <c r="BB35" s="103">
        <v>0</v>
      </c>
      <c r="BC35" s="103">
        <v>0</v>
      </c>
    </row>
    <row r="36" spans="1:55" s="105" customFormat="1" ht="13.5" customHeight="1" x14ac:dyDescent="0.15">
      <c r="A36" s="115" t="s">
        <v>40</v>
      </c>
      <c r="B36" s="113" t="s">
        <v>312</v>
      </c>
      <c r="C36" s="101" t="s">
        <v>313</v>
      </c>
      <c r="D36" s="103">
        <f t="shared" si="0"/>
        <v>7649</v>
      </c>
      <c r="E36" s="103">
        <f t="shared" si="1"/>
        <v>0</v>
      </c>
      <c r="F36" s="103">
        <v>0</v>
      </c>
      <c r="G36" s="103">
        <v>0</v>
      </c>
      <c r="H36" s="103">
        <f t="shared" si="2"/>
        <v>230</v>
      </c>
      <c r="I36" s="103">
        <v>230</v>
      </c>
      <c r="J36" s="103">
        <v>0</v>
      </c>
      <c r="K36" s="103">
        <f t="shared" si="3"/>
        <v>7419</v>
      </c>
      <c r="L36" s="103">
        <v>0</v>
      </c>
      <c r="M36" s="103">
        <v>7419</v>
      </c>
      <c r="N36" s="103">
        <f t="shared" si="4"/>
        <v>7649</v>
      </c>
      <c r="O36" s="103">
        <f t="shared" si="5"/>
        <v>230</v>
      </c>
      <c r="P36" s="103">
        <v>230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6"/>
        <v>7419</v>
      </c>
      <c r="W36" s="103">
        <v>7419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7"/>
        <v>0</v>
      </c>
      <c r="AD36" s="103">
        <v>0</v>
      </c>
      <c r="AE36" s="103">
        <v>0</v>
      </c>
      <c r="AF36" s="103">
        <f t="shared" si="8"/>
        <v>373</v>
      </c>
      <c r="AG36" s="103">
        <v>373</v>
      </c>
      <c r="AH36" s="103">
        <v>0</v>
      </c>
      <c r="AI36" s="103">
        <v>0</v>
      </c>
      <c r="AJ36" s="103">
        <f t="shared" si="9"/>
        <v>373</v>
      </c>
      <c r="AK36" s="103">
        <v>0</v>
      </c>
      <c r="AL36" s="103">
        <v>0</v>
      </c>
      <c r="AM36" s="103">
        <v>373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 t="shared" si="10"/>
        <v>54</v>
      </c>
      <c r="AU36" s="103">
        <v>0</v>
      </c>
      <c r="AV36" s="103">
        <v>0</v>
      </c>
      <c r="AW36" s="103">
        <v>54</v>
      </c>
      <c r="AX36" s="103">
        <v>0</v>
      </c>
      <c r="AY36" s="103">
        <v>0</v>
      </c>
      <c r="AZ36" s="103">
        <f t="shared" si="11"/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 x14ac:dyDescent="0.15">
      <c r="A37" s="115" t="s">
        <v>40</v>
      </c>
      <c r="B37" s="113" t="s">
        <v>314</v>
      </c>
      <c r="C37" s="101" t="s">
        <v>315</v>
      </c>
      <c r="D37" s="103">
        <f t="shared" si="0"/>
        <v>4599</v>
      </c>
      <c r="E37" s="103">
        <f t="shared" si="1"/>
        <v>0</v>
      </c>
      <c r="F37" s="103">
        <v>0</v>
      </c>
      <c r="G37" s="103">
        <v>0</v>
      </c>
      <c r="H37" s="103">
        <f t="shared" si="2"/>
        <v>4599</v>
      </c>
      <c r="I37" s="103">
        <v>98</v>
      </c>
      <c r="J37" s="103">
        <v>4501</v>
      </c>
      <c r="K37" s="103">
        <f t="shared" si="3"/>
        <v>0</v>
      </c>
      <c r="L37" s="103">
        <v>0</v>
      </c>
      <c r="M37" s="103">
        <v>0</v>
      </c>
      <c r="N37" s="103">
        <f t="shared" si="4"/>
        <v>4599</v>
      </c>
      <c r="O37" s="103">
        <f t="shared" si="5"/>
        <v>98</v>
      </c>
      <c r="P37" s="103">
        <v>98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 t="shared" si="6"/>
        <v>4501</v>
      </c>
      <c r="W37" s="103">
        <v>4501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 t="shared" si="7"/>
        <v>0</v>
      </c>
      <c r="AD37" s="103">
        <v>0</v>
      </c>
      <c r="AE37" s="103">
        <v>0</v>
      </c>
      <c r="AF37" s="103">
        <f t="shared" si="8"/>
        <v>4599</v>
      </c>
      <c r="AG37" s="103">
        <v>4599</v>
      </c>
      <c r="AH37" s="103">
        <v>0</v>
      </c>
      <c r="AI37" s="103">
        <v>0</v>
      </c>
      <c r="AJ37" s="103">
        <f t="shared" si="9"/>
        <v>4599</v>
      </c>
      <c r="AK37" s="103">
        <v>0</v>
      </c>
      <c r="AL37" s="103">
        <v>0</v>
      </c>
      <c r="AM37" s="103">
        <v>8</v>
      </c>
      <c r="AN37" s="103">
        <v>0</v>
      </c>
      <c r="AO37" s="103">
        <v>0</v>
      </c>
      <c r="AP37" s="103">
        <v>4591</v>
      </c>
      <c r="AQ37" s="103">
        <v>0</v>
      </c>
      <c r="AR37" s="103">
        <v>0</v>
      </c>
      <c r="AS37" s="103">
        <v>0</v>
      </c>
      <c r="AT37" s="103">
        <f t="shared" si="10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1"/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 x14ac:dyDescent="0.15">
      <c r="A38" s="115" t="s">
        <v>40</v>
      </c>
      <c r="B38" s="113" t="s">
        <v>316</v>
      </c>
      <c r="C38" s="101" t="s">
        <v>317</v>
      </c>
      <c r="D38" s="103">
        <f t="shared" si="0"/>
        <v>4490</v>
      </c>
      <c r="E38" s="103">
        <f t="shared" si="1"/>
        <v>0</v>
      </c>
      <c r="F38" s="103">
        <v>0</v>
      </c>
      <c r="G38" s="103">
        <v>0</v>
      </c>
      <c r="H38" s="103">
        <f t="shared" si="2"/>
        <v>168</v>
      </c>
      <c r="I38" s="103">
        <v>168</v>
      </c>
      <c r="J38" s="103">
        <v>0</v>
      </c>
      <c r="K38" s="103">
        <f t="shared" si="3"/>
        <v>4322</v>
      </c>
      <c r="L38" s="103">
        <v>0</v>
      </c>
      <c r="M38" s="103">
        <v>4322</v>
      </c>
      <c r="N38" s="103">
        <f t="shared" si="4"/>
        <v>4490</v>
      </c>
      <c r="O38" s="103">
        <f t="shared" si="5"/>
        <v>168</v>
      </c>
      <c r="P38" s="103">
        <v>168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 t="shared" si="6"/>
        <v>4322</v>
      </c>
      <c r="W38" s="103">
        <v>4322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 t="shared" si="7"/>
        <v>0</v>
      </c>
      <c r="AD38" s="103">
        <v>0</v>
      </c>
      <c r="AE38" s="103">
        <v>0</v>
      </c>
      <c r="AF38" s="103">
        <f t="shared" si="8"/>
        <v>4490</v>
      </c>
      <c r="AG38" s="103">
        <v>4490</v>
      </c>
      <c r="AH38" s="103">
        <v>0</v>
      </c>
      <c r="AI38" s="103">
        <v>0</v>
      </c>
      <c r="AJ38" s="103">
        <f t="shared" si="9"/>
        <v>4490</v>
      </c>
      <c r="AK38" s="103">
        <v>0</v>
      </c>
      <c r="AL38" s="103">
        <v>0</v>
      </c>
      <c r="AM38" s="103">
        <v>8</v>
      </c>
      <c r="AN38" s="103">
        <v>0</v>
      </c>
      <c r="AO38" s="103">
        <v>0</v>
      </c>
      <c r="AP38" s="103">
        <v>4482</v>
      </c>
      <c r="AQ38" s="103">
        <v>0</v>
      </c>
      <c r="AR38" s="103">
        <v>0</v>
      </c>
      <c r="AS38" s="103">
        <v>0</v>
      </c>
      <c r="AT38" s="103">
        <f t="shared" si="10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1"/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 x14ac:dyDescent="0.15">
      <c r="A39" s="115" t="s">
        <v>40</v>
      </c>
      <c r="B39" s="113" t="s">
        <v>318</v>
      </c>
      <c r="C39" s="101" t="s">
        <v>319</v>
      </c>
      <c r="D39" s="103">
        <f t="shared" si="0"/>
        <v>4083</v>
      </c>
      <c r="E39" s="103">
        <f t="shared" si="1"/>
        <v>4083</v>
      </c>
      <c r="F39" s="103">
        <v>268</v>
      </c>
      <c r="G39" s="103">
        <v>3815</v>
      </c>
      <c r="H39" s="103">
        <f t="shared" si="2"/>
        <v>0</v>
      </c>
      <c r="I39" s="103">
        <v>0</v>
      </c>
      <c r="J39" s="103">
        <v>0</v>
      </c>
      <c r="K39" s="103">
        <f t="shared" si="3"/>
        <v>0</v>
      </c>
      <c r="L39" s="103">
        <v>0</v>
      </c>
      <c r="M39" s="103">
        <v>0</v>
      </c>
      <c r="N39" s="103">
        <f t="shared" si="4"/>
        <v>4083</v>
      </c>
      <c r="O39" s="103">
        <f t="shared" si="5"/>
        <v>268</v>
      </c>
      <c r="P39" s="103">
        <v>268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t="shared" si="6"/>
        <v>3815</v>
      </c>
      <c r="W39" s="103">
        <v>3815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t="shared" si="7"/>
        <v>0</v>
      </c>
      <c r="AD39" s="103">
        <v>0</v>
      </c>
      <c r="AE39" s="103">
        <v>0</v>
      </c>
      <c r="AF39" s="103">
        <f t="shared" si="8"/>
        <v>24</v>
      </c>
      <c r="AG39" s="103">
        <v>24</v>
      </c>
      <c r="AH39" s="103">
        <v>0</v>
      </c>
      <c r="AI39" s="103">
        <v>0</v>
      </c>
      <c r="AJ39" s="103">
        <f t="shared" si="9"/>
        <v>114</v>
      </c>
      <c r="AK39" s="103">
        <v>97</v>
      </c>
      <c r="AL39" s="103">
        <v>0</v>
      </c>
      <c r="AM39" s="103">
        <v>17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 t="shared" si="10"/>
        <v>7</v>
      </c>
      <c r="AU39" s="103">
        <v>7</v>
      </c>
      <c r="AV39" s="103">
        <v>0</v>
      </c>
      <c r="AW39" s="103">
        <v>0</v>
      </c>
      <c r="AX39" s="103">
        <v>0</v>
      </c>
      <c r="AY39" s="103">
        <v>0</v>
      </c>
      <c r="AZ39" s="103">
        <f t="shared" si="11"/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 x14ac:dyDescent="0.15">
      <c r="A40" s="115" t="s">
        <v>40</v>
      </c>
      <c r="B40" s="113" t="s">
        <v>320</v>
      </c>
      <c r="C40" s="101" t="s">
        <v>321</v>
      </c>
      <c r="D40" s="103">
        <f t="shared" si="0"/>
        <v>153</v>
      </c>
      <c r="E40" s="103">
        <f t="shared" si="1"/>
        <v>0</v>
      </c>
      <c r="F40" s="103">
        <v>0</v>
      </c>
      <c r="G40" s="103">
        <v>0</v>
      </c>
      <c r="H40" s="103">
        <f t="shared" si="2"/>
        <v>153</v>
      </c>
      <c r="I40" s="103">
        <v>24</v>
      </c>
      <c r="J40" s="103">
        <v>129</v>
      </c>
      <c r="K40" s="103">
        <f t="shared" si="3"/>
        <v>0</v>
      </c>
      <c r="L40" s="103">
        <v>0</v>
      </c>
      <c r="M40" s="103">
        <v>0</v>
      </c>
      <c r="N40" s="103">
        <f t="shared" si="4"/>
        <v>153</v>
      </c>
      <c r="O40" s="103">
        <f t="shared" si="5"/>
        <v>24</v>
      </c>
      <c r="P40" s="103">
        <v>24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 t="shared" si="6"/>
        <v>129</v>
      </c>
      <c r="W40" s="103">
        <v>129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 t="shared" si="7"/>
        <v>0</v>
      </c>
      <c r="AD40" s="103">
        <v>0</v>
      </c>
      <c r="AE40" s="103">
        <v>0</v>
      </c>
      <c r="AF40" s="103">
        <f t="shared" si="8"/>
        <v>4</v>
      </c>
      <c r="AG40" s="103">
        <v>4</v>
      </c>
      <c r="AH40" s="103">
        <v>0</v>
      </c>
      <c r="AI40" s="103">
        <v>0</v>
      </c>
      <c r="AJ40" s="103">
        <f t="shared" si="9"/>
        <v>4</v>
      </c>
      <c r="AK40" s="103">
        <v>0</v>
      </c>
      <c r="AL40" s="103">
        <v>0</v>
      </c>
      <c r="AM40" s="103">
        <v>4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 t="shared" si="10"/>
        <v>1</v>
      </c>
      <c r="AU40" s="103">
        <v>0</v>
      </c>
      <c r="AV40" s="103">
        <v>0</v>
      </c>
      <c r="AW40" s="103">
        <v>1</v>
      </c>
      <c r="AX40" s="103">
        <v>0</v>
      </c>
      <c r="AY40" s="103">
        <v>0</v>
      </c>
      <c r="AZ40" s="103">
        <f t="shared" si="11"/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 x14ac:dyDescent="0.15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 x14ac:dyDescent="0.15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 x14ac:dyDescent="0.15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 x14ac:dyDescent="0.15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 x14ac:dyDescent="0.15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 x14ac:dyDescent="0.15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 x14ac:dyDescent="0.15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 x14ac:dyDescent="0.15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 x14ac:dyDescent="0.15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 x14ac:dyDescent="0.15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 x14ac:dyDescent="0.15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 x14ac:dyDescent="0.15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 x14ac:dyDescent="0.15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 x14ac:dyDescent="0.15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 x14ac:dyDescent="0.15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 x14ac:dyDescent="0.15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 x14ac:dyDescent="0.15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 x14ac:dyDescent="0.15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 x14ac:dyDescent="0.15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 x14ac:dyDescent="0.15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 x14ac:dyDescent="0.15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 x14ac:dyDescent="0.15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 x14ac:dyDescent="0.15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 x14ac:dyDescent="0.15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 x14ac:dyDescent="0.15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 x14ac:dyDescent="0.15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 x14ac:dyDescent="0.15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 x14ac:dyDescent="0.15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 x14ac:dyDescent="0.15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 x14ac:dyDescent="0.15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 x14ac:dyDescent="0.15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 x14ac:dyDescent="0.15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 x14ac:dyDescent="0.15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 x14ac:dyDescent="0.15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 x14ac:dyDescent="0.15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 x14ac:dyDescent="0.15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 x14ac:dyDescent="0.15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 x14ac:dyDescent="0.15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 x14ac:dyDescent="0.15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 x14ac:dyDescent="0.15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 x14ac:dyDescent="0.15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 x14ac:dyDescent="0.15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 x14ac:dyDescent="0.15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 x14ac:dyDescent="0.15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 x14ac:dyDescent="0.15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 x14ac:dyDescent="0.15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 x14ac:dyDescent="0.15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 x14ac:dyDescent="0.15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 x14ac:dyDescent="0.15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 x14ac:dyDescent="0.15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 x14ac:dyDescent="0.15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 x14ac:dyDescent="0.15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 x14ac:dyDescent="0.15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 x14ac:dyDescent="0.15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 x14ac:dyDescent="0.15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 x14ac:dyDescent="0.15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 x14ac:dyDescent="0.15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 x14ac:dyDescent="0.15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 x14ac:dyDescent="0.15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 x14ac:dyDescent="0.15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 x14ac:dyDescent="0.15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 x14ac:dyDescent="0.15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 x14ac:dyDescent="0.15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 x14ac:dyDescent="0.15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 x14ac:dyDescent="0.15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 x14ac:dyDescent="0.15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 x14ac:dyDescent="0.15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 x14ac:dyDescent="0.15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 x14ac:dyDescent="0.15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 x14ac:dyDescent="0.15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 x14ac:dyDescent="0.15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 x14ac:dyDescent="0.15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 x14ac:dyDescent="0.15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 x14ac:dyDescent="0.15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 x14ac:dyDescent="0.15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 x14ac:dyDescent="0.15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 x14ac:dyDescent="0.15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 x14ac:dyDescent="0.15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 x14ac:dyDescent="0.15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 x14ac:dyDescent="0.15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 x14ac:dyDescent="0.15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 x14ac:dyDescent="0.15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 x14ac:dyDescent="0.15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 x14ac:dyDescent="0.15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 x14ac:dyDescent="0.15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 x14ac:dyDescent="0.15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 x14ac:dyDescent="0.15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 x14ac:dyDescent="0.15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 x14ac:dyDescent="0.15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 x14ac:dyDescent="0.15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 x14ac:dyDescent="0.15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 x14ac:dyDescent="0.15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 x14ac:dyDescent="0.15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 x14ac:dyDescent="0.15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 x14ac:dyDescent="0.15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 x14ac:dyDescent="0.15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 x14ac:dyDescent="0.15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 x14ac:dyDescent="0.15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 x14ac:dyDescent="0.15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 x14ac:dyDescent="0.15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 x14ac:dyDescent="0.15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 x14ac:dyDescent="0.15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 x14ac:dyDescent="0.15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 x14ac:dyDescent="0.15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 x14ac:dyDescent="0.15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 x14ac:dyDescent="0.15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 x14ac:dyDescent="0.15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 x14ac:dyDescent="0.15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 x14ac:dyDescent="0.15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 x14ac:dyDescent="0.15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 x14ac:dyDescent="0.15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 x14ac:dyDescent="0.15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 x14ac:dyDescent="0.15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 x14ac:dyDescent="0.15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 x14ac:dyDescent="0.15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 x14ac:dyDescent="0.15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 x14ac:dyDescent="0.15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 x14ac:dyDescent="0.15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 x14ac:dyDescent="0.15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 x14ac:dyDescent="0.15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 x14ac:dyDescent="0.15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 x14ac:dyDescent="0.15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 x14ac:dyDescent="0.15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 x14ac:dyDescent="0.15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 x14ac:dyDescent="0.15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 x14ac:dyDescent="0.15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 x14ac:dyDescent="0.15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 x14ac:dyDescent="0.15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 x14ac:dyDescent="0.15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 x14ac:dyDescent="0.15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 x14ac:dyDescent="0.15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 x14ac:dyDescent="0.15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 x14ac:dyDescent="0.15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 x14ac:dyDescent="0.15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 x14ac:dyDescent="0.15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 x14ac:dyDescent="0.15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 x14ac:dyDescent="0.15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 x14ac:dyDescent="0.15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 x14ac:dyDescent="0.15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 x14ac:dyDescent="0.15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 x14ac:dyDescent="0.15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 x14ac:dyDescent="0.15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 x14ac:dyDescent="0.15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 x14ac:dyDescent="0.15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 x14ac:dyDescent="0.15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 x14ac:dyDescent="0.15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</sheetData>
  <sortState xmlns:xlrd2="http://schemas.microsoft.com/office/spreadsheetml/2017/richdata2" ref="A8:BC40">
    <sortCondition ref="A8:A40"/>
    <sortCondition ref="B8:B40"/>
    <sortCondition ref="C8:C4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0" man="1"/>
    <brk id="31" min="1" max="40" man="1"/>
    <brk id="45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 x14ac:dyDescent="0.2"/>
    <row r="2" spans="1:36" ht="14.25" thickBot="1" x14ac:dyDescent="0.2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IF(AA2=0,"",VLOOKUP(C2,水洗化人口等!B7:C206,2,FALSE))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15">
      <c r="AD3" s="49"/>
    </row>
    <row r="4" spans="1:36" x14ac:dyDescent="0.15">
      <c r="B4" s="14"/>
      <c r="C4" s="15"/>
      <c r="AA4" s="46"/>
      <c r="AB4" s="50"/>
      <c r="AC4" s="50"/>
      <c r="AD4" s="50"/>
    </row>
    <row r="5" spans="1:36" ht="14.25" thickBot="1" x14ac:dyDescent="0.2">
      <c r="J5" s="16"/>
      <c r="AF5" s="11">
        <f>+水洗化人口等!B5</f>
        <v>0</v>
      </c>
      <c r="AG5" s="11">
        <v>5</v>
      </c>
    </row>
    <row r="6" spans="1:36" ht="27.75" thickBot="1" x14ac:dyDescent="0.2">
      <c r="F6" s="160" t="s">
        <v>65</v>
      </c>
      <c r="G6" s="161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15">
      <c r="B7" s="162" t="s">
        <v>73</v>
      </c>
      <c r="C7" s="5" t="s">
        <v>74</v>
      </c>
      <c r="D7" s="18">
        <f ca="1">AD7</f>
        <v>0</v>
      </c>
      <c r="F7" s="170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14000</v>
      </c>
      <c r="AG7" s="11">
        <v>7</v>
      </c>
      <c r="AI7" s="45" t="s">
        <v>78</v>
      </c>
      <c r="AJ7" s="2" t="s">
        <v>52</v>
      </c>
    </row>
    <row r="8" spans="1:36" ht="16.5" customHeight="1" x14ac:dyDescent="0.15">
      <c r="B8" s="163"/>
      <c r="C8" s="6" t="s">
        <v>56</v>
      </c>
      <c r="D8" s="23">
        <f ca="1">AD8</f>
        <v>0</v>
      </c>
      <c r="F8" s="171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14100</v>
      </c>
      <c r="AG8" s="11">
        <v>8</v>
      </c>
      <c r="AI8" s="45" t="s">
        <v>80</v>
      </c>
      <c r="AJ8" s="2" t="s">
        <v>51</v>
      </c>
    </row>
    <row r="9" spans="1:36" ht="16.5" customHeight="1" x14ac:dyDescent="0.15">
      <c r="B9" s="164"/>
      <c r="C9" s="7" t="s">
        <v>81</v>
      </c>
      <c r="D9" s="24">
        <f ca="1">SUM(D7:D8)</f>
        <v>0</v>
      </c>
      <c r="F9" s="171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14130</v>
      </c>
      <c r="AG9" s="11">
        <v>9</v>
      </c>
      <c r="AI9" s="45" t="s">
        <v>84</v>
      </c>
      <c r="AJ9" s="2" t="s">
        <v>50</v>
      </c>
    </row>
    <row r="10" spans="1:36" ht="16.5" customHeight="1" x14ac:dyDescent="0.15">
      <c r="B10" s="165" t="s">
        <v>85</v>
      </c>
      <c r="C10" s="8" t="s">
        <v>82</v>
      </c>
      <c r="D10" s="23">
        <f ca="1">AD9</f>
        <v>0</v>
      </c>
      <c r="F10" s="171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14150</v>
      </c>
      <c r="AG10" s="11">
        <v>10</v>
      </c>
      <c r="AI10" s="45" t="s">
        <v>89</v>
      </c>
      <c r="AJ10" s="2" t="s">
        <v>49</v>
      </c>
    </row>
    <row r="11" spans="1:36" ht="16.5" customHeight="1" x14ac:dyDescent="0.15">
      <c r="B11" s="166"/>
      <c r="C11" s="6" t="s">
        <v>87</v>
      </c>
      <c r="D11" s="23">
        <f ca="1">AD10</f>
        <v>0</v>
      </c>
      <c r="F11" s="171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e">
        <f>+水洗化人口等!#REF!</f>
        <v>#REF!</v>
      </c>
      <c r="AG11" s="11">
        <v>11</v>
      </c>
      <c r="AI11" s="45" t="s">
        <v>92</v>
      </c>
      <c r="AJ11" s="2" t="s">
        <v>48</v>
      </c>
    </row>
    <row r="12" spans="1:36" ht="16.5" customHeight="1" x14ac:dyDescent="0.15">
      <c r="B12" s="166"/>
      <c r="C12" s="6" t="s">
        <v>90</v>
      </c>
      <c r="D12" s="23">
        <f ca="1">AD11</f>
        <v>0</v>
      </c>
      <c r="F12" s="171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+水洗化人口等!B11</f>
        <v>14201</v>
      </c>
      <c r="AG12" s="11">
        <v>12</v>
      </c>
      <c r="AI12" s="45" t="s">
        <v>95</v>
      </c>
      <c r="AJ12" s="2" t="s">
        <v>47</v>
      </c>
    </row>
    <row r="13" spans="1:36" ht="16.5" customHeight="1" x14ac:dyDescent="0.15">
      <c r="B13" s="167"/>
      <c r="C13" s="7" t="s">
        <v>81</v>
      </c>
      <c r="D13" s="24">
        <f ca="1">SUM(D10:D12)</f>
        <v>0</v>
      </c>
      <c r="F13" s="172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+水洗化人口等!B12</f>
        <v>14203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">
      <c r="B14" s="168" t="s">
        <v>98</v>
      </c>
      <c r="C14" s="169"/>
      <c r="D14" s="27">
        <f ca="1">SUM(D9,D13)</f>
        <v>0</v>
      </c>
      <c r="F14" s="173" t="s">
        <v>99</v>
      </c>
      <c r="G14" s="174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+水洗化人口等!B13</f>
        <v>14204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+水洗化人口等!B14</f>
        <v>14205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+水洗化人口等!B15</f>
        <v>14206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+水洗化人口等!B16</f>
        <v>14207</v>
      </c>
      <c r="AG17" s="11">
        <v>17</v>
      </c>
      <c r="AI17" s="45" t="s">
        <v>108</v>
      </c>
      <c r="AJ17" s="2" t="s">
        <v>42</v>
      </c>
    </row>
    <row r="18" spans="3:36" ht="30" customHeight="1" x14ac:dyDescent="0.15">
      <c r="F18" s="160" t="s">
        <v>109</v>
      </c>
      <c r="G18" s="161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+水洗化人口等!B17</f>
        <v>14208</v>
      </c>
      <c r="AG18" s="11">
        <v>18</v>
      </c>
      <c r="AI18" s="45" t="s">
        <v>111</v>
      </c>
      <c r="AJ18" s="2" t="s">
        <v>41</v>
      </c>
    </row>
    <row r="19" spans="3:36" ht="16.5" customHeight="1" x14ac:dyDescent="0.15">
      <c r="C19" s="42" t="s">
        <v>112</v>
      </c>
      <c r="D19" s="10">
        <f ca="1">IF(D$14&gt;0,D13/D$14,0)</f>
        <v>0</v>
      </c>
      <c r="F19" s="173" t="s">
        <v>113</v>
      </c>
      <c r="G19" s="174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+水洗化人口等!B18</f>
        <v>14210</v>
      </c>
      <c r="AG19" s="11">
        <v>19</v>
      </c>
      <c r="AI19" s="45" t="s">
        <v>115</v>
      </c>
      <c r="AJ19" s="2" t="s">
        <v>40</v>
      </c>
    </row>
    <row r="20" spans="3:36" ht="16.5" customHeight="1" x14ac:dyDescent="0.15">
      <c r="C20" s="42" t="s">
        <v>116</v>
      </c>
      <c r="D20" s="10">
        <f ca="1">IF(D$14&gt;0,D9/D$14,0)</f>
        <v>0</v>
      </c>
      <c r="F20" s="173" t="s">
        <v>117</v>
      </c>
      <c r="G20" s="174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+水洗化人口等!B19</f>
        <v>14211</v>
      </c>
      <c r="AG20" s="11">
        <v>20</v>
      </c>
      <c r="AI20" s="45" t="s">
        <v>119</v>
      </c>
      <c r="AJ20" s="2" t="s">
        <v>39</v>
      </c>
    </row>
    <row r="21" spans="3:36" ht="16.5" customHeight="1" x14ac:dyDescent="0.15">
      <c r="C21" s="43" t="s">
        <v>120</v>
      </c>
      <c r="D21" s="10">
        <f ca="1">IF(D$14&gt;0,D10/D$14,0)</f>
        <v>0</v>
      </c>
      <c r="F21" s="173" t="s">
        <v>121</v>
      </c>
      <c r="G21" s="174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+水洗化人口等!B20</f>
        <v>14212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+水洗化人口等!B21</f>
        <v>14213</v>
      </c>
      <c r="AG22" s="11">
        <v>22</v>
      </c>
      <c r="AI22" s="45" t="s">
        <v>126</v>
      </c>
      <c r="AJ22" s="2" t="s">
        <v>37</v>
      </c>
    </row>
    <row r="23" spans="3:36" ht="16.5" customHeight="1" x14ac:dyDescent="0.15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+水洗化人口等!B22</f>
        <v>14214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+水洗化人口等!B23</f>
        <v>14215</v>
      </c>
      <c r="AG24" s="11">
        <v>24</v>
      </c>
      <c r="AI24" s="45" t="s">
        <v>133</v>
      </c>
      <c r="AJ24" s="2" t="s">
        <v>35</v>
      </c>
    </row>
    <row r="25" spans="3:36" ht="16.5" customHeight="1" x14ac:dyDescent="0.15">
      <c r="C25" s="42" t="s">
        <v>134</v>
      </c>
      <c r="D25" s="10">
        <f ca="1">IF(D$9&gt;0,D8/D$9,0)</f>
        <v>0</v>
      </c>
      <c r="F25" s="185" t="s">
        <v>6</v>
      </c>
      <c r="G25" s="186"/>
      <c r="H25" s="186"/>
      <c r="I25" s="175" t="s">
        <v>135</v>
      </c>
      <c r="J25" s="177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+水洗化人口等!B24</f>
        <v>14216</v>
      </c>
      <c r="AG25" s="11">
        <v>25</v>
      </c>
      <c r="AI25" s="45" t="s">
        <v>138</v>
      </c>
      <c r="AJ25" s="2" t="s">
        <v>34</v>
      </c>
    </row>
    <row r="26" spans="3:36" ht="16.5" customHeight="1" x14ac:dyDescent="0.15">
      <c r="F26" s="187"/>
      <c r="G26" s="188"/>
      <c r="H26" s="188"/>
      <c r="I26" s="176"/>
      <c r="J26" s="178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+水洗化人口等!B25</f>
        <v>14217</v>
      </c>
      <c r="AG26" s="11">
        <v>26</v>
      </c>
      <c r="AI26" s="45" t="s">
        <v>140</v>
      </c>
      <c r="AJ26" s="2" t="s">
        <v>33</v>
      </c>
    </row>
    <row r="27" spans="3:36" ht="16.5" customHeight="1" x14ac:dyDescent="0.15">
      <c r="F27" s="179" t="s">
        <v>59</v>
      </c>
      <c r="G27" s="180"/>
      <c r="H27" s="181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+水洗化人口等!B26</f>
        <v>14218</v>
      </c>
      <c r="AG27" s="11">
        <v>27</v>
      </c>
      <c r="AI27" s="45" t="s">
        <v>142</v>
      </c>
      <c r="AJ27" s="2" t="s">
        <v>32</v>
      </c>
    </row>
    <row r="28" spans="3:36" ht="16.5" customHeight="1" x14ac:dyDescent="0.15">
      <c r="F28" s="182" t="s">
        <v>143</v>
      </c>
      <c r="G28" s="183"/>
      <c r="H28" s="184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+水洗化人口等!B27</f>
        <v>14301</v>
      </c>
      <c r="AG28" s="11">
        <v>28</v>
      </c>
      <c r="AI28" s="45" t="s">
        <v>145</v>
      </c>
      <c r="AJ28" s="2" t="s">
        <v>31</v>
      </c>
    </row>
    <row r="29" spans="3:36" ht="16.5" customHeight="1" x14ac:dyDescent="0.15">
      <c r="F29" s="179" t="s">
        <v>0</v>
      </c>
      <c r="G29" s="180"/>
      <c r="H29" s="181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+水洗化人口等!B28</f>
        <v>14321</v>
      </c>
      <c r="AG29" s="11">
        <v>29</v>
      </c>
      <c r="AI29" s="45" t="s">
        <v>147</v>
      </c>
      <c r="AJ29" s="2" t="s">
        <v>30</v>
      </c>
    </row>
    <row r="30" spans="3:36" ht="16.5" customHeight="1" x14ac:dyDescent="0.15">
      <c r="F30" s="179" t="s">
        <v>58</v>
      </c>
      <c r="G30" s="180"/>
      <c r="H30" s="181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+水洗化人口等!B29</f>
        <v>14341</v>
      </c>
      <c r="AG30" s="11">
        <v>30</v>
      </c>
      <c r="AI30" s="45" t="s">
        <v>149</v>
      </c>
      <c r="AJ30" s="2" t="s">
        <v>29</v>
      </c>
    </row>
    <row r="31" spans="3:36" ht="16.5" customHeight="1" x14ac:dyDescent="0.15">
      <c r="F31" s="179" t="s">
        <v>1</v>
      </c>
      <c r="G31" s="180"/>
      <c r="H31" s="181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+水洗化人口等!B30</f>
        <v>14342</v>
      </c>
      <c r="AG31" s="11">
        <v>31</v>
      </c>
      <c r="AI31" s="45" t="s">
        <v>150</v>
      </c>
      <c r="AJ31" s="2" t="s">
        <v>28</v>
      </c>
    </row>
    <row r="32" spans="3:36" ht="16.5" customHeight="1" x14ac:dyDescent="0.15">
      <c r="F32" s="179" t="s">
        <v>2</v>
      </c>
      <c r="G32" s="180"/>
      <c r="H32" s="181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+水洗化人口等!B31</f>
        <v>14361</v>
      </c>
      <c r="AG32" s="11">
        <v>32</v>
      </c>
      <c r="AI32" s="45" t="s">
        <v>152</v>
      </c>
      <c r="AJ32" s="2" t="s">
        <v>27</v>
      </c>
    </row>
    <row r="33" spans="6:36" ht="16.5" customHeight="1" x14ac:dyDescent="0.15">
      <c r="F33" s="179" t="s">
        <v>3</v>
      </c>
      <c r="G33" s="180"/>
      <c r="H33" s="181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+水洗化人口等!B32</f>
        <v>14362</v>
      </c>
      <c r="AG33" s="11">
        <v>33</v>
      </c>
      <c r="AI33" s="45" t="s">
        <v>153</v>
      </c>
      <c r="AJ33" s="2" t="s">
        <v>26</v>
      </c>
    </row>
    <row r="34" spans="6:36" ht="16.5" customHeight="1" x14ac:dyDescent="0.15">
      <c r="F34" s="179" t="s">
        <v>4</v>
      </c>
      <c r="G34" s="180"/>
      <c r="H34" s="181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+水洗化人口等!B33</f>
        <v>14363</v>
      </c>
      <c r="AG34" s="11">
        <v>34</v>
      </c>
      <c r="AI34" s="45" t="s">
        <v>155</v>
      </c>
      <c r="AJ34" s="2" t="s">
        <v>25</v>
      </c>
    </row>
    <row r="35" spans="6:36" ht="16.5" customHeight="1" x14ac:dyDescent="0.15">
      <c r="F35" s="179" t="s">
        <v>5</v>
      </c>
      <c r="G35" s="180"/>
      <c r="H35" s="181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+水洗化人口等!B34</f>
        <v>14364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">
      <c r="F36" s="189" t="s">
        <v>54</v>
      </c>
      <c r="G36" s="190"/>
      <c r="H36" s="191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+水洗化人口等!B35</f>
        <v>14366</v>
      </c>
      <c r="AG36" s="11">
        <v>36</v>
      </c>
      <c r="AI36" s="45" t="s">
        <v>159</v>
      </c>
      <c r="AJ36" s="2" t="s">
        <v>23</v>
      </c>
    </row>
    <row r="37" spans="6:36" x14ac:dyDescent="0.15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+水洗化人口等!B36</f>
        <v>14382</v>
      </c>
      <c r="AG37" s="11">
        <v>37</v>
      </c>
      <c r="AI37" s="45" t="s">
        <v>161</v>
      </c>
      <c r="AJ37" s="2" t="s">
        <v>22</v>
      </c>
    </row>
    <row r="38" spans="6:36" x14ac:dyDescent="0.15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+水洗化人口等!B37</f>
        <v>14383</v>
      </c>
      <c r="AG38" s="11">
        <v>38</v>
      </c>
      <c r="AI38" s="45" t="s">
        <v>163</v>
      </c>
      <c r="AJ38" s="2" t="s">
        <v>21</v>
      </c>
    </row>
    <row r="39" spans="6:36" x14ac:dyDescent="0.15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+水洗化人口等!B38</f>
        <v>14384</v>
      </c>
      <c r="AG39" s="11">
        <v>39</v>
      </c>
      <c r="AI39" s="45" t="s">
        <v>165</v>
      </c>
      <c r="AJ39" s="2" t="s">
        <v>20</v>
      </c>
    </row>
    <row r="40" spans="6:36" x14ac:dyDescent="0.15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+水洗化人口等!B39</f>
        <v>14401</v>
      </c>
      <c r="AG40" s="11">
        <v>40</v>
      </c>
      <c r="AI40" s="45" t="s">
        <v>167</v>
      </c>
      <c r="AJ40" s="2" t="s">
        <v>19</v>
      </c>
    </row>
    <row r="41" spans="6:36" x14ac:dyDescent="0.15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+水洗化人口等!B40</f>
        <v>14402</v>
      </c>
      <c r="AG41" s="11">
        <v>41</v>
      </c>
      <c r="AI41" s="45" t="s">
        <v>169</v>
      </c>
      <c r="AJ41" s="2" t="s">
        <v>18</v>
      </c>
    </row>
    <row r="42" spans="6:36" x14ac:dyDescent="0.15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+水洗化人口等!B41</f>
        <v>0</v>
      </c>
      <c r="AG42" s="11">
        <v>42</v>
      </c>
      <c r="AI42" s="45" t="s">
        <v>171</v>
      </c>
      <c r="AJ42" s="2" t="s">
        <v>17</v>
      </c>
    </row>
    <row r="43" spans="6:36" x14ac:dyDescent="0.15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+水洗化人口等!B42</f>
        <v>0</v>
      </c>
      <c r="AG43" s="11">
        <v>43</v>
      </c>
      <c r="AI43" s="45" t="s">
        <v>173</v>
      </c>
      <c r="AJ43" s="2" t="s">
        <v>16</v>
      </c>
    </row>
    <row r="44" spans="6:36" x14ac:dyDescent="0.15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+水洗化人口等!B43</f>
        <v>0</v>
      </c>
      <c r="AG44" s="11">
        <v>44</v>
      </c>
      <c r="AI44" s="45" t="s">
        <v>175</v>
      </c>
      <c r="AJ44" s="2" t="s">
        <v>15</v>
      </c>
    </row>
    <row r="45" spans="6:36" x14ac:dyDescent="0.15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+水洗化人口等!B44</f>
        <v>0</v>
      </c>
      <c r="AG45" s="11">
        <v>45</v>
      </c>
      <c r="AI45" s="45" t="s">
        <v>177</v>
      </c>
      <c r="AJ45" s="2" t="s">
        <v>14</v>
      </c>
    </row>
    <row r="46" spans="6:36" x14ac:dyDescent="0.15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+水洗化人口等!B45</f>
        <v>0</v>
      </c>
      <c r="AG46" s="11">
        <v>46</v>
      </c>
      <c r="AI46" s="45" t="s">
        <v>179</v>
      </c>
      <c r="AJ46" s="2" t="s">
        <v>13</v>
      </c>
    </row>
    <row r="47" spans="6:36" x14ac:dyDescent="0.15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+水洗化人口等!B46</f>
        <v>0</v>
      </c>
      <c r="AG47" s="11">
        <v>47</v>
      </c>
      <c r="AI47" s="45" t="s">
        <v>181</v>
      </c>
      <c r="AJ47" s="2" t="s">
        <v>12</v>
      </c>
    </row>
    <row r="48" spans="6:36" x14ac:dyDescent="0.15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+水洗化人口等!B47</f>
        <v>0</v>
      </c>
      <c r="AG48" s="11">
        <v>48</v>
      </c>
      <c r="AI48" s="45" t="s">
        <v>183</v>
      </c>
      <c r="AJ48" s="2" t="s">
        <v>11</v>
      </c>
    </row>
    <row r="49" spans="27:36" x14ac:dyDescent="0.15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+水洗化人口等!B48</f>
        <v>0</v>
      </c>
      <c r="AG49" s="11">
        <v>49</v>
      </c>
      <c r="AI49" s="45" t="s">
        <v>185</v>
      </c>
      <c r="AJ49" s="2" t="s">
        <v>10</v>
      </c>
    </row>
    <row r="50" spans="27:36" x14ac:dyDescent="0.15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+水洗化人口等!B49</f>
        <v>0</v>
      </c>
      <c r="AG50" s="11">
        <v>50</v>
      </c>
      <c r="AI50" s="45" t="s">
        <v>187</v>
      </c>
      <c r="AJ50" s="2" t="s">
        <v>9</v>
      </c>
    </row>
    <row r="51" spans="27:36" x14ac:dyDescent="0.15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+水洗化人口等!B50</f>
        <v>0</v>
      </c>
      <c r="AG51" s="11">
        <v>51</v>
      </c>
      <c r="AI51" s="45" t="s">
        <v>189</v>
      </c>
      <c r="AJ51" s="2" t="s">
        <v>8</v>
      </c>
    </row>
    <row r="52" spans="27:36" x14ac:dyDescent="0.15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+水洗化人口等!B51</f>
        <v>0</v>
      </c>
      <c r="AG52" s="11">
        <v>52</v>
      </c>
      <c r="AI52" s="45" t="s">
        <v>191</v>
      </c>
      <c r="AJ52" s="2" t="s">
        <v>7</v>
      </c>
    </row>
    <row r="53" spans="27:36" x14ac:dyDescent="0.15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+水洗化人口等!B52</f>
        <v>0</v>
      </c>
      <c r="AG53" s="11">
        <v>53</v>
      </c>
    </row>
    <row r="54" spans="27:36" x14ac:dyDescent="0.15">
      <c r="AF54" s="11">
        <f>+水洗化人口等!B53</f>
        <v>0</v>
      </c>
      <c r="AG54" s="11">
        <v>54</v>
      </c>
    </row>
    <row r="55" spans="27:36" x14ac:dyDescent="0.15">
      <c r="AF55" s="11">
        <f>+水洗化人口等!B54</f>
        <v>0</v>
      </c>
      <c r="AG55" s="11">
        <v>55</v>
      </c>
    </row>
    <row r="56" spans="27:36" x14ac:dyDescent="0.15">
      <c r="AF56" s="11">
        <f>+水洗化人口等!B55</f>
        <v>0</v>
      </c>
      <c r="AG56" s="11">
        <v>56</v>
      </c>
    </row>
    <row r="57" spans="27:36" x14ac:dyDescent="0.15">
      <c r="AF57" s="11">
        <f>+水洗化人口等!B56</f>
        <v>0</v>
      </c>
      <c r="AG57" s="11">
        <v>57</v>
      </c>
    </row>
    <row r="58" spans="27:36" x14ac:dyDescent="0.15">
      <c r="AF58" s="11">
        <f>+水洗化人口等!B57</f>
        <v>0</v>
      </c>
      <c r="AG58" s="11">
        <v>58</v>
      </c>
    </row>
    <row r="59" spans="27:36" x14ac:dyDescent="0.15">
      <c r="AF59" s="11">
        <f>+水洗化人口等!B58</f>
        <v>0</v>
      </c>
      <c r="AG59" s="11">
        <v>59</v>
      </c>
    </row>
    <row r="60" spans="27:36" x14ac:dyDescent="0.15">
      <c r="AF60" s="11">
        <f>+水洗化人口等!B59</f>
        <v>0</v>
      </c>
      <c r="AG60" s="11">
        <v>60</v>
      </c>
    </row>
    <row r="61" spans="27:36" x14ac:dyDescent="0.15">
      <c r="AF61" s="11">
        <f>+水洗化人口等!B60</f>
        <v>0</v>
      </c>
      <c r="AG61" s="11">
        <v>61</v>
      </c>
    </row>
    <row r="62" spans="27:36" x14ac:dyDescent="0.15">
      <c r="AF62" s="11">
        <f>+水洗化人口等!B61</f>
        <v>0</v>
      </c>
      <c r="AG62" s="11">
        <v>62</v>
      </c>
    </row>
    <row r="63" spans="27:36" x14ac:dyDescent="0.15">
      <c r="AF63" s="11">
        <f>+水洗化人口等!B62</f>
        <v>0</v>
      </c>
      <c r="AG63" s="11">
        <v>63</v>
      </c>
    </row>
    <row r="64" spans="27:36" x14ac:dyDescent="0.15">
      <c r="AF64" s="11">
        <f>+水洗化人口等!B63</f>
        <v>0</v>
      </c>
      <c r="AG64" s="11">
        <v>64</v>
      </c>
    </row>
    <row r="65" spans="32:33" x14ac:dyDescent="0.15">
      <c r="AF65" s="11">
        <f>+水洗化人口等!B64</f>
        <v>0</v>
      </c>
      <c r="AG65" s="11">
        <v>65</v>
      </c>
    </row>
    <row r="66" spans="32:33" x14ac:dyDescent="0.15">
      <c r="AF66" s="11">
        <f>+水洗化人口等!B65</f>
        <v>0</v>
      </c>
      <c r="AG66" s="11">
        <v>66</v>
      </c>
    </row>
    <row r="67" spans="32:33" x14ac:dyDescent="0.15">
      <c r="AF67" s="11">
        <f>+水洗化人口等!B66</f>
        <v>0</v>
      </c>
      <c r="AG67" s="11">
        <v>67</v>
      </c>
    </row>
    <row r="68" spans="32:33" x14ac:dyDescent="0.15">
      <c r="AF68" s="11">
        <f>+水洗化人口等!B67</f>
        <v>0</v>
      </c>
      <c r="AG68" s="11">
        <v>68</v>
      </c>
    </row>
    <row r="69" spans="32:33" x14ac:dyDescent="0.15">
      <c r="AF69" s="11">
        <f>+水洗化人口等!B68</f>
        <v>0</v>
      </c>
      <c r="AG69" s="11">
        <v>69</v>
      </c>
    </row>
    <row r="70" spans="32:33" x14ac:dyDescent="0.15">
      <c r="AF70" s="11">
        <f>+水洗化人口等!B69</f>
        <v>0</v>
      </c>
      <c r="AG70" s="11">
        <v>70</v>
      </c>
    </row>
    <row r="71" spans="32:33" x14ac:dyDescent="0.15">
      <c r="AF71" s="11">
        <f>+水洗化人口等!B70</f>
        <v>0</v>
      </c>
      <c r="AG71" s="11">
        <v>71</v>
      </c>
    </row>
    <row r="72" spans="32:33" x14ac:dyDescent="0.15">
      <c r="AF72" s="11">
        <f>+水洗化人口等!B71</f>
        <v>0</v>
      </c>
      <c r="AG72" s="11">
        <v>72</v>
      </c>
    </row>
    <row r="73" spans="32:33" x14ac:dyDescent="0.15">
      <c r="AF73" s="11">
        <f>+水洗化人口等!B72</f>
        <v>0</v>
      </c>
      <c r="AG73" s="11">
        <v>73</v>
      </c>
    </row>
    <row r="74" spans="32:33" x14ac:dyDescent="0.15">
      <c r="AF74" s="11">
        <f>+水洗化人口等!B73</f>
        <v>0</v>
      </c>
      <c r="AG74" s="11">
        <v>74</v>
      </c>
    </row>
    <row r="75" spans="32:33" x14ac:dyDescent="0.15">
      <c r="AF75" s="11">
        <f>+水洗化人口等!B74</f>
        <v>0</v>
      </c>
      <c r="AG75" s="11">
        <v>75</v>
      </c>
    </row>
    <row r="76" spans="32:33" x14ac:dyDescent="0.15">
      <c r="AF76" s="11">
        <f>+水洗化人口等!B75</f>
        <v>0</v>
      </c>
      <c r="AG76" s="11">
        <v>76</v>
      </c>
    </row>
    <row r="77" spans="32:33" x14ac:dyDescent="0.15">
      <c r="AF77" s="11">
        <f>+水洗化人口等!B76</f>
        <v>0</v>
      </c>
      <c r="AG77" s="11">
        <v>77</v>
      </c>
    </row>
    <row r="78" spans="32:33" x14ac:dyDescent="0.15">
      <c r="AF78" s="11">
        <f>+水洗化人口等!B77</f>
        <v>0</v>
      </c>
      <c r="AG78" s="11">
        <v>78</v>
      </c>
    </row>
    <row r="79" spans="32:33" x14ac:dyDescent="0.15">
      <c r="AF79" s="11">
        <f>+水洗化人口等!B78</f>
        <v>0</v>
      </c>
      <c r="AG79" s="11">
        <v>79</v>
      </c>
    </row>
    <row r="80" spans="32:33" x14ac:dyDescent="0.15">
      <c r="AF80" s="11">
        <f>+水洗化人口等!B79</f>
        <v>0</v>
      </c>
      <c r="AG80" s="11">
        <v>80</v>
      </c>
    </row>
    <row r="81" spans="32:33" x14ac:dyDescent="0.15">
      <c r="AF81" s="11">
        <f>+水洗化人口等!B80</f>
        <v>0</v>
      </c>
      <c r="AG81" s="11">
        <v>81</v>
      </c>
    </row>
    <row r="82" spans="32:33" x14ac:dyDescent="0.15">
      <c r="AF82" s="11">
        <f>+水洗化人口等!B81</f>
        <v>0</v>
      </c>
      <c r="AG82" s="11">
        <v>82</v>
      </c>
    </row>
    <row r="83" spans="32:33" x14ac:dyDescent="0.15">
      <c r="AF83" s="11">
        <f>+水洗化人口等!B82</f>
        <v>0</v>
      </c>
      <c r="AG83" s="11">
        <v>83</v>
      </c>
    </row>
    <row r="84" spans="32:33" x14ac:dyDescent="0.15">
      <c r="AF84" s="11">
        <f>+水洗化人口等!B83</f>
        <v>0</v>
      </c>
      <c r="AG84" s="11">
        <v>84</v>
      </c>
    </row>
    <row r="85" spans="32:33" x14ac:dyDescent="0.15">
      <c r="AF85" s="11">
        <f>+水洗化人口等!B84</f>
        <v>0</v>
      </c>
      <c r="AG85" s="11">
        <v>85</v>
      </c>
    </row>
    <row r="86" spans="32:33" x14ac:dyDescent="0.15">
      <c r="AF86" s="11">
        <f>+水洗化人口等!B85</f>
        <v>0</v>
      </c>
      <c r="AG86" s="11">
        <v>86</v>
      </c>
    </row>
    <row r="87" spans="32:33" x14ac:dyDescent="0.15">
      <c r="AF87" s="11">
        <f>+水洗化人口等!B86</f>
        <v>0</v>
      </c>
      <c r="AG87" s="11">
        <v>87</v>
      </c>
    </row>
    <row r="88" spans="32:33" x14ac:dyDescent="0.15">
      <c r="AF88" s="11">
        <f>+水洗化人口等!B87</f>
        <v>0</v>
      </c>
      <c r="AG88" s="11">
        <v>88</v>
      </c>
    </row>
    <row r="89" spans="32:33" x14ac:dyDescent="0.15">
      <c r="AF89" s="11">
        <f>+水洗化人口等!B88</f>
        <v>0</v>
      </c>
      <c r="AG89" s="11">
        <v>89</v>
      </c>
    </row>
    <row r="90" spans="32:33" x14ac:dyDescent="0.15">
      <c r="AF90" s="11">
        <f>+水洗化人口等!B89</f>
        <v>0</v>
      </c>
      <c r="AG90" s="11">
        <v>90</v>
      </c>
    </row>
    <row r="91" spans="32:33" x14ac:dyDescent="0.15">
      <c r="AF91" s="11">
        <f>+水洗化人口等!B90</f>
        <v>0</v>
      </c>
      <c r="AG91" s="11">
        <v>91</v>
      </c>
    </row>
    <row r="92" spans="32:33" x14ac:dyDescent="0.15">
      <c r="AF92" s="11">
        <f>+水洗化人口等!B91</f>
        <v>0</v>
      </c>
      <c r="AG92" s="11">
        <v>92</v>
      </c>
    </row>
    <row r="93" spans="32:33" x14ac:dyDescent="0.15">
      <c r="AF93" s="11">
        <f>+水洗化人口等!B92</f>
        <v>0</v>
      </c>
      <c r="AG93" s="11">
        <v>93</v>
      </c>
    </row>
    <row r="94" spans="32:33" x14ac:dyDescent="0.15">
      <c r="AF94" s="11">
        <f>+水洗化人口等!B93</f>
        <v>0</v>
      </c>
      <c r="AG94" s="11">
        <v>94</v>
      </c>
    </row>
    <row r="95" spans="32:33" x14ac:dyDescent="0.15">
      <c r="AF95" s="11">
        <f>+水洗化人口等!B94</f>
        <v>0</v>
      </c>
      <c r="AG95" s="11">
        <v>95</v>
      </c>
    </row>
    <row r="96" spans="32:33" x14ac:dyDescent="0.15">
      <c r="AF96" s="11">
        <f>+水洗化人口等!B95</f>
        <v>0</v>
      </c>
      <c r="AG96" s="11">
        <v>96</v>
      </c>
    </row>
    <row r="97" spans="32:33" x14ac:dyDescent="0.15">
      <c r="AF97" s="11">
        <f>+水洗化人口等!B96</f>
        <v>0</v>
      </c>
      <c r="AG97" s="11">
        <v>97</v>
      </c>
    </row>
    <row r="98" spans="32:33" x14ac:dyDescent="0.15">
      <c r="AF98" s="11">
        <f>+水洗化人口等!B97</f>
        <v>0</v>
      </c>
      <c r="AG98" s="11">
        <v>98</v>
      </c>
    </row>
    <row r="99" spans="32:33" x14ac:dyDescent="0.15">
      <c r="AF99" s="11">
        <f>+水洗化人口等!B98</f>
        <v>0</v>
      </c>
      <c r="AG99" s="11">
        <v>99</v>
      </c>
    </row>
    <row r="100" spans="32:33" x14ac:dyDescent="0.15">
      <c r="AF100" s="11">
        <f>+水洗化人口等!B99</f>
        <v>0</v>
      </c>
      <c r="AG100" s="11">
        <v>100</v>
      </c>
    </row>
    <row r="101" spans="32:33" x14ac:dyDescent="0.15">
      <c r="AF101" s="11">
        <f>+水洗化人口等!B100</f>
        <v>0</v>
      </c>
      <c r="AG101" s="11">
        <v>101</v>
      </c>
    </row>
    <row r="102" spans="32:33" x14ac:dyDescent="0.15">
      <c r="AF102" s="11">
        <f>+水洗化人口等!B101</f>
        <v>0</v>
      </c>
      <c r="AG102" s="11">
        <v>102</v>
      </c>
    </row>
    <row r="103" spans="32:33" x14ac:dyDescent="0.15">
      <c r="AF103" s="11">
        <f>+水洗化人口等!B102</f>
        <v>0</v>
      </c>
      <c r="AG103" s="11">
        <v>103</v>
      </c>
    </row>
    <row r="104" spans="32:33" x14ac:dyDescent="0.15">
      <c r="AF104" s="11">
        <f>+水洗化人口等!B103</f>
        <v>0</v>
      </c>
      <c r="AG104" s="11">
        <v>104</v>
      </c>
    </row>
    <row r="105" spans="32:33" x14ac:dyDescent="0.15">
      <c r="AF105" s="11">
        <f>+水洗化人口等!B104</f>
        <v>0</v>
      </c>
      <c r="AG105" s="11">
        <v>105</v>
      </c>
    </row>
    <row r="106" spans="32:33" x14ac:dyDescent="0.15">
      <c r="AF106" s="11">
        <f>+水洗化人口等!B105</f>
        <v>0</v>
      </c>
      <c r="AG106" s="11">
        <v>106</v>
      </c>
    </row>
    <row r="107" spans="32:33" x14ac:dyDescent="0.15">
      <c r="AF107" s="11">
        <f>+水洗化人口等!B106</f>
        <v>0</v>
      </c>
      <c r="AG107" s="11">
        <v>107</v>
      </c>
    </row>
    <row r="108" spans="32:33" x14ac:dyDescent="0.15">
      <c r="AF108" s="11">
        <f>+水洗化人口等!B107</f>
        <v>0</v>
      </c>
      <c r="AG108" s="11">
        <v>108</v>
      </c>
    </row>
    <row r="109" spans="32:33" x14ac:dyDescent="0.15">
      <c r="AF109" s="11">
        <f>+水洗化人口等!B108</f>
        <v>0</v>
      </c>
      <c r="AG109" s="11">
        <v>109</v>
      </c>
    </row>
    <row r="110" spans="32:33" x14ac:dyDescent="0.15">
      <c r="AF110" s="11">
        <f>+水洗化人口等!B109</f>
        <v>0</v>
      </c>
      <c r="AG110" s="11">
        <v>110</v>
      </c>
    </row>
    <row r="111" spans="32:33" x14ac:dyDescent="0.15">
      <c r="AF111" s="11">
        <f>+水洗化人口等!B110</f>
        <v>0</v>
      </c>
      <c r="AG111" s="11">
        <v>111</v>
      </c>
    </row>
    <row r="112" spans="32:33" x14ac:dyDescent="0.15">
      <c r="AF112" s="11">
        <f>+水洗化人口等!B111</f>
        <v>0</v>
      </c>
      <c r="AG112" s="11">
        <v>112</v>
      </c>
    </row>
    <row r="113" spans="32:33" x14ac:dyDescent="0.15">
      <c r="AF113" s="11">
        <f>+水洗化人口等!B112</f>
        <v>0</v>
      </c>
      <c r="AG113" s="11">
        <v>113</v>
      </c>
    </row>
    <row r="114" spans="32:33" x14ac:dyDescent="0.15">
      <c r="AF114" s="11">
        <f>+水洗化人口等!B113</f>
        <v>0</v>
      </c>
      <c r="AG114" s="11">
        <v>114</v>
      </c>
    </row>
    <row r="115" spans="32:33" x14ac:dyDescent="0.15">
      <c r="AF115" s="11">
        <f>+水洗化人口等!B114</f>
        <v>0</v>
      </c>
      <c r="AG115" s="11">
        <v>115</v>
      </c>
    </row>
    <row r="116" spans="32:33" x14ac:dyDescent="0.15">
      <c r="AF116" s="11">
        <f>+水洗化人口等!B115</f>
        <v>0</v>
      </c>
      <c r="AG116" s="11">
        <v>116</v>
      </c>
    </row>
    <row r="117" spans="32:33" x14ac:dyDescent="0.15">
      <c r="AF117" s="11">
        <f>+水洗化人口等!B116</f>
        <v>0</v>
      </c>
      <c r="AG117" s="11">
        <v>117</v>
      </c>
    </row>
    <row r="118" spans="32:33" x14ac:dyDescent="0.15">
      <c r="AF118" s="11">
        <f>+水洗化人口等!B117</f>
        <v>0</v>
      </c>
      <c r="AG118" s="11">
        <v>118</v>
      </c>
    </row>
    <row r="119" spans="32:33" x14ac:dyDescent="0.15">
      <c r="AF119" s="11">
        <f>+水洗化人口等!B118</f>
        <v>0</v>
      </c>
      <c r="AG119" s="11">
        <v>119</v>
      </c>
    </row>
    <row r="120" spans="32:33" x14ac:dyDescent="0.15">
      <c r="AF120" s="11">
        <f>+水洗化人口等!B119</f>
        <v>0</v>
      </c>
      <c r="AG120" s="11">
        <v>120</v>
      </c>
    </row>
    <row r="121" spans="32:33" x14ac:dyDescent="0.15">
      <c r="AF121" s="11">
        <f>+水洗化人口等!B120</f>
        <v>0</v>
      </c>
      <c r="AG121" s="11">
        <v>121</v>
      </c>
    </row>
    <row r="122" spans="32:33" x14ac:dyDescent="0.15">
      <c r="AF122" s="11">
        <f>+水洗化人口等!B121</f>
        <v>0</v>
      </c>
      <c r="AG122" s="11">
        <v>122</v>
      </c>
    </row>
    <row r="123" spans="32:33" x14ac:dyDescent="0.15">
      <c r="AF123" s="11">
        <f>+水洗化人口等!B122</f>
        <v>0</v>
      </c>
      <c r="AG123" s="11">
        <v>123</v>
      </c>
    </row>
    <row r="124" spans="32:33" x14ac:dyDescent="0.15">
      <c r="AF124" s="11">
        <f>+水洗化人口等!B123</f>
        <v>0</v>
      </c>
      <c r="AG124" s="11">
        <v>124</v>
      </c>
    </row>
    <row r="125" spans="32:33" x14ac:dyDescent="0.15">
      <c r="AF125" s="11">
        <f>+水洗化人口等!B124</f>
        <v>0</v>
      </c>
      <c r="AG125" s="11">
        <v>125</v>
      </c>
    </row>
    <row r="126" spans="32:33" x14ac:dyDescent="0.15">
      <c r="AF126" s="11">
        <f>+水洗化人口等!B125</f>
        <v>0</v>
      </c>
      <c r="AG126" s="11">
        <v>126</v>
      </c>
    </row>
    <row r="127" spans="32:33" x14ac:dyDescent="0.15">
      <c r="AF127" s="11">
        <f>+水洗化人口等!B126</f>
        <v>0</v>
      </c>
      <c r="AG127" s="11">
        <v>127</v>
      </c>
    </row>
    <row r="128" spans="32:33" x14ac:dyDescent="0.15">
      <c r="AF128" s="11">
        <f>+水洗化人口等!B127</f>
        <v>0</v>
      </c>
      <c r="AG128" s="11">
        <v>128</v>
      </c>
    </row>
    <row r="129" spans="32:33" x14ac:dyDescent="0.15">
      <c r="AF129" s="11">
        <f>+水洗化人口等!B128</f>
        <v>0</v>
      </c>
      <c r="AG129" s="11">
        <v>129</v>
      </c>
    </row>
    <row r="130" spans="32:33" x14ac:dyDescent="0.15">
      <c r="AF130" s="11">
        <f>+水洗化人口等!B129</f>
        <v>0</v>
      </c>
      <c r="AG130" s="11">
        <v>130</v>
      </c>
    </row>
    <row r="131" spans="32:33" x14ac:dyDescent="0.15">
      <c r="AF131" s="11">
        <f>+水洗化人口等!B130</f>
        <v>0</v>
      </c>
      <c r="AG131" s="11">
        <v>131</v>
      </c>
    </row>
    <row r="132" spans="32:33" x14ac:dyDescent="0.15">
      <c r="AF132" s="11">
        <f>+水洗化人口等!B131</f>
        <v>0</v>
      </c>
      <c r="AG132" s="11">
        <v>132</v>
      </c>
    </row>
    <row r="133" spans="32:33" x14ac:dyDescent="0.15">
      <c r="AF133" s="11">
        <f>+水洗化人口等!B132</f>
        <v>0</v>
      </c>
      <c r="AG133" s="11">
        <v>133</v>
      </c>
    </row>
    <row r="134" spans="32:33" x14ac:dyDescent="0.15">
      <c r="AF134" s="11">
        <f>+水洗化人口等!B133</f>
        <v>0</v>
      </c>
      <c r="AG134" s="11">
        <v>134</v>
      </c>
    </row>
    <row r="135" spans="32:33" x14ac:dyDescent="0.15">
      <c r="AF135" s="11">
        <f>+水洗化人口等!B134</f>
        <v>0</v>
      </c>
      <c r="AG135" s="11">
        <v>135</v>
      </c>
    </row>
    <row r="136" spans="32:33" x14ac:dyDescent="0.15">
      <c r="AF136" s="11">
        <f>+水洗化人口等!B135</f>
        <v>0</v>
      </c>
      <c r="AG136" s="11">
        <v>136</v>
      </c>
    </row>
    <row r="137" spans="32:33" x14ac:dyDescent="0.15">
      <c r="AF137" s="11">
        <f>+水洗化人口等!B136</f>
        <v>0</v>
      </c>
      <c r="AG137" s="11">
        <v>137</v>
      </c>
    </row>
    <row r="138" spans="32:33" x14ac:dyDescent="0.15">
      <c r="AF138" s="11">
        <f>+水洗化人口等!B137</f>
        <v>0</v>
      </c>
      <c r="AG138" s="11">
        <v>138</v>
      </c>
    </row>
    <row r="139" spans="32:33" x14ac:dyDescent="0.15">
      <c r="AF139" s="11">
        <f>+水洗化人口等!B138</f>
        <v>0</v>
      </c>
      <c r="AG139" s="11">
        <v>139</v>
      </c>
    </row>
    <row r="140" spans="32:33" x14ac:dyDescent="0.15">
      <c r="AF140" s="11">
        <f>+水洗化人口等!B139</f>
        <v>0</v>
      </c>
      <c r="AG140" s="11">
        <v>140</v>
      </c>
    </row>
    <row r="141" spans="32:33" x14ac:dyDescent="0.15">
      <c r="AF141" s="11">
        <f>+水洗化人口等!B140</f>
        <v>0</v>
      </c>
      <c r="AG141" s="11">
        <v>141</v>
      </c>
    </row>
    <row r="142" spans="32:33" x14ac:dyDescent="0.15">
      <c r="AF142" s="11">
        <f>+水洗化人口等!B141</f>
        <v>0</v>
      </c>
      <c r="AG142" s="11">
        <v>142</v>
      </c>
    </row>
    <row r="143" spans="32:33" x14ac:dyDescent="0.15">
      <c r="AF143" s="11">
        <f>+水洗化人口等!B142</f>
        <v>0</v>
      </c>
      <c r="AG143" s="11">
        <v>143</v>
      </c>
    </row>
    <row r="144" spans="32:33" x14ac:dyDescent="0.15">
      <c r="AF144" s="11">
        <f>+水洗化人口等!B143</f>
        <v>0</v>
      </c>
      <c r="AG144" s="11">
        <v>144</v>
      </c>
    </row>
    <row r="145" spans="32:33" x14ac:dyDescent="0.15">
      <c r="AF145" s="11">
        <f>+水洗化人口等!B144</f>
        <v>0</v>
      </c>
      <c r="AG145" s="11">
        <v>145</v>
      </c>
    </row>
    <row r="146" spans="32:33" x14ac:dyDescent="0.15">
      <c r="AF146" s="11">
        <f>+水洗化人口等!B145</f>
        <v>0</v>
      </c>
      <c r="AG146" s="11">
        <v>146</v>
      </c>
    </row>
    <row r="147" spans="32:33" x14ac:dyDescent="0.15">
      <c r="AF147" s="11">
        <f>+水洗化人口等!B146</f>
        <v>0</v>
      </c>
      <c r="AG147" s="11">
        <v>147</v>
      </c>
    </row>
    <row r="148" spans="32:33" x14ac:dyDescent="0.15">
      <c r="AF148" s="11">
        <f>+水洗化人口等!B147</f>
        <v>0</v>
      </c>
      <c r="AG148" s="11">
        <v>148</v>
      </c>
    </row>
    <row r="149" spans="32:33" x14ac:dyDescent="0.15">
      <c r="AF149" s="11">
        <f>+水洗化人口等!B148</f>
        <v>0</v>
      </c>
      <c r="AG149" s="11">
        <v>149</v>
      </c>
    </row>
    <row r="150" spans="32:33" x14ac:dyDescent="0.15">
      <c r="AF150" s="11">
        <f>+水洗化人口等!B149</f>
        <v>0</v>
      </c>
      <c r="AG150" s="11">
        <v>150</v>
      </c>
    </row>
    <row r="151" spans="32:33" x14ac:dyDescent="0.15">
      <c r="AF151" s="11">
        <f>+水洗化人口等!B150</f>
        <v>0</v>
      </c>
      <c r="AG151" s="11">
        <v>151</v>
      </c>
    </row>
    <row r="152" spans="32:33" x14ac:dyDescent="0.15">
      <c r="AF152" s="11">
        <f>+水洗化人口等!B151</f>
        <v>0</v>
      </c>
      <c r="AG152" s="11">
        <v>152</v>
      </c>
    </row>
    <row r="153" spans="32:33" x14ac:dyDescent="0.15">
      <c r="AF153" s="11">
        <f>+水洗化人口等!B152</f>
        <v>0</v>
      </c>
      <c r="AG153" s="11">
        <v>153</v>
      </c>
    </row>
    <row r="154" spans="32:33" x14ac:dyDescent="0.15">
      <c r="AF154" s="11">
        <f>+水洗化人口等!B153</f>
        <v>0</v>
      </c>
      <c r="AG154" s="11">
        <v>154</v>
      </c>
    </row>
    <row r="155" spans="32:33" x14ac:dyDescent="0.15">
      <c r="AF155" s="11">
        <f>+水洗化人口等!B154</f>
        <v>0</v>
      </c>
      <c r="AG155" s="11">
        <v>155</v>
      </c>
    </row>
    <row r="156" spans="32:33" x14ac:dyDescent="0.15">
      <c r="AF156" s="11">
        <f>+水洗化人口等!B155</f>
        <v>0</v>
      </c>
      <c r="AG156" s="11">
        <v>156</v>
      </c>
    </row>
    <row r="157" spans="32:33" x14ac:dyDescent="0.15">
      <c r="AF157" s="11">
        <f>+水洗化人口等!B156</f>
        <v>0</v>
      </c>
      <c r="AG157" s="11">
        <v>157</v>
      </c>
    </row>
    <row r="158" spans="32:33" x14ac:dyDescent="0.15">
      <c r="AF158" s="11">
        <f>+水洗化人口等!B157</f>
        <v>0</v>
      </c>
      <c r="AG158" s="11">
        <v>158</v>
      </c>
    </row>
    <row r="159" spans="32:33" x14ac:dyDescent="0.15">
      <c r="AF159" s="11">
        <f>+水洗化人口等!B158</f>
        <v>0</v>
      </c>
      <c r="AG159" s="11">
        <v>159</v>
      </c>
    </row>
    <row r="160" spans="32:33" x14ac:dyDescent="0.15">
      <c r="AF160" s="11">
        <f>+水洗化人口等!B159</f>
        <v>0</v>
      </c>
      <c r="AG160" s="11">
        <v>160</v>
      </c>
    </row>
    <row r="161" spans="32:33" x14ac:dyDescent="0.15">
      <c r="AF161" s="11">
        <f>+水洗化人口等!B160</f>
        <v>0</v>
      </c>
      <c r="AG161" s="11">
        <v>161</v>
      </c>
    </row>
    <row r="162" spans="32:33" x14ac:dyDescent="0.15">
      <c r="AF162" s="11">
        <f>+水洗化人口等!B161</f>
        <v>0</v>
      </c>
      <c r="AG162" s="11">
        <v>162</v>
      </c>
    </row>
    <row r="163" spans="32:33" x14ac:dyDescent="0.15">
      <c r="AF163" s="11">
        <f>+水洗化人口等!B162</f>
        <v>0</v>
      </c>
      <c r="AG163" s="11">
        <v>163</v>
      </c>
    </row>
    <row r="164" spans="32:33" x14ac:dyDescent="0.15">
      <c r="AF164" s="11">
        <f>+水洗化人口等!B163</f>
        <v>0</v>
      </c>
      <c r="AG164" s="11">
        <v>164</v>
      </c>
    </row>
    <row r="165" spans="32:33" x14ac:dyDescent="0.15">
      <c r="AF165" s="11">
        <f>+水洗化人口等!B164</f>
        <v>0</v>
      </c>
      <c r="AG165" s="11">
        <v>165</v>
      </c>
    </row>
    <row r="166" spans="32:33" x14ac:dyDescent="0.15">
      <c r="AF166" s="11">
        <f>+水洗化人口等!B165</f>
        <v>0</v>
      </c>
      <c r="AG166" s="11">
        <v>166</v>
      </c>
    </row>
    <row r="167" spans="32:33" x14ac:dyDescent="0.15">
      <c r="AF167" s="11">
        <f>+水洗化人口等!B166</f>
        <v>0</v>
      </c>
      <c r="AG167" s="11">
        <v>167</v>
      </c>
    </row>
    <row r="168" spans="32:33" x14ac:dyDescent="0.15">
      <c r="AF168" s="11">
        <f>+水洗化人口等!B167</f>
        <v>0</v>
      </c>
      <c r="AG168" s="11">
        <v>168</v>
      </c>
    </row>
    <row r="169" spans="32:33" x14ac:dyDescent="0.15">
      <c r="AF169" s="11">
        <f>+水洗化人口等!B168</f>
        <v>0</v>
      </c>
      <c r="AG169" s="11">
        <v>169</v>
      </c>
    </row>
    <row r="170" spans="32:33" x14ac:dyDescent="0.15">
      <c r="AF170" s="11">
        <f>+水洗化人口等!B169</f>
        <v>0</v>
      </c>
      <c r="AG170" s="11">
        <v>170</v>
      </c>
    </row>
    <row r="171" spans="32:33" x14ac:dyDescent="0.15">
      <c r="AF171" s="11">
        <f>+水洗化人口等!B170</f>
        <v>0</v>
      </c>
      <c r="AG171" s="11">
        <v>171</v>
      </c>
    </row>
    <row r="172" spans="32:33" x14ac:dyDescent="0.15">
      <c r="AF172" s="11">
        <f>+水洗化人口等!B171</f>
        <v>0</v>
      </c>
      <c r="AG172" s="11">
        <v>172</v>
      </c>
    </row>
    <row r="173" spans="32:33" x14ac:dyDescent="0.15">
      <c r="AF173" s="11">
        <f>+水洗化人口等!B172</f>
        <v>0</v>
      </c>
      <c r="AG173" s="11">
        <v>173</v>
      </c>
    </row>
    <row r="174" spans="32:33" x14ac:dyDescent="0.15">
      <c r="AF174" s="11">
        <f>+水洗化人口等!B173</f>
        <v>0</v>
      </c>
      <c r="AG174" s="11">
        <v>174</v>
      </c>
    </row>
    <row r="175" spans="32:33" x14ac:dyDescent="0.15">
      <c r="AF175" s="11">
        <f>+水洗化人口等!B174</f>
        <v>0</v>
      </c>
      <c r="AG175" s="11">
        <v>175</v>
      </c>
    </row>
    <row r="176" spans="32:33" x14ac:dyDescent="0.15">
      <c r="AF176" s="11">
        <f>+水洗化人口等!B175</f>
        <v>0</v>
      </c>
      <c r="AG176" s="11">
        <v>176</v>
      </c>
    </row>
    <row r="177" spans="32:33" x14ac:dyDescent="0.15">
      <c r="AF177" s="11">
        <f>+水洗化人口等!B176</f>
        <v>0</v>
      </c>
      <c r="AG177" s="11">
        <v>177</v>
      </c>
    </row>
    <row r="178" spans="32:33" x14ac:dyDescent="0.15">
      <c r="AF178" s="11">
        <f>+水洗化人口等!B177</f>
        <v>0</v>
      </c>
      <c r="AG178" s="11">
        <v>178</v>
      </c>
    </row>
    <row r="179" spans="32:33" x14ac:dyDescent="0.15">
      <c r="AF179" s="11">
        <f>+水洗化人口等!B178</f>
        <v>0</v>
      </c>
      <c r="AG179" s="11">
        <v>179</v>
      </c>
    </row>
    <row r="180" spans="32:33" x14ac:dyDescent="0.15">
      <c r="AF180" s="11">
        <f>+水洗化人口等!B179</f>
        <v>0</v>
      </c>
      <c r="AG180" s="11">
        <v>180</v>
      </c>
    </row>
    <row r="181" spans="32:33" x14ac:dyDescent="0.15">
      <c r="AF181" s="11">
        <f>+水洗化人口等!B180</f>
        <v>0</v>
      </c>
      <c r="AG181" s="11">
        <v>181</v>
      </c>
    </row>
    <row r="182" spans="32:33" x14ac:dyDescent="0.15">
      <c r="AF182" s="11">
        <f>+水洗化人口等!B181</f>
        <v>0</v>
      </c>
      <c r="AG182" s="11">
        <v>182</v>
      </c>
    </row>
    <row r="183" spans="32:33" x14ac:dyDescent="0.15">
      <c r="AF183" s="11">
        <f>+水洗化人口等!B182</f>
        <v>0</v>
      </c>
      <c r="AG183" s="11">
        <v>183</v>
      </c>
    </row>
    <row r="184" spans="32:33" x14ac:dyDescent="0.15">
      <c r="AF184" s="11">
        <f>+水洗化人口等!B183</f>
        <v>0</v>
      </c>
      <c r="AG184" s="11">
        <v>184</v>
      </c>
    </row>
    <row r="185" spans="32:33" x14ac:dyDescent="0.15">
      <c r="AF185" s="11">
        <f>+水洗化人口等!B184</f>
        <v>0</v>
      </c>
      <c r="AG185" s="11">
        <v>185</v>
      </c>
    </row>
    <row r="186" spans="32:33" x14ac:dyDescent="0.15">
      <c r="AF186" s="11">
        <f>+水洗化人口等!B185</f>
        <v>0</v>
      </c>
      <c r="AG186" s="11">
        <v>186</v>
      </c>
    </row>
    <row r="187" spans="32:33" x14ac:dyDescent="0.15">
      <c r="AF187" s="11">
        <f>+水洗化人口等!B186</f>
        <v>0</v>
      </c>
      <c r="AG187" s="11">
        <v>187</v>
      </c>
    </row>
    <row r="188" spans="32:33" x14ac:dyDescent="0.15">
      <c r="AF188" s="11">
        <f>+水洗化人口等!B187</f>
        <v>0</v>
      </c>
      <c r="AG188" s="11">
        <v>188</v>
      </c>
    </row>
    <row r="189" spans="32:33" x14ac:dyDescent="0.15">
      <c r="AF189" s="11">
        <f>+水洗化人口等!B188</f>
        <v>0</v>
      </c>
      <c r="AG189" s="11">
        <v>189</v>
      </c>
    </row>
    <row r="190" spans="32:33" x14ac:dyDescent="0.15">
      <c r="AF190" s="11">
        <f>+水洗化人口等!B189</f>
        <v>0</v>
      </c>
      <c r="AG190" s="11">
        <v>190</v>
      </c>
    </row>
    <row r="191" spans="32:33" x14ac:dyDescent="0.15">
      <c r="AF191" s="11">
        <f>+水洗化人口等!B190</f>
        <v>0</v>
      </c>
      <c r="AG191" s="11">
        <v>191</v>
      </c>
    </row>
    <row r="192" spans="32:33" x14ac:dyDescent="0.15">
      <c r="AF192" s="11">
        <f>+水洗化人口等!B191</f>
        <v>0</v>
      </c>
      <c r="AG192" s="11">
        <v>192</v>
      </c>
    </row>
    <row r="193" spans="32:33" x14ac:dyDescent="0.15">
      <c r="AF193" s="11">
        <f>+水洗化人口等!B192</f>
        <v>0</v>
      </c>
      <c r="AG193" s="11">
        <v>193</v>
      </c>
    </row>
    <row r="194" spans="32:33" x14ac:dyDescent="0.15">
      <c r="AF194" s="11">
        <f>+水洗化人口等!B193</f>
        <v>0</v>
      </c>
      <c r="AG194" s="11">
        <v>194</v>
      </c>
    </row>
    <row r="195" spans="32:33" x14ac:dyDescent="0.15">
      <c r="AF195" s="11">
        <f>+水洗化人口等!B194</f>
        <v>0</v>
      </c>
      <c r="AG195" s="11">
        <v>195</v>
      </c>
    </row>
    <row r="196" spans="32:33" x14ac:dyDescent="0.15">
      <c r="AF196" s="11">
        <f>+水洗化人口等!B195</f>
        <v>0</v>
      </c>
      <c r="AG196" s="11">
        <v>196</v>
      </c>
    </row>
    <row r="197" spans="32:33" x14ac:dyDescent="0.15">
      <c r="AF197" s="11">
        <f>+水洗化人口等!B196</f>
        <v>0</v>
      </c>
      <c r="AG197" s="11">
        <v>197</v>
      </c>
    </row>
    <row r="198" spans="32:33" x14ac:dyDescent="0.15">
      <c r="AF198" s="11">
        <f>+水洗化人口等!B197</f>
        <v>0</v>
      </c>
      <c r="AG198" s="11">
        <v>198</v>
      </c>
    </row>
    <row r="199" spans="32:33" x14ac:dyDescent="0.15">
      <c r="AF199" s="11">
        <f>+水洗化人口等!B198</f>
        <v>0</v>
      </c>
      <c r="AG199" s="11">
        <v>199</v>
      </c>
    </row>
    <row r="200" spans="32:33" x14ac:dyDescent="0.15">
      <c r="AF200" s="11">
        <f>+水洗化人口等!B199</f>
        <v>0</v>
      </c>
      <c r="AG200" s="11">
        <v>200</v>
      </c>
    </row>
    <row r="201" spans="32:33" x14ac:dyDescent="0.15">
      <c r="AF201" s="11">
        <f>+水洗化人口等!B200</f>
        <v>0</v>
      </c>
      <c r="AG201" s="11">
        <v>201</v>
      </c>
    </row>
    <row r="202" spans="32:33" x14ac:dyDescent="0.15">
      <c r="AF202" s="11">
        <f>+水洗化人口等!B201</f>
        <v>0</v>
      </c>
      <c r="AG202" s="11">
        <v>202</v>
      </c>
    </row>
    <row r="203" spans="32:33" x14ac:dyDescent="0.15">
      <c r="AF203" s="11">
        <f>+水洗化人口等!B202</f>
        <v>0</v>
      </c>
      <c r="AG203" s="11">
        <v>203</v>
      </c>
    </row>
    <row r="204" spans="32:33" x14ac:dyDescent="0.15">
      <c r="AF204" s="11">
        <f>+水洗化人口等!B203</f>
        <v>0</v>
      </c>
      <c r="AG204" s="11">
        <v>204</v>
      </c>
    </row>
    <row r="205" spans="32:33" x14ac:dyDescent="0.15">
      <c r="AF205" s="11">
        <f>+水洗化人口等!B204</f>
        <v>0</v>
      </c>
      <c r="AG205" s="11">
        <v>205</v>
      </c>
    </row>
    <row r="206" spans="32:33" x14ac:dyDescent="0.15">
      <c r="AF206" s="11">
        <f>+水洗化人口等!B205</f>
        <v>0</v>
      </c>
      <c r="AG206" s="11">
        <v>206</v>
      </c>
    </row>
    <row r="207" spans="32:33" x14ac:dyDescent="0.15">
      <c r="AF207" s="11">
        <f>+水洗化人口等!B206</f>
        <v>0</v>
      </c>
      <c r="AG207" s="11">
        <v>207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2022-02-03T06:40:38Z</dcterms:modified>
</cp:coreProperties>
</file>