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6京都府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水洗化人口等!$A$6:$AA$32</definedName>
    <definedName name="_xlnm.Print_Area" localSheetId="2">し尿集計結果!$A$1:$M$36</definedName>
    <definedName name="_xlnm.Print_Area" localSheetId="1">し尿処理状況!$2:$33</definedName>
    <definedName name="_xlnm.Print_Area" localSheetId="0">水洗化人口等!$2:$33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V8" i="2"/>
  <c r="N8" i="2" s="1"/>
  <c r="V9" i="2"/>
  <c r="N9" i="2" s="1"/>
  <c r="V10" i="2"/>
  <c r="V11" i="2"/>
  <c r="N11" i="2" s="1"/>
  <c r="V12" i="2"/>
  <c r="V13" i="2"/>
  <c r="V14" i="2"/>
  <c r="N14" i="2" s="1"/>
  <c r="V15" i="2"/>
  <c r="N15" i="2" s="1"/>
  <c r="V16" i="2"/>
  <c r="V17" i="2"/>
  <c r="N17" i="2" s="1"/>
  <c r="V18" i="2"/>
  <c r="V19" i="2"/>
  <c r="V20" i="2"/>
  <c r="N20" i="2" s="1"/>
  <c r="V21" i="2"/>
  <c r="N21" i="2" s="1"/>
  <c r="V22" i="2"/>
  <c r="V23" i="2"/>
  <c r="N23" i="2" s="1"/>
  <c r="V24" i="2"/>
  <c r="V25" i="2"/>
  <c r="V26" i="2"/>
  <c r="N26" i="2" s="1"/>
  <c r="V27" i="2"/>
  <c r="N27" i="2" s="1"/>
  <c r="V28" i="2"/>
  <c r="V29" i="2"/>
  <c r="N29" i="2" s="1"/>
  <c r="V30" i="2"/>
  <c r="V31" i="2"/>
  <c r="V32" i="2"/>
  <c r="N32" i="2" s="1"/>
  <c r="V33" i="2"/>
  <c r="N33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N10" i="2"/>
  <c r="N12" i="2"/>
  <c r="N13" i="2"/>
  <c r="N16" i="2"/>
  <c r="N18" i="2"/>
  <c r="N19" i="2"/>
  <c r="N22" i="2"/>
  <c r="N24" i="2"/>
  <c r="N25" i="2"/>
  <c r="N28" i="2"/>
  <c r="N30" i="2"/>
  <c r="N3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H8" i="2"/>
  <c r="D8" i="2" s="1"/>
  <c r="H9" i="2"/>
  <c r="D9" i="2" s="1"/>
  <c r="H10" i="2"/>
  <c r="H11" i="2"/>
  <c r="H12" i="2"/>
  <c r="D12" i="2" s="1"/>
  <c r="H13" i="2"/>
  <c r="D13" i="2" s="1"/>
  <c r="H14" i="2"/>
  <c r="D14" i="2" s="1"/>
  <c r="H15" i="2"/>
  <c r="D15" i="2" s="1"/>
  <c r="H16" i="2"/>
  <c r="H17" i="2"/>
  <c r="H18" i="2"/>
  <c r="D18" i="2" s="1"/>
  <c r="H19" i="2"/>
  <c r="D19" i="2" s="1"/>
  <c r="H20" i="2"/>
  <c r="D20" i="2" s="1"/>
  <c r="H21" i="2"/>
  <c r="D21" i="2" s="1"/>
  <c r="H22" i="2"/>
  <c r="H23" i="2"/>
  <c r="H24" i="2"/>
  <c r="D24" i="2" s="1"/>
  <c r="H25" i="2"/>
  <c r="D25" i="2" s="1"/>
  <c r="H26" i="2"/>
  <c r="D26" i="2" s="1"/>
  <c r="H27" i="2"/>
  <c r="D27" i="2" s="1"/>
  <c r="H28" i="2"/>
  <c r="H29" i="2"/>
  <c r="H30" i="2"/>
  <c r="D30" i="2" s="1"/>
  <c r="H31" i="2"/>
  <c r="D31" i="2" s="1"/>
  <c r="H32" i="2"/>
  <c r="D32" i="2" s="1"/>
  <c r="H33" i="2"/>
  <c r="D33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10" i="2"/>
  <c r="D11" i="2"/>
  <c r="D16" i="2"/>
  <c r="D17" i="2"/>
  <c r="D22" i="2"/>
  <c r="D23" i="2"/>
  <c r="D28" i="2"/>
  <c r="D29" i="2"/>
  <c r="L11" i="1"/>
  <c r="L17" i="1"/>
  <c r="L23" i="1"/>
  <c r="L28" i="1"/>
  <c r="L29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F10" i="1"/>
  <c r="F11" i="1"/>
  <c r="F16" i="1"/>
  <c r="F17" i="1"/>
  <c r="F22" i="1"/>
  <c r="F23" i="1"/>
  <c r="F28" i="1"/>
  <c r="F29" i="1"/>
  <c r="E8" i="1"/>
  <c r="D8" i="1" s="1"/>
  <c r="E9" i="1"/>
  <c r="D9" i="1" s="1"/>
  <c r="E10" i="1"/>
  <c r="E11" i="1"/>
  <c r="E12" i="1"/>
  <c r="E13" i="1"/>
  <c r="E14" i="1"/>
  <c r="D14" i="1" s="1"/>
  <c r="E15" i="1"/>
  <c r="D15" i="1" s="1"/>
  <c r="E16" i="1"/>
  <c r="E17" i="1"/>
  <c r="E18" i="1"/>
  <c r="E19" i="1"/>
  <c r="E20" i="1"/>
  <c r="D20" i="1" s="1"/>
  <c r="E21" i="1"/>
  <c r="D21" i="1" s="1"/>
  <c r="E22" i="1"/>
  <c r="E23" i="1"/>
  <c r="E24" i="1"/>
  <c r="E25" i="1"/>
  <c r="E26" i="1"/>
  <c r="D26" i="1" s="1"/>
  <c r="E27" i="1"/>
  <c r="D27" i="1" s="1"/>
  <c r="E28" i="1"/>
  <c r="E29" i="1"/>
  <c r="E30" i="1"/>
  <c r="E31" i="1"/>
  <c r="E32" i="1"/>
  <c r="D32" i="1" s="1"/>
  <c r="E33" i="1"/>
  <c r="D33" i="1" s="1"/>
  <c r="D10" i="1"/>
  <c r="Q10" i="1" s="1"/>
  <c r="D11" i="1"/>
  <c r="Q11" i="1" s="1"/>
  <c r="D12" i="1"/>
  <c r="L12" i="1" s="1"/>
  <c r="D13" i="1"/>
  <c r="N13" i="1" s="1"/>
  <c r="D16" i="1"/>
  <c r="Q16" i="1" s="1"/>
  <c r="D17" i="1"/>
  <c r="Q17" i="1" s="1"/>
  <c r="D18" i="1"/>
  <c r="L18" i="1" s="1"/>
  <c r="D19" i="1"/>
  <c r="N19" i="1" s="1"/>
  <c r="D22" i="1"/>
  <c r="Q22" i="1" s="1"/>
  <c r="D23" i="1"/>
  <c r="Q23" i="1" s="1"/>
  <c r="D24" i="1"/>
  <c r="L24" i="1" s="1"/>
  <c r="D25" i="1"/>
  <c r="N25" i="1" s="1"/>
  <c r="D28" i="1"/>
  <c r="Q28" i="1" s="1"/>
  <c r="D29" i="1"/>
  <c r="Q29" i="1" s="1"/>
  <c r="D30" i="1"/>
  <c r="L30" i="1" s="1"/>
  <c r="D31" i="1"/>
  <c r="N31" i="1" s="1"/>
  <c r="Q33" i="1" l="1"/>
  <c r="J33" i="1"/>
  <c r="N33" i="1"/>
  <c r="L33" i="1"/>
  <c r="F33" i="1"/>
  <c r="Q27" i="1"/>
  <c r="J27" i="1"/>
  <c r="N27" i="1"/>
  <c r="L27" i="1"/>
  <c r="F27" i="1"/>
  <c r="Q21" i="1"/>
  <c r="J21" i="1"/>
  <c r="N21" i="1"/>
  <c r="L21" i="1"/>
  <c r="F21" i="1"/>
  <c r="Q15" i="1"/>
  <c r="J15" i="1"/>
  <c r="N15" i="1"/>
  <c r="L15" i="1"/>
  <c r="F15" i="1"/>
  <c r="Q9" i="1"/>
  <c r="J9" i="1"/>
  <c r="N9" i="1"/>
  <c r="L9" i="1"/>
  <c r="F9" i="1"/>
  <c r="N32" i="1"/>
  <c r="F32" i="1"/>
  <c r="L32" i="1"/>
  <c r="Q32" i="1"/>
  <c r="J32" i="1"/>
  <c r="N26" i="1"/>
  <c r="L26" i="1"/>
  <c r="J26" i="1"/>
  <c r="F26" i="1"/>
  <c r="Q26" i="1"/>
  <c r="N20" i="1"/>
  <c r="F20" i="1"/>
  <c r="L20" i="1"/>
  <c r="Q20" i="1"/>
  <c r="J20" i="1"/>
  <c r="N14" i="1"/>
  <c r="L14" i="1"/>
  <c r="F14" i="1"/>
  <c r="Q14" i="1"/>
  <c r="J14" i="1"/>
  <c r="N8" i="1"/>
  <c r="L8" i="1"/>
  <c r="F8" i="1"/>
  <c r="Q8" i="1"/>
  <c r="J8" i="1"/>
  <c r="L22" i="1"/>
  <c r="L16" i="1"/>
  <c r="L10" i="1"/>
  <c r="N30" i="1"/>
  <c r="N24" i="1"/>
  <c r="N18" i="1"/>
  <c r="N12" i="1"/>
  <c r="J31" i="1"/>
  <c r="J25" i="1"/>
  <c r="J19" i="1"/>
  <c r="J13" i="1"/>
  <c r="N29" i="1"/>
  <c r="N23" i="1"/>
  <c r="N17" i="1"/>
  <c r="N11" i="1"/>
  <c r="Q31" i="1"/>
  <c r="Q25" i="1"/>
  <c r="Q19" i="1"/>
  <c r="Q13" i="1"/>
  <c r="J30" i="1"/>
  <c r="J18" i="1"/>
  <c r="N22" i="1"/>
  <c r="N16" i="1"/>
  <c r="Q30" i="1"/>
  <c r="Q18" i="1"/>
  <c r="F31" i="1"/>
  <c r="F25" i="1"/>
  <c r="F19" i="1"/>
  <c r="F13" i="1"/>
  <c r="J29" i="1"/>
  <c r="J23" i="1"/>
  <c r="J17" i="1"/>
  <c r="J11" i="1"/>
  <c r="L31" i="1"/>
  <c r="L25" i="1"/>
  <c r="L19" i="1"/>
  <c r="L13" i="1"/>
  <c r="J24" i="1"/>
  <c r="J12" i="1"/>
  <c r="N28" i="1"/>
  <c r="N10" i="1"/>
  <c r="Q24" i="1"/>
  <c r="Q12" i="1"/>
  <c r="F30" i="1"/>
  <c r="F24" i="1"/>
  <c r="F18" i="1"/>
  <c r="F12" i="1"/>
  <c r="J28" i="1"/>
  <c r="J22" i="1"/>
  <c r="J16" i="1"/>
  <c r="J10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<sst xmlns="http://schemas.openxmlformats.org/spreadsheetml/2006/main" count="718" uniqueCount="308">
  <si>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</si>
  <si>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</si>
  <si>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</si>
  <si>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</si>
  <si>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</si>
  <si>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</si>
  <si>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</si>
  <si>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</si>
  <si>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</si>
  <si>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</si>
  <si>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</si>
  <si>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</si>
  <si>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</si>
  <si>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</si>
  <si>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</si>
  <si>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</si>
  <si>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</si>
  <si>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</si>
  <si>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</si>
  <si>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</si>
  <si>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</si>
  <si>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</si>
  <si>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</si>
  <si>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</si>
  <si>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</si>
  <si>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</si>
  <si>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</si>
  <si>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</si>
  <si>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</si>
  <si>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</si>
  <si>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</si>
  <si>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</si>
  <si>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</si>
  <si>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</si>
  <si>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</si>
  <si>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</si>
  <si>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</si>
  <si>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</si>
  <si>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</si>
  <si>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</si>
  <si>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</si>
  <si>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</si>
  <si>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</si>
  <si>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</si>
  <si>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</si>
  <si>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</si>
  <si>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</si>
  <si>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</si>
  <si>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</si>
  <si>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</si>
  <si>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</si>
  <si>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</si>
  <si>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</si>
  <si>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</si>
  <si>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</si>
  <si>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</si>
  <si>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</si>
  <si>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</si>
  <si>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</si>
  <si>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</si>
  <si>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</si>
  <si>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</si>
  <si>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</si>
  <si>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</si>
  <si>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</si>
  <si>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</si>
  <si>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</si>
  <si>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</si>
  <si>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</si>
  <si>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</si>
  <si>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</si>
  <si>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</si>
  <si>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</si>
  <si>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</si>
  <si>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</si>
  <si>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</si>
  <si>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</si>
  <si>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</si>
  <si>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</si>
  <si>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</si>
  <si>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</si>
  <si>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</si>
  <si>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</si>
  <si>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</si>
  <si>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</si>
  <si>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</si>
  <si>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</si>
  <si>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</si>
  <si>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</si>
  <si>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</si>
  <si>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</si>
  <si>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</si>
  <si>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</si>
  <si>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</si>
  <si>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</si>
  <si>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</si>
  <si>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</si>
  <si>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</si>
  <si>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</si>
  <si>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</si>
  <si>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</si>
  <si>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</si>
  <si>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</si>
  <si>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</si>
  <si>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</si>
  <si>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</si>
  <si>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</si>
  <si>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</si>
  <si>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</si>
  <si>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</si>
  <si>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</si>
  <si>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</si>
  <si>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</si>
  <si>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</si>
  <si>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</si>
  <si>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</si>
  <si>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</si>
  <si>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</si>
  <si>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</si>
  <si>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</si>
  <si>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</si>
  <si>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</si>
  <si>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</si>
  <si>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</si>
  <si>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</si>
  <si>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</si>
  <si>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</si>
  <si>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</si>
  <si>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</si>
  <si>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</si>
  <si>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</si>
  <si>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</si>
  <si>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</si>
  <si>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</si>
  <si>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</si>
  <si>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</si>
  <si>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</si>
  <si>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</si>
  <si>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</si>
  <si>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</si>
  <si>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</si>
  <si>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</si>
  <si>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</si>
  <si>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</si>
  <si>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</si>
  <si>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</si>
  <si>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</si>
  <si>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</si>
  <si>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</si>
  <si>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</si>
  <si>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</si>
  <si>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</si>
  <si>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</si>
  <si>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</si>
  <si>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</si>
  <si>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</si>
  <si>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</si>
  <si>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</si>
  <si>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</si>
  <si>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</si>
  <si>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</si>
  <si>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</si>
  <si>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</si>
  <si>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</si>
  <si>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</si>
  <si>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</si>
  <si>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</si>
  <si>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</si>
  <si>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</si>
  <si>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</si>
  <si>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</si>
  <si>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</si>
  <si>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</si>
  <si>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</si>
  <si>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</si>
  <si>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</si>
  <si>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</si>
  <si>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</si>
  <si>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</si>
  <si>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</si>
  <si>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</si>
  <si>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</si>
  <si>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</si>
  <si>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</si>
  <si>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</si>
  <si>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</si>
  <si>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</si>
  <si>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</si>
  <si>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</si>
  <si>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</si>
  <si>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</si>
  <si>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</si>
  <si>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</si>
  <si>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</si>
  <si>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</si>
  <si>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</si>
  <si>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</si>
  <si>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</si>
  <si>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</si>
  <si>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</si>
  <si>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</si>
  <si>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</si>
  <si>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</si>
  <si>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</si>
  <si>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</si>
  <si>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</si>
  <si>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</si>
  <si>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</si>
  <si>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</si>
  <si>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</si>
  <si>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</si>
  <si>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</si>
  <si>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</si>
  <si>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</si>
  <si>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</si>
  <si>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</si>
  <si>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</si>
  <si>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</si>
  <si>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</si>
  <si>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</si>
  <si>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</si>
  <si>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</si>
  <si>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</si>
  <si>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</si>
  <si>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</si>
  <si>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</si>
  <si>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</si>
  <si>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</si>
  <si>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</si>
  <si>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</si>
  <si>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</si>
  <si>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</si>
  <si>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</si>
  <si>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</si>
  <si>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</si>
  <si>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</si>
  <si>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</si>
  <si>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</si>
  <si>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</si>
  <si>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</si>
  <si>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</si>
  <si>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</si>
  <si>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</si>
  <si>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</si>
  <si>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</si>
  <si>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</si>
  <si>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</si>
  <si>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</si>
  <si>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</si>
  <si>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</si>
  <si>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</si>
  <si>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26000</t>
  </si>
  <si>
    <t>水洗化人口等（平成30年度実績）</t>
    <phoneticPr fontId="3"/>
  </si>
  <si>
    <t>し尿処理の状況（平成30年度実績）</t>
    <phoneticPr fontId="3"/>
  </si>
  <si>
    <t>26100</t>
  </si>
  <si>
    <t>京都市</t>
  </si>
  <si>
    <t/>
  </si>
  <si>
    <t>○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</si>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</sst>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28</v>
      </c>
      <c r="B7" s="116" t="s">
        <v>251</v>
      </c>
      <c r="C7" s="109" t="s">
        <v>200</v>
      </c>
      <c r="D7" s="110">
        <f>+SUM(E7,+I7)</f>
        <v>2611134</v>
      </c>
      <c r="E7" s="110">
        <f>+SUM(G7,+H7)</f>
        <v>92738</v>
      </c>
      <c r="F7" s="111">
        <f>IF(D7&gt;0,E7/D7*100,"-")</f>
        <v>3.5516369516079984</v>
      </c>
      <c r="G7" s="108">
        <f>SUM(G$8:G$207)</f>
        <v>91486</v>
      </c>
      <c r="H7" s="108">
        <f>SUM(H$8:H$207)</f>
        <v>1252</v>
      </c>
      <c r="I7" s="110">
        <f>+SUM(K7,+M7,+O7)</f>
        <v>2518396</v>
      </c>
      <c r="J7" s="111">
        <f>IF(D7&gt;0,I7/D7*100,"-")</f>
        <v>96.448363048392011</v>
      </c>
      <c r="K7" s="108">
        <f>SUM(K$8:K$207)</f>
        <v>2383008</v>
      </c>
      <c r="L7" s="111">
        <f>IF(D7&gt;0,K7/D7*100,"-")</f>
        <v>91.263336159691534</v>
      </c>
      <c r="M7" s="108">
        <f>SUM(M$8:M$207)</f>
        <v>6395</v>
      </c>
      <c r="N7" s="111">
        <f>IF(D7&gt;0,M7/D7*100,"-")</f>
        <v>0.24491274672230534</v>
      </c>
      <c r="O7" s="108">
        <f>SUM(O$8:O$207)</f>
        <v>128993</v>
      </c>
      <c r="P7" s="108">
        <f>SUM(P$8:P$207)</f>
        <v>79021</v>
      </c>
      <c r="Q7" s="111">
        <f>IF(D7&gt;0,O7/D7*100,"-")</f>
        <v>4.9401141419781593</v>
      </c>
      <c r="R7" s="108">
        <f>SUM(R$8:R$207)</f>
        <v>58806</v>
      </c>
      <c r="S7" s="112">
        <f t="shared" ref="S7:Z7" si="0">COUNTIF(S$8:S$207,"○")</f>
        <v>17</v>
      </c>
      <c r="T7" s="112">
        <f t="shared" si="0"/>
        <v>8</v>
      </c>
      <c r="U7" s="112">
        <f t="shared" si="0"/>
        <v>0</v>
      </c>
      <c r="V7" s="112">
        <f t="shared" si="0"/>
        <v>1</v>
      </c>
      <c r="W7" s="112">
        <f t="shared" si="0"/>
        <v>14</v>
      </c>
      <c r="X7" s="112">
        <f t="shared" si="0"/>
        <v>3</v>
      </c>
      <c r="Y7" s="112">
        <f t="shared" si="0"/>
        <v>2</v>
      </c>
      <c r="Z7" s="112">
        <f t="shared" si="0"/>
        <v>7</v>
      </c>
      <c r="AA7" s="188"/>
      <c r="AB7" s="188"/>
    </row>
    <row r="8" spans="1:28" s="105" customFormat="1" ht="13.5" customHeight="1">
      <c r="A8" s="101" t="s">
        <v>28</v>
      </c>
      <c r="B8" s="102" t="s">
        <v>254</v>
      </c>
      <c r="C8" s="101" t="s">
        <v>255</v>
      </c>
      <c r="D8" s="103">
        <f>+SUM(E8,+I8)</f>
        <v>1468980</v>
      </c>
      <c r="E8" s="103">
        <f>+SUM(G8,+H8)</f>
        <v>9544</v>
      </c>
      <c r="F8" s="104">
        <f>IF(D8&gt;0,E8/D8*100,"-")</f>
        <v>0.64970251467004314</v>
      </c>
      <c r="G8" s="103">
        <v>9544</v>
      </c>
      <c r="H8" s="103">
        <v>0</v>
      </c>
      <c r="I8" s="103">
        <f>+SUM(K8,+M8,+O8)</f>
        <v>1459436</v>
      </c>
      <c r="J8" s="104">
        <f>IF(D8&gt;0,I8/D8*100,"-")</f>
        <v>99.350297485329946</v>
      </c>
      <c r="K8" s="103">
        <v>1451151</v>
      </c>
      <c r="L8" s="104">
        <f>IF(D8&gt;0,K8/D8*100,"-")</f>
        <v>98.786300698443824</v>
      </c>
      <c r="M8" s="103">
        <v>491</v>
      </c>
      <c r="N8" s="104">
        <f>IF(D8&gt;0,M8/D8*100,"-")</f>
        <v>3.3424553091260606E-2</v>
      </c>
      <c r="O8" s="103">
        <v>7794</v>
      </c>
      <c r="P8" s="103">
        <v>4457</v>
      </c>
      <c r="Q8" s="104">
        <f>IF(D8&gt;0,O8/D8*100,"-")</f>
        <v>0.53057223379487806</v>
      </c>
      <c r="R8" s="103">
        <v>45373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28</v>
      </c>
      <c r="B9" s="102" t="s">
        <v>258</v>
      </c>
      <c r="C9" s="101" t="s">
        <v>259</v>
      </c>
      <c r="D9" s="103">
        <f>+SUM(E9,+I9)</f>
        <v>78532</v>
      </c>
      <c r="E9" s="103">
        <f>+SUM(G9,+H9)</f>
        <v>3335</v>
      </c>
      <c r="F9" s="104">
        <f>IF(D9&gt;0,E9/D9*100,"-")</f>
        <v>4.2466765140324965</v>
      </c>
      <c r="G9" s="103">
        <v>3335</v>
      </c>
      <c r="H9" s="103">
        <v>0</v>
      </c>
      <c r="I9" s="103">
        <f>+SUM(K9,+M9,+O9)</f>
        <v>75197</v>
      </c>
      <c r="J9" s="104">
        <f>IF(D9&gt;0,I9/D9*100,"-")</f>
        <v>95.753323485967499</v>
      </c>
      <c r="K9" s="103">
        <v>64058</v>
      </c>
      <c r="L9" s="104">
        <f>IF(D9&gt;0,K9/D9*100,"-")</f>
        <v>81.569296592471858</v>
      </c>
      <c r="M9" s="103">
        <v>0</v>
      </c>
      <c r="N9" s="104">
        <f>IF(D9&gt;0,M9/D9*100,"-")</f>
        <v>0</v>
      </c>
      <c r="O9" s="103">
        <v>11139</v>
      </c>
      <c r="P9" s="103">
        <v>2745</v>
      </c>
      <c r="Q9" s="104">
        <f>IF(D9&gt;0,O9/D9*100,"-")</f>
        <v>14.184026893495643</v>
      </c>
      <c r="R9" s="103">
        <v>965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28</v>
      </c>
      <c r="B10" s="102" t="s">
        <v>260</v>
      </c>
      <c r="C10" s="101" t="s">
        <v>261</v>
      </c>
      <c r="D10" s="103">
        <f>+SUM(E10,+I10)</f>
        <v>82767</v>
      </c>
      <c r="E10" s="103">
        <f>+SUM(G10,+H10)</f>
        <v>10259</v>
      </c>
      <c r="F10" s="104">
        <f>IF(D10&gt;0,E10/D10*100,"-")</f>
        <v>12.395036669203909</v>
      </c>
      <c r="G10" s="103">
        <v>9646</v>
      </c>
      <c r="H10" s="103">
        <v>613</v>
      </c>
      <c r="I10" s="103">
        <f>+SUM(K10,+M10,+O10)</f>
        <v>72508</v>
      </c>
      <c r="J10" s="104">
        <f>IF(D10&gt;0,I10/D10*100,"-")</f>
        <v>87.604963330796096</v>
      </c>
      <c r="K10" s="103">
        <v>67321</v>
      </c>
      <c r="L10" s="104">
        <f>IF(D10&gt;0,K10/D10*100,"-")</f>
        <v>81.337972863580902</v>
      </c>
      <c r="M10" s="103">
        <v>0</v>
      </c>
      <c r="N10" s="104">
        <f>IF(D10&gt;0,M10/D10*100,"-")</f>
        <v>0</v>
      </c>
      <c r="O10" s="103">
        <v>5187</v>
      </c>
      <c r="P10" s="103">
        <v>4685</v>
      </c>
      <c r="Q10" s="104">
        <f>IF(D10&gt;0,O10/D10*100,"-")</f>
        <v>6.2669904672151944</v>
      </c>
      <c r="R10" s="103">
        <v>1024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28</v>
      </c>
      <c r="B11" s="102" t="s">
        <v>262</v>
      </c>
      <c r="C11" s="101" t="s">
        <v>263</v>
      </c>
      <c r="D11" s="103">
        <f>+SUM(E11,+I11)</f>
        <v>33773</v>
      </c>
      <c r="E11" s="103">
        <f>+SUM(G11,+H11)</f>
        <v>9248</v>
      </c>
      <c r="F11" s="104">
        <f>IF(D11&gt;0,E11/D11*100,"-")</f>
        <v>27.382820596334351</v>
      </c>
      <c r="G11" s="103">
        <v>9035</v>
      </c>
      <c r="H11" s="103">
        <v>213</v>
      </c>
      <c r="I11" s="103">
        <f>+SUM(K11,+M11,+O11)</f>
        <v>24525</v>
      </c>
      <c r="J11" s="104">
        <f>IF(D11&gt;0,I11/D11*100,"-")</f>
        <v>72.617179403665659</v>
      </c>
      <c r="K11" s="103">
        <v>13310</v>
      </c>
      <c r="L11" s="104">
        <f>IF(D11&gt;0,K11/D11*100,"-")</f>
        <v>39.410179729369617</v>
      </c>
      <c r="M11" s="103">
        <v>98</v>
      </c>
      <c r="N11" s="104">
        <f>IF(D11&gt;0,M11/D11*100,"-")</f>
        <v>0.29017262310129394</v>
      </c>
      <c r="O11" s="103">
        <v>11117</v>
      </c>
      <c r="P11" s="103">
        <v>922</v>
      </c>
      <c r="Q11" s="104">
        <f>IF(D11&gt;0,O11/D11*100,"-")</f>
        <v>32.916827051194744</v>
      </c>
      <c r="R11" s="103">
        <v>405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28</v>
      </c>
      <c r="B12" s="102" t="s">
        <v>264</v>
      </c>
      <c r="C12" s="101" t="s">
        <v>265</v>
      </c>
      <c r="D12" s="103">
        <f>+SUM(E12,+I12)</f>
        <v>187290</v>
      </c>
      <c r="E12" s="103">
        <f>+SUM(G12,+H12)</f>
        <v>4331</v>
      </c>
      <c r="F12" s="104">
        <f>IF(D12&gt;0,E12/D12*100,"-")</f>
        <v>2.3124566180789152</v>
      </c>
      <c r="G12" s="103">
        <v>4327</v>
      </c>
      <c r="H12" s="103">
        <v>4</v>
      </c>
      <c r="I12" s="103">
        <f>+SUM(K12,+M12,+O12)</f>
        <v>182959</v>
      </c>
      <c r="J12" s="104">
        <f>IF(D12&gt;0,I12/D12*100,"-")</f>
        <v>97.687543381921088</v>
      </c>
      <c r="K12" s="103">
        <v>150593</v>
      </c>
      <c r="L12" s="104">
        <f>IF(D12&gt;0,K12/D12*100,"-")</f>
        <v>80.406321747023341</v>
      </c>
      <c r="M12" s="103">
        <v>0</v>
      </c>
      <c r="N12" s="104">
        <f>IF(D12&gt;0,M12/D12*100,"-")</f>
        <v>0</v>
      </c>
      <c r="O12" s="103">
        <v>32366</v>
      </c>
      <c r="P12" s="103">
        <v>17539</v>
      </c>
      <c r="Q12" s="104">
        <f>IF(D12&gt;0,O12/D12*100,"-")</f>
        <v>17.281221634897754</v>
      </c>
      <c r="R12" s="103">
        <v>2811</v>
      </c>
      <c r="S12" s="101"/>
      <c r="T12" s="101" t="s">
        <v>257</v>
      </c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28</v>
      </c>
      <c r="B13" s="102" t="s">
        <v>266</v>
      </c>
      <c r="C13" s="101" t="s">
        <v>267</v>
      </c>
      <c r="D13" s="103">
        <f>+SUM(E13,+I13)</f>
        <v>17909</v>
      </c>
      <c r="E13" s="103">
        <f>+SUM(G13,+H13)</f>
        <v>5505</v>
      </c>
      <c r="F13" s="104">
        <f>IF(D13&gt;0,E13/D13*100,"-")</f>
        <v>30.738734714389416</v>
      </c>
      <c r="G13" s="103">
        <v>5505</v>
      </c>
      <c r="H13" s="103">
        <v>0</v>
      </c>
      <c r="I13" s="103">
        <f>+SUM(K13,+M13,+O13)</f>
        <v>12404</v>
      </c>
      <c r="J13" s="104">
        <f>IF(D13&gt;0,I13/D13*100,"-")</f>
        <v>69.261265285610591</v>
      </c>
      <c r="K13" s="103">
        <v>10549</v>
      </c>
      <c r="L13" s="104">
        <f>IF(D13&gt;0,K13/D13*100,"-")</f>
        <v>58.90334468702887</v>
      </c>
      <c r="M13" s="103">
        <v>0</v>
      </c>
      <c r="N13" s="104">
        <f>IF(D13&gt;0,M13/D13*100,"-")</f>
        <v>0</v>
      </c>
      <c r="O13" s="103">
        <v>1855</v>
      </c>
      <c r="P13" s="103">
        <v>0</v>
      </c>
      <c r="Q13" s="104">
        <f>IF(D13&gt;0,O13/D13*100,"-")</f>
        <v>10.357920598581719</v>
      </c>
      <c r="R13" s="103">
        <v>160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28</v>
      </c>
      <c r="B14" s="102" t="s">
        <v>268</v>
      </c>
      <c r="C14" s="101" t="s">
        <v>269</v>
      </c>
      <c r="D14" s="103">
        <f>+SUM(E14,+I14)</f>
        <v>88833</v>
      </c>
      <c r="E14" s="103">
        <f>+SUM(G14,+H14)</f>
        <v>5688</v>
      </c>
      <c r="F14" s="104">
        <f>IF(D14&gt;0,E14/D14*100,"-")</f>
        <v>6.4030259025362195</v>
      </c>
      <c r="G14" s="103">
        <v>5688</v>
      </c>
      <c r="H14" s="103">
        <v>0</v>
      </c>
      <c r="I14" s="103">
        <f>+SUM(K14,+M14,+O14)</f>
        <v>83145</v>
      </c>
      <c r="J14" s="104">
        <f>IF(D14&gt;0,I14/D14*100,"-")</f>
        <v>93.596974097463786</v>
      </c>
      <c r="K14" s="103">
        <v>73025</v>
      </c>
      <c r="L14" s="104">
        <f>IF(D14&gt;0,K14/D14*100,"-")</f>
        <v>82.204811275089213</v>
      </c>
      <c r="M14" s="103">
        <v>0</v>
      </c>
      <c r="N14" s="104">
        <f>IF(D14&gt;0,M14/D14*100,"-")</f>
        <v>0</v>
      </c>
      <c r="O14" s="103">
        <v>10120</v>
      </c>
      <c r="P14" s="103">
        <v>3038</v>
      </c>
      <c r="Q14" s="104">
        <f>IF(D14&gt;0,O14/D14*100,"-")</f>
        <v>11.392162822374569</v>
      </c>
      <c r="R14" s="103">
        <v>1001</v>
      </c>
      <c r="S14" s="101" t="s">
        <v>257</v>
      </c>
      <c r="T14" s="101"/>
      <c r="U14" s="101"/>
      <c r="V14" s="101"/>
      <c r="W14" s="101"/>
      <c r="X14" s="101"/>
      <c r="Y14" s="101" t="s">
        <v>257</v>
      </c>
      <c r="Z14" s="101"/>
      <c r="AA14" s="189" t="s">
        <v>256</v>
      </c>
      <c r="AB14" s="190"/>
    </row>
    <row r="15" spans="1:28" s="105" customFormat="1" ht="13.5" customHeight="1">
      <c r="A15" s="101" t="s">
        <v>28</v>
      </c>
      <c r="B15" s="102" t="s">
        <v>270</v>
      </c>
      <c r="C15" s="101" t="s">
        <v>271</v>
      </c>
      <c r="D15" s="103">
        <f>+SUM(E15,+I15)</f>
        <v>76550</v>
      </c>
      <c r="E15" s="103">
        <f>+SUM(G15,+H15)</f>
        <v>1480</v>
      </c>
      <c r="F15" s="104">
        <f>IF(D15&gt;0,E15/D15*100,"-")</f>
        <v>1.9333768778576093</v>
      </c>
      <c r="G15" s="103">
        <v>1480</v>
      </c>
      <c r="H15" s="103">
        <v>0</v>
      </c>
      <c r="I15" s="103">
        <f>+SUM(K15,+M15,+O15)</f>
        <v>75070</v>
      </c>
      <c r="J15" s="104">
        <f>IF(D15&gt;0,I15/D15*100,"-")</f>
        <v>98.066623122142389</v>
      </c>
      <c r="K15" s="103">
        <v>70860</v>
      </c>
      <c r="L15" s="104">
        <f>IF(D15&gt;0,K15/D15*100,"-")</f>
        <v>92.566949706074467</v>
      </c>
      <c r="M15" s="103">
        <v>0</v>
      </c>
      <c r="N15" s="104">
        <f>IF(D15&gt;0,M15/D15*100,"-")</f>
        <v>0</v>
      </c>
      <c r="O15" s="103">
        <v>4210</v>
      </c>
      <c r="P15" s="103">
        <v>1170</v>
      </c>
      <c r="Q15" s="104">
        <f>IF(D15&gt;0,O15/D15*100,"-")</f>
        <v>5.4996734160679299</v>
      </c>
      <c r="R15" s="103">
        <v>665</v>
      </c>
      <c r="S15" s="101"/>
      <c r="T15" s="101" t="s">
        <v>257</v>
      </c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28</v>
      </c>
      <c r="B16" s="102" t="s">
        <v>272</v>
      </c>
      <c r="C16" s="101" t="s">
        <v>273</v>
      </c>
      <c r="D16" s="103">
        <f>+SUM(E16,+I16)</f>
        <v>57527</v>
      </c>
      <c r="E16" s="103">
        <f>+SUM(G16,+H16)</f>
        <v>125</v>
      </c>
      <c r="F16" s="104">
        <f>IF(D16&gt;0,E16/D16*100,"-")</f>
        <v>0.21728927286317731</v>
      </c>
      <c r="G16" s="103">
        <v>125</v>
      </c>
      <c r="H16" s="103">
        <v>0</v>
      </c>
      <c r="I16" s="103">
        <f>+SUM(K16,+M16,+O16)</f>
        <v>57402</v>
      </c>
      <c r="J16" s="104">
        <f>IF(D16&gt;0,I16/D16*100,"-")</f>
        <v>99.782710727136831</v>
      </c>
      <c r="K16" s="103">
        <v>56971</v>
      </c>
      <c r="L16" s="104">
        <f>IF(D16&gt;0,K16/D16*100,"-")</f>
        <v>99.033497314304583</v>
      </c>
      <c r="M16" s="103">
        <v>0</v>
      </c>
      <c r="N16" s="104">
        <f>IF(D16&gt;0,M16/D16*100,"-")</f>
        <v>0</v>
      </c>
      <c r="O16" s="103">
        <v>431</v>
      </c>
      <c r="P16" s="103">
        <v>14</v>
      </c>
      <c r="Q16" s="104">
        <f>IF(D16&gt;0,O16/D16*100,"-")</f>
        <v>0.7492134128322353</v>
      </c>
      <c r="R16" s="103">
        <v>500</v>
      </c>
      <c r="S16" s="101"/>
      <c r="T16" s="101" t="s">
        <v>257</v>
      </c>
      <c r="U16" s="101"/>
      <c r="V16" s="101"/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28</v>
      </c>
      <c r="B17" s="102" t="s">
        <v>274</v>
      </c>
      <c r="C17" s="101" t="s">
        <v>275</v>
      </c>
      <c r="D17" s="103">
        <f>+SUM(E17,+I17)</f>
        <v>81130</v>
      </c>
      <c r="E17" s="103">
        <f>+SUM(G17,+H17)</f>
        <v>155</v>
      </c>
      <c r="F17" s="104">
        <f>IF(D17&gt;0,E17/D17*100,"-")</f>
        <v>0.19105139898927648</v>
      </c>
      <c r="G17" s="103">
        <v>155</v>
      </c>
      <c r="H17" s="103">
        <v>0</v>
      </c>
      <c r="I17" s="103">
        <f>+SUM(K17,+M17,+O17)</f>
        <v>80975</v>
      </c>
      <c r="J17" s="104">
        <f>IF(D17&gt;0,I17/D17*100,"-")</f>
        <v>99.808948601010727</v>
      </c>
      <c r="K17" s="103">
        <v>80254</v>
      </c>
      <c r="L17" s="104">
        <f>IF(D17&gt;0,K17/D17*100,"-")</f>
        <v>98.920251448292859</v>
      </c>
      <c r="M17" s="103">
        <v>0</v>
      </c>
      <c r="N17" s="104">
        <f>IF(D17&gt;0,M17/D17*100,"-")</f>
        <v>0</v>
      </c>
      <c r="O17" s="103">
        <v>721</v>
      </c>
      <c r="P17" s="103">
        <v>48</v>
      </c>
      <c r="Q17" s="104">
        <f>IF(D17&gt;0,O17/D17*100,"-")</f>
        <v>0.88869715271786021</v>
      </c>
      <c r="R17" s="103">
        <v>691</v>
      </c>
      <c r="S17" s="101"/>
      <c r="T17" s="101" t="s">
        <v>257</v>
      </c>
      <c r="U17" s="101"/>
      <c r="V17" s="101"/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28</v>
      </c>
      <c r="B18" s="102" t="s">
        <v>276</v>
      </c>
      <c r="C18" s="101" t="s">
        <v>277</v>
      </c>
      <c r="D18" s="103">
        <f>+SUM(E18,+I18)</f>
        <v>71447</v>
      </c>
      <c r="E18" s="103">
        <f>+SUM(G18,+H18)</f>
        <v>585</v>
      </c>
      <c r="F18" s="104">
        <f>IF(D18&gt;0,E18/D18*100,"-")</f>
        <v>0.81878875250185457</v>
      </c>
      <c r="G18" s="103">
        <v>585</v>
      </c>
      <c r="H18" s="103">
        <v>0</v>
      </c>
      <c r="I18" s="103">
        <f>+SUM(K18,+M18,+O18)</f>
        <v>70862</v>
      </c>
      <c r="J18" s="104">
        <f>IF(D18&gt;0,I18/D18*100,"-")</f>
        <v>99.18121124749814</v>
      </c>
      <c r="K18" s="103">
        <v>70497</v>
      </c>
      <c r="L18" s="104">
        <f>IF(D18&gt;0,K18/D18*100,"-")</f>
        <v>98.670343051492722</v>
      </c>
      <c r="M18" s="103">
        <v>0</v>
      </c>
      <c r="N18" s="104">
        <f>IF(D18&gt;0,M18/D18*100,"-")</f>
        <v>0</v>
      </c>
      <c r="O18" s="103">
        <v>365</v>
      </c>
      <c r="P18" s="103">
        <v>105</v>
      </c>
      <c r="Q18" s="104">
        <f>IF(D18&gt;0,O18/D18*100,"-")</f>
        <v>0.51086819600543065</v>
      </c>
      <c r="R18" s="103">
        <v>1178</v>
      </c>
      <c r="S18" s="101"/>
      <c r="T18" s="101" t="s">
        <v>257</v>
      </c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28</v>
      </c>
      <c r="B19" s="102" t="s">
        <v>278</v>
      </c>
      <c r="C19" s="101" t="s">
        <v>279</v>
      </c>
      <c r="D19" s="103">
        <f>+SUM(E19,+I19)</f>
        <v>69678</v>
      </c>
      <c r="E19" s="103">
        <f>+SUM(G19,+H19)</f>
        <v>1421</v>
      </c>
      <c r="F19" s="104">
        <f>IF(D19&gt;0,E19/D19*100,"-")</f>
        <v>2.0393811533052038</v>
      </c>
      <c r="G19" s="103">
        <v>1421</v>
      </c>
      <c r="H19" s="103">
        <v>0</v>
      </c>
      <c r="I19" s="103">
        <f>+SUM(K19,+M19,+O19)</f>
        <v>68257</v>
      </c>
      <c r="J19" s="104">
        <f>IF(D19&gt;0,I19/D19*100,"-")</f>
        <v>97.960618846694786</v>
      </c>
      <c r="K19" s="103">
        <v>66353</v>
      </c>
      <c r="L19" s="104">
        <f>IF(D19&gt;0,K19/D19*100,"-")</f>
        <v>95.228049025517379</v>
      </c>
      <c r="M19" s="103">
        <v>0</v>
      </c>
      <c r="N19" s="104">
        <f>IF(D19&gt;0,M19/D19*100,"-")</f>
        <v>0</v>
      </c>
      <c r="O19" s="103">
        <v>1904</v>
      </c>
      <c r="P19" s="103">
        <v>1305</v>
      </c>
      <c r="Q19" s="104">
        <f>IF(D19&gt;0,O19/D19*100,"-")</f>
        <v>2.7325698211774161</v>
      </c>
      <c r="R19" s="103">
        <v>973</v>
      </c>
      <c r="S19" s="101" t="s">
        <v>257</v>
      </c>
      <c r="T19" s="101"/>
      <c r="U19" s="101"/>
      <c r="V19" s="101"/>
      <c r="W19" s="101"/>
      <c r="X19" s="101"/>
      <c r="Y19" s="101" t="s">
        <v>257</v>
      </c>
      <c r="Z19" s="101"/>
      <c r="AA19" s="189" t="s">
        <v>256</v>
      </c>
      <c r="AB19" s="190"/>
    </row>
    <row r="20" spans="1:28" s="105" customFormat="1" ht="13.5" customHeight="1">
      <c r="A20" s="101" t="s">
        <v>28</v>
      </c>
      <c r="B20" s="102" t="s">
        <v>280</v>
      </c>
      <c r="C20" s="101" t="s">
        <v>281</v>
      </c>
      <c r="D20" s="103">
        <f>+SUM(E20,+I20)</f>
        <v>55266</v>
      </c>
      <c r="E20" s="103">
        <f>+SUM(G20,+H20)</f>
        <v>22309</v>
      </c>
      <c r="F20" s="104">
        <f>IF(D20&gt;0,E20/D20*100,"-")</f>
        <v>40.366590670575036</v>
      </c>
      <c r="G20" s="103">
        <v>21969</v>
      </c>
      <c r="H20" s="103">
        <v>340</v>
      </c>
      <c r="I20" s="103">
        <f>+SUM(K20,+M20,+O20)</f>
        <v>32957</v>
      </c>
      <c r="J20" s="104">
        <f>IF(D20&gt;0,I20/D20*100,"-")</f>
        <v>59.633409329424957</v>
      </c>
      <c r="K20" s="103">
        <v>16839</v>
      </c>
      <c r="L20" s="104">
        <f>IF(D20&gt;0,K20/D20*100,"-")</f>
        <v>30.469004451199655</v>
      </c>
      <c r="M20" s="103">
        <v>5806</v>
      </c>
      <c r="N20" s="104">
        <f>IF(D20&gt;0,M20/D20*100,"-")</f>
        <v>10.505554952411972</v>
      </c>
      <c r="O20" s="103">
        <v>10312</v>
      </c>
      <c r="P20" s="103">
        <v>8876</v>
      </c>
      <c r="Q20" s="104">
        <f>IF(D20&gt;0,O20/D20*100,"-")</f>
        <v>18.658849925813339</v>
      </c>
      <c r="R20" s="103">
        <v>459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28</v>
      </c>
      <c r="B21" s="102" t="s">
        <v>282</v>
      </c>
      <c r="C21" s="101" t="s">
        <v>283</v>
      </c>
      <c r="D21" s="103">
        <f>+SUM(E21,+I21)</f>
        <v>32094</v>
      </c>
      <c r="E21" s="103">
        <f>+SUM(G21,+H21)</f>
        <v>3060</v>
      </c>
      <c r="F21" s="104">
        <f>IF(D21&gt;0,E21/D21*100,"-")</f>
        <v>9.5344924284913066</v>
      </c>
      <c r="G21" s="103">
        <v>3060</v>
      </c>
      <c r="H21" s="103">
        <v>0</v>
      </c>
      <c r="I21" s="103">
        <f>+SUM(K21,+M21,+O21)</f>
        <v>29034</v>
      </c>
      <c r="J21" s="104">
        <f>IF(D21&gt;0,I21/D21*100,"-")</f>
        <v>90.465507571508695</v>
      </c>
      <c r="K21" s="103">
        <v>21117</v>
      </c>
      <c r="L21" s="104">
        <f>IF(D21&gt;0,K21/D21*100,"-")</f>
        <v>65.797345298186571</v>
      </c>
      <c r="M21" s="103">
        <v>0</v>
      </c>
      <c r="N21" s="104">
        <f>IF(D21&gt;0,M21/D21*100,"-")</f>
        <v>0</v>
      </c>
      <c r="O21" s="103">
        <v>7917</v>
      </c>
      <c r="P21" s="103">
        <v>7851</v>
      </c>
      <c r="Q21" s="104">
        <f>IF(D21&gt;0,O21/D21*100,"-")</f>
        <v>24.668162273322118</v>
      </c>
      <c r="R21" s="103">
        <v>290</v>
      </c>
      <c r="S21" s="101" t="s">
        <v>257</v>
      </c>
      <c r="T21" s="101"/>
      <c r="U21" s="101"/>
      <c r="V21" s="101"/>
      <c r="W21" s="101"/>
      <c r="X21" s="101" t="s">
        <v>257</v>
      </c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28</v>
      </c>
      <c r="B22" s="102" t="s">
        <v>284</v>
      </c>
      <c r="C22" s="101" t="s">
        <v>285</v>
      </c>
      <c r="D22" s="103">
        <f>+SUM(E22,+I22)</f>
        <v>76898</v>
      </c>
      <c r="E22" s="103">
        <f>+SUM(G22,+H22)</f>
        <v>3425</v>
      </c>
      <c r="F22" s="104">
        <f>IF(D22&gt;0,E22/D22*100,"-")</f>
        <v>4.4539519883482015</v>
      </c>
      <c r="G22" s="103">
        <v>3411</v>
      </c>
      <c r="H22" s="103">
        <v>14</v>
      </c>
      <c r="I22" s="103">
        <f>+SUM(K22,+M22,+O22)</f>
        <v>73473</v>
      </c>
      <c r="J22" s="104">
        <f>IF(D22&gt;0,I22/D22*100,"-")</f>
        <v>95.546048011651791</v>
      </c>
      <c r="K22" s="103">
        <v>67076</v>
      </c>
      <c r="L22" s="104">
        <f>IF(D22&gt;0,K22/D22*100,"-")</f>
        <v>87.227236078961738</v>
      </c>
      <c r="M22" s="103">
        <v>0</v>
      </c>
      <c r="N22" s="104">
        <f>IF(D22&gt;0,M22/D22*100,"-")</f>
        <v>0</v>
      </c>
      <c r="O22" s="103">
        <v>6397</v>
      </c>
      <c r="P22" s="103">
        <v>4482</v>
      </c>
      <c r="Q22" s="104">
        <f>IF(D22&gt;0,O22/D22*100,"-")</f>
        <v>8.3188119326900569</v>
      </c>
      <c r="R22" s="103">
        <v>549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28</v>
      </c>
      <c r="B23" s="102" t="s">
        <v>286</v>
      </c>
      <c r="C23" s="101" t="s">
        <v>287</v>
      </c>
      <c r="D23" s="103">
        <f>+SUM(E23,+I23)</f>
        <v>15949</v>
      </c>
      <c r="E23" s="103">
        <f>+SUM(G23,+H23)</f>
        <v>34</v>
      </c>
      <c r="F23" s="104">
        <f>IF(D23&gt;0,E23/D23*100,"-")</f>
        <v>0.21317950968712773</v>
      </c>
      <c r="G23" s="103">
        <v>34</v>
      </c>
      <c r="H23" s="103">
        <v>0</v>
      </c>
      <c r="I23" s="103">
        <f>+SUM(K23,+M23,+O23)</f>
        <v>15915</v>
      </c>
      <c r="J23" s="104">
        <f>IF(D23&gt;0,I23/D23*100,"-")</f>
        <v>99.786820490312877</v>
      </c>
      <c r="K23" s="103">
        <v>15872</v>
      </c>
      <c r="L23" s="104">
        <f>IF(D23&gt;0,K23/D23*100,"-")</f>
        <v>99.517211110414451</v>
      </c>
      <c r="M23" s="103">
        <v>0</v>
      </c>
      <c r="N23" s="104">
        <f>IF(D23&gt;0,M23/D23*100,"-")</f>
        <v>0</v>
      </c>
      <c r="O23" s="103">
        <v>43</v>
      </c>
      <c r="P23" s="103">
        <v>3</v>
      </c>
      <c r="Q23" s="104">
        <f>IF(D23&gt;0,O23/D23*100,"-")</f>
        <v>0.26960937989842626</v>
      </c>
      <c r="R23" s="103">
        <v>171</v>
      </c>
      <c r="S23" s="101" t="s">
        <v>257</v>
      </c>
      <c r="T23" s="101"/>
      <c r="U23" s="101"/>
      <c r="V23" s="101"/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28</v>
      </c>
      <c r="B24" s="102" t="s">
        <v>288</v>
      </c>
      <c r="C24" s="101" t="s">
        <v>289</v>
      </c>
      <c r="D24" s="103">
        <f>+SUM(E24,+I24)</f>
        <v>16130</v>
      </c>
      <c r="E24" s="103">
        <f>+SUM(G24,+H24)</f>
        <v>418</v>
      </c>
      <c r="F24" s="104">
        <f>IF(D24&gt;0,E24/D24*100,"-")</f>
        <v>2.5914445133292006</v>
      </c>
      <c r="G24" s="103">
        <v>416</v>
      </c>
      <c r="H24" s="103">
        <v>2</v>
      </c>
      <c r="I24" s="103">
        <f>+SUM(K24,+M24,+O24)</f>
        <v>15712</v>
      </c>
      <c r="J24" s="104">
        <f>IF(D24&gt;0,I24/D24*100,"-")</f>
        <v>97.408555486670807</v>
      </c>
      <c r="K24" s="103">
        <v>14954</v>
      </c>
      <c r="L24" s="104">
        <f>IF(D24&gt;0,K24/D24*100,"-")</f>
        <v>92.70923744575326</v>
      </c>
      <c r="M24" s="103">
        <v>0</v>
      </c>
      <c r="N24" s="104">
        <f>IF(D24&gt;0,M24/D24*100,"-")</f>
        <v>0</v>
      </c>
      <c r="O24" s="103">
        <v>758</v>
      </c>
      <c r="P24" s="103">
        <v>99</v>
      </c>
      <c r="Q24" s="104">
        <f>IF(D24&gt;0,O24/D24*100,"-")</f>
        <v>4.6993180409175457</v>
      </c>
      <c r="R24" s="103">
        <v>563</v>
      </c>
      <c r="S24" s="101"/>
      <c r="T24" s="101" t="s">
        <v>257</v>
      </c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28</v>
      </c>
      <c r="B25" s="102" t="s">
        <v>290</v>
      </c>
      <c r="C25" s="101" t="s">
        <v>291</v>
      </c>
      <c r="D25" s="103">
        <f>+SUM(E25,+I25)</f>
        <v>7510</v>
      </c>
      <c r="E25" s="103">
        <f>+SUM(G25,+H25)</f>
        <v>438</v>
      </c>
      <c r="F25" s="104">
        <f>IF(D25&gt;0,E25/D25*100,"-")</f>
        <v>5.8322237017310252</v>
      </c>
      <c r="G25" s="103">
        <v>438</v>
      </c>
      <c r="H25" s="103">
        <v>0</v>
      </c>
      <c r="I25" s="103">
        <f>+SUM(K25,+M25,+O25)</f>
        <v>7072</v>
      </c>
      <c r="J25" s="104">
        <f>IF(D25&gt;0,I25/D25*100,"-")</f>
        <v>94.167776298268976</v>
      </c>
      <c r="K25" s="103">
        <v>6582</v>
      </c>
      <c r="L25" s="104">
        <f>IF(D25&gt;0,K25/D25*100,"-")</f>
        <v>87.643142476697733</v>
      </c>
      <c r="M25" s="103">
        <v>0</v>
      </c>
      <c r="N25" s="104">
        <f>IF(D25&gt;0,M25/D25*100,"-")</f>
        <v>0</v>
      </c>
      <c r="O25" s="103">
        <v>490</v>
      </c>
      <c r="P25" s="103">
        <v>189</v>
      </c>
      <c r="Q25" s="104">
        <f>IF(D25&gt;0,O25/D25*100,"-")</f>
        <v>6.5246338215712383</v>
      </c>
      <c r="R25" s="103">
        <v>161</v>
      </c>
      <c r="S25" s="101"/>
      <c r="T25" s="101" t="s">
        <v>257</v>
      </c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28</v>
      </c>
      <c r="B26" s="102" t="s">
        <v>292</v>
      </c>
      <c r="C26" s="101" t="s">
        <v>293</v>
      </c>
      <c r="D26" s="103">
        <f>+SUM(E26,+I26)</f>
        <v>9376</v>
      </c>
      <c r="E26" s="103">
        <f>+SUM(G26,+H26)</f>
        <v>1046</v>
      </c>
      <c r="F26" s="104">
        <f>IF(D26&gt;0,E26/D26*100,"-")</f>
        <v>11.156143344709896</v>
      </c>
      <c r="G26" s="103">
        <v>1046</v>
      </c>
      <c r="H26" s="103">
        <v>0</v>
      </c>
      <c r="I26" s="103">
        <f>+SUM(K26,+M26,+O26)</f>
        <v>8330</v>
      </c>
      <c r="J26" s="104">
        <f>IF(D26&gt;0,I26/D26*100,"-")</f>
        <v>88.843856655290097</v>
      </c>
      <c r="K26" s="103">
        <v>6279</v>
      </c>
      <c r="L26" s="104">
        <f>IF(D26&gt;0,K26/D26*100,"-")</f>
        <v>66.968856655290097</v>
      </c>
      <c r="M26" s="103">
        <v>0</v>
      </c>
      <c r="N26" s="104">
        <f>IF(D26&gt;0,M26/D26*100,"-")</f>
        <v>0</v>
      </c>
      <c r="O26" s="103">
        <v>2051</v>
      </c>
      <c r="P26" s="103">
        <v>1309</v>
      </c>
      <c r="Q26" s="104">
        <f>IF(D26&gt;0,O26/D26*100,"-")</f>
        <v>21.875</v>
      </c>
      <c r="R26" s="103">
        <v>242</v>
      </c>
      <c r="S26" s="101"/>
      <c r="T26" s="101" t="s">
        <v>257</v>
      </c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28</v>
      </c>
      <c r="B27" s="102" t="s">
        <v>294</v>
      </c>
      <c r="C27" s="101" t="s">
        <v>295</v>
      </c>
      <c r="D27" s="103">
        <f>+SUM(E27,+I27)</f>
        <v>1343</v>
      </c>
      <c r="E27" s="103">
        <f>+SUM(G27,+H27)</f>
        <v>621</v>
      </c>
      <c r="F27" s="104">
        <f>IF(D27&gt;0,E27/D27*100,"-")</f>
        <v>46.239761727475795</v>
      </c>
      <c r="G27" s="103">
        <v>614</v>
      </c>
      <c r="H27" s="103">
        <v>7</v>
      </c>
      <c r="I27" s="103">
        <f>+SUM(K27,+M27,+O27)</f>
        <v>722</v>
      </c>
      <c r="J27" s="104">
        <f>IF(D27&gt;0,I27/D27*100,"-")</f>
        <v>53.760238272524198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722</v>
      </c>
      <c r="P27" s="103">
        <v>492</v>
      </c>
      <c r="Q27" s="104">
        <f>IF(D27&gt;0,O27/D27*100,"-")</f>
        <v>53.760238272524198</v>
      </c>
      <c r="R27" s="103">
        <v>2</v>
      </c>
      <c r="S27" s="101" t="s">
        <v>257</v>
      </c>
      <c r="T27" s="101"/>
      <c r="U27" s="101"/>
      <c r="V27" s="101"/>
      <c r="W27" s="101"/>
      <c r="X27" s="101" t="s">
        <v>257</v>
      </c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28</v>
      </c>
      <c r="B28" s="102" t="s">
        <v>296</v>
      </c>
      <c r="C28" s="101" t="s">
        <v>297</v>
      </c>
      <c r="D28" s="103">
        <f>+SUM(E28,+I28)</f>
        <v>3980</v>
      </c>
      <c r="E28" s="103">
        <f>+SUM(G28,+H28)</f>
        <v>1051</v>
      </c>
      <c r="F28" s="104">
        <f>IF(D28&gt;0,E28/D28*100,"-")</f>
        <v>26.407035175879397</v>
      </c>
      <c r="G28" s="103">
        <v>1051</v>
      </c>
      <c r="H28" s="103">
        <v>0</v>
      </c>
      <c r="I28" s="103">
        <f>+SUM(K28,+M28,+O28)</f>
        <v>2929</v>
      </c>
      <c r="J28" s="104">
        <f>IF(D28&gt;0,I28/D28*100,"-")</f>
        <v>73.5929648241206</v>
      </c>
      <c r="K28" s="103">
        <v>2369</v>
      </c>
      <c r="L28" s="104">
        <f>IF(D28&gt;0,K28/D28*100,"-")</f>
        <v>59.522613065326638</v>
      </c>
      <c r="M28" s="103">
        <v>0</v>
      </c>
      <c r="N28" s="104">
        <f>IF(D28&gt;0,M28/D28*100,"-")</f>
        <v>0</v>
      </c>
      <c r="O28" s="103">
        <v>560</v>
      </c>
      <c r="P28" s="103">
        <v>228</v>
      </c>
      <c r="Q28" s="104">
        <f>IF(D28&gt;0,O28/D28*100,"-")</f>
        <v>14.07035175879397</v>
      </c>
      <c r="R28" s="103">
        <v>23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28</v>
      </c>
      <c r="B29" s="102" t="s">
        <v>298</v>
      </c>
      <c r="C29" s="101" t="s">
        <v>299</v>
      </c>
      <c r="D29" s="103">
        <f>+SUM(E29,+I29)</f>
        <v>37417</v>
      </c>
      <c r="E29" s="103">
        <f>+SUM(G29,+H29)</f>
        <v>844</v>
      </c>
      <c r="F29" s="104">
        <f>IF(D29&gt;0,E29/D29*100,"-")</f>
        <v>2.2556591923457252</v>
      </c>
      <c r="G29" s="103">
        <v>833</v>
      </c>
      <c r="H29" s="103">
        <v>11</v>
      </c>
      <c r="I29" s="103">
        <f>+SUM(K29,+M29,+O29)</f>
        <v>36573</v>
      </c>
      <c r="J29" s="104">
        <f>IF(D29&gt;0,I29/D29*100,"-")</f>
        <v>97.744340807654268</v>
      </c>
      <c r="K29" s="103">
        <v>35637</v>
      </c>
      <c r="L29" s="104">
        <f>IF(D29&gt;0,K29/D29*100,"-")</f>
        <v>95.242804073014938</v>
      </c>
      <c r="M29" s="103">
        <v>0</v>
      </c>
      <c r="N29" s="104">
        <f>IF(D29&gt;0,M29/D29*100,"-")</f>
        <v>0</v>
      </c>
      <c r="O29" s="103">
        <v>936</v>
      </c>
      <c r="P29" s="103">
        <v>239</v>
      </c>
      <c r="Q29" s="104">
        <f>IF(D29&gt;0,O29/D29*100,"-")</f>
        <v>2.5015367346393353</v>
      </c>
      <c r="R29" s="103">
        <v>283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28</v>
      </c>
      <c r="B30" s="102" t="s">
        <v>300</v>
      </c>
      <c r="C30" s="101" t="s">
        <v>301</v>
      </c>
      <c r="D30" s="103">
        <f>+SUM(E30,+I30)</f>
        <v>2766</v>
      </c>
      <c r="E30" s="103">
        <f>+SUM(G30,+H30)</f>
        <v>781</v>
      </c>
      <c r="F30" s="104">
        <f>IF(D30&gt;0,E30/D30*100,"-")</f>
        <v>28.235719450469993</v>
      </c>
      <c r="G30" s="103">
        <v>781</v>
      </c>
      <c r="H30" s="103">
        <v>0</v>
      </c>
      <c r="I30" s="103">
        <f>+SUM(K30,+M30,+O30)</f>
        <v>1985</v>
      </c>
      <c r="J30" s="104">
        <f>IF(D30&gt;0,I30/D30*100,"-")</f>
        <v>71.76428054953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1985</v>
      </c>
      <c r="P30" s="103">
        <v>1774</v>
      </c>
      <c r="Q30" s="104">
        <f>IF(D30&gt;0,O30/D30*100,"-")</f>
        <v>71.76428054953</v>
      </c>
      <c r="R30" s="103">
        <v>32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28</v>
      </c>
      <c r="B31" s="102" t="s">
        <v>302</v>
      </c>
      <c r="C31" s="101" t="s">
        <v>303</v>
      </c>
      <c r="D31" s="103">
        <f>+SUM(E31,+I31)</f>
        <v>14299</v>
      </c>
      <c r="E31" s="103">
        <f>+SUM(G31,+H31)</f>
        <v>1530</v>
      </c>
      <c r="F31" s="104">
        <f>IF(D31&gt;0,E31/D31*100,"-")</f>
        <v>10.70004895447234</v>
      </c>
      <c r="G31" s="103">
        <v>1530</v>
      </c>
      <c r="H31" s="103">
        <v>0</v>
      </c>
      <c r="I31" s="103">
        <f>+SUM(K31,+M31,+O31)</f>
        <v>12769</v>
      </c>
      <c r="J31" s="104">
        <f>IF(D31&gt;0,I31/D31*100,"-")</f>
        <v>89.299951045527663</v>
      </c>
      <c r="K31" s="103">
        <v>4047</v>
      </c>
      <c r="L31" s="104">
        <f>IF(D31&gt;0,K31/D31*100,"-")</f>
        <v>28.302678508986645</v>
      </c>
      <c r="M31" s="103">
        <v>0</v>
      </c>
      <c r="N31" s="104">
        <f>IF(D31&gt;0,M31/D31*100,"-")</f>
        <v>0</v>
      </c>
      <c r="O31" s="103">
        <v>8722</v>
      </c>
      <c r="P31" s="103">
        <v>16639</v>
      </c>
      <c r="Q31" s="104">
        <f>IF(D31&gt;0,O31/D31*100,"-")</f>
        <v>60.997272536541011</v>
      </c>
      <c r="R31" s="103">
        <v>158</v>
      </c>
      <c r="S31" s="101" t="s">
        <v>257</v>
      </c>
      <c r="T31" s="101"/>
      <c r="U31" s="101"/>
      <c r="V31" s="101"/>
      <c r="W31" s="101"/>
      <c r="X31" s="101" t="s">
        <v>257</v>
      </c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28</v>
      </c>
      <c r="B32" s="102" t="s">
        <v>304</v>
      </c>
      <c r="C32" s="101" t="s">
        <v>305</v>
      </c>
      <c r="D32" s="103">
        <f>+SUM(E32,+I32)</f>
        <v>2117</v>
      </c>
      <c r="E32" s="103">
        <f>+SUM(G32,+H32)</f>
        <v>655</v>
      </c>
      <c r="F32" s="104">
        <f>IF(D32&gt;0,E32/D32*100,"-")</f>
        <v>30.940009447331128</v>
      </c>
      <c r="G32" s="103">
        <v>623</v>
      </c>
      <c r="H32" s="103">
        <v>32</v>
      </c>
      <c r="I32" s="103">
        <f>+SUM(K32,+M32,+O32)</f>
        <v>1462</v>
      </c>
      <c r="J32" s="104">
        <f>IF(D32&gt;0,I32/D32*100,"-")</f>
        <v>69.059990552668864</v>
      </c>
      <c r="K32" s="103">
        <v>1153</v>
      </c>
      <c r="L32" s="104">
        <f>IF(D32&gt;0,K32/D32*100,"-")</f>
        <v>54.463863958431745</v>
      </c>
      <c r="M32" s="103">
        <v>0</v>
      </c>
      <c r="N32" s="104">
        <f>IF(D32&gt;0,M32/D32*100,"-")</f>
        <v>0</v>
      </c>
      <c r="O32" s="103">
        <v>309</v>
      </c>
      <c r="P32" s="103">
        <v>308</v>
      </c>
      <c r="Q32" s="104">
        <f>IF(D32&gt;0,O32/D32*100,"-")</f>
        <v>14.596126594237127</v>
      </c>
      <c r="R32" s="103">
        <v>7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28</v>
      </c>
      <c r="B33" s="102" t="s">
        <v>306</v>
      </c>
      <c r="C33" s="101" t="s">
        <v>307</v>
      </c>
      <c r="D33" s="103">
        <f>+SUM(E33,+I33)</f>
        <v>21573</v>
      </c>
      <c r="E33" s="103">
        <f>+SUM(G33,+H33)</f>
        <v>4850</v>
      </c>
      <c r="F33" s="104">
        <f>IF(D33&gt;0,E33/D33*100,"-")</f>
        <v>22.481805961155146</v>
      </c>
      <c r="G33" s="103">
        <v>4834</v>
      </c>
      <c r="H33" s="103">
        <v>16</v>
      </c>
      <c r="I33" s="103">
        <f>+SUM(K33,+M33,+O33)</f>
        <v>16723</v>
      </c>
      <c r="J33" s="104">
        <f>IF(D33&gt;0,I33/D33*100,"-")</f>
        <v>77.518194038844854</v>
      </c>
      <c r="K33" s="103">
        <v>16141</v>
      </c>
      <c r="L33" s="104">
        <f>IF(D33&gt;0,K33/D33*100,"-")</f>
        <v>74.820377323506236</v>
      </c>
      <c r="M33" s="103">
        <v>0</v>
      </c>
      <c r="N33" s="104">
        <f>IF(D33&gt;0,M33/D33*100,"-")</f>
        <v>0</v>
      </c>
      <c r="O33" s="103">
        <v>582</v>
      </c>
      <c r="P33" s="103">
        <v>504</v>
      </c>
      <c r="Q33" s="104">
        <f>IF(D33&gt;0,O33/D33*100,"-")</f>
        <v>2.6978167153386177</v>
      </c>
      <c r="R33" s="103">
        <v>120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3">
    <sortCondition ref="A8:A33"/>
    <sortCondition ref="B8:B33"/>
    <sortCondition ref="C8:C33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京都府</v>
      </c>
      <c r="B7" s="107" t="str">
        <f>水洗化人口等!B7</f>
        <v>26000</v>
      </c>
      <c r="C7" s="106" t="s">
        <v>200</v>
      </c>
      <c r="D7" s="108">
        <f>SUM(E7,+H7,+K7)</f>
        <v>207702</v>
      </c>
      <c r="E7" s="108">
        <f>SUM(F7:G7)</f>
        <v>16085</v>
      </c>
      <c r="F7" s="108">
        <f>SUM(F$8:F$207)</f>
        <v>16085</v>
      </c>
      <c r="G7" s="108">
        <f>SUM(G$8:G$207)</f>
        <v>0</v>
      </c>
      <c r="H7" s="108">
        <f>SUM(I7:J7)</f>
        <v>119125</v>
      </c>
      <c r="I7" s="108">
        <f>SUM(I$8:I$207)</f>
        <v>69096</v>
      </c>
      <c r="J7" s="108">
        <f>SUM(J$8:J$207)</f>
        <v>50029</v>
      </c>
      <c r="K7" s="108">
        <f>SUM(L7:M7)</f>
        <v>72492</v>
      </c>
      <c r="L7" s="108">
        <f>SUM(L$8:L$207)</f>
        <v>10365</v>
      </c>
      <c r="M7" s="108">
        <f>SUM(M$8:M$207)</f>
        <v>62127</v>
      </c>
      <c r="N7" s="108">
        <f>SUM(O7,+V7,+AC7)</f>
        <v>209701</v>
      </c>
      <c r="O7" s="108">
        <f>SUM(P7:U7)</f>
        <v>95546</v>
      </c>
      <c r="P7" s="108">
        <f t="shared" ref="P7:U7" si="0">SUM(P$8:P$207)</f>
        <v>79868</v>
      </c>
      <c r="Q7" s="108">
        <f t="shared" si="0"/>
        <v>0</v>
      </c>
      <c r="R7" s="108">
        <f t="shared" si="0"/>
        <v>0</v>
      </c>
      <c r="S7" s="108">
        <f t="shared" si="0"/>
        <v>15678</v>
      </c>
      <c r="T7" s="108">
        <f t="shared" si="0"/>
        <v>0</v>
      </c>
      <c r="U7" s="108">
        <f t="shared" si="0"/>
        <v>0</v>
      </c>
      <c r="V7" s="108">
        <f>SUM(W7:AB7)</f>
        <v>112156</v>
      </c>
      <c r="W7" s="108">
        <f t="shared" ref="W7:AB7" si="1">SUM(W$8:W$207)</f>
        <v>98499</v>
      </c>
      <c r="X7" s="108">
        <f t="shared" si="1"/>
        <v>0</v>
      </c>
      <c r="Y7" s="108">
        <f t="shared" si="1"/>
        <v>0</v>
      </c>
      <c r="Z7" s="108">
        <f t="shared" si="1"/>
        <v>13657</v>
      </c>
      <c r="AA7" s="108">
        <f t="shared" si="1"/>
        <v>0</v>
      </c>
      <c r="AB7" s="108">
        <f t="shared" si="1"/>
        <v>0</v>
      </c>
      <c r="AC7" s="108">
        <f>SUM(AD7:AE7)</f>
        <v>1999</v>
      </c>
      <c r="AD7" s="108">
        <f>SUM(AD$8:AD$207)</f>
        <v>1262</v>
      </c>
      <c r="AE7" s="108">
        <f>SUM(AE$8:AE$207)</f>
        <v>737</v>
      </c>
      <c r="AF7" s="108">
        <f>SUM(AG7:AI7)</f>
        <v>760</v>
      </c>
      <c r="AG7" s="108">
        <f>SUM(AG$8:AG$207)</f>
        <v>760</v>
      </c>
      <c r="AH7" s="108">
        <f>SUM(AH$8:AH$207)</f>
        <v>0</v>
      </c>
      <c r="AI7" s="108">
        <f>SUM(AI$8:AI$207)</f>
        <v>0</v>
      </c>
      <c r="AJ7" s="108">
        <f>SUM(AK7:AS7)</f>
        <v>10083</v>
      </c>
      <c r="AK7" s="108">
        <f t="shared" ref="AK7:AS7" si="2">SUM(AK$8:AK$207)</f>
        <v>9699</v>
      </c>
      <c r="AL7" s="108">
        <f t="shared" si="2"/>
        <v>29</v>
      </c>
      <c r="AM7" s="108">
        <f t="shared" si="2"/>
        <v>19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104</v>
      </c>
      <c r="AS7" s="108">
        <f t="shared" si="2"/>
        <v>232</v>
      </c>
      <c r="AT7" s="108">
        <f>SUM(AU7:AY7)</f>
        <v>405</v>
      </c>
      <c r="AU7" s="108">
        <f>SUM(AU$8:AU$207)</f>
        <v>405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29</v>
      </c>
      <c r="BA7" s="108">
        <f>SUM(BA$8:BA$207)</f>
        <v>29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28</v>
      </c>
      <c r="B8" s="113" t="s">
        <v>254</v>
      </c>
      <c r="C8" s="101" t="s">
        <v>255</v>
      </c>
      <c r="D8" s="103">
        <f>SUM(E8,+H8,+K8)</f>
        <v>16033</v>
      </c>
      <c r="E8" s="103">
        <f>SUM(F8:G8)</f>
        <v>1020</v>
      </c>
      <c r="F8" s="103">
        <v>1020</v>
      </c>
      <c r="G8" s="103">
        <v>0</v>
      </c>
      <c r="H8" s="103">
        <f>SUM(I8:J8)</f>
        <v>7186</v>
      </c>
      <c r="I8" s="103">
        <v>7186</v>
      </c>
      <c r="J8" s="103">
        <v>0</v>
      </c>
      <c r="K8" s="103">
        <f>SUM(L8:M8)</f>
        <v>7827</v>
      </c>
      <c r="L8" s="103">
        <v>0</v>
      </c>
      <c r="M8" s="103">
        <v>7827</v>
      </c>
      <c r="N8" s="103">
        <f>SUM(O8,+V8,+AC8)</f>
        <v>16033</v>
      </c>
      <c r="O8" s="103">
        <f>SUM(P8:U8)</f>
        <v>8206</v>
      </c>
      <c r="P8" s="103">
        <v>0</v>
      </c>
      <c r="Q8" s="103">
        <v>0</v>
      </c>
      <c r="R8" s="103">
        <v>0</v>
      </c>
      <c r="S8" s="103">
        <v>8206</v>
      </c>
      <c r="T8" s="103">
        <v>0</v>
      </c>
      <c r="U8" s="103">
        <v>0</v>
      </c>
      <c r="V8" s="103">
        <f>SUM(W8:AB8)</f>
        <v>7827</v>
      </c>
      <c r="W8" s="103">
        <v>0</v>
      </c>
      <c r="X8" s="103">
        <v>0</v>
      </c>
      <c r="Y8" s="103">
        <v>0</v>
      </c>
      <c r="Z8" s="103">
        <v>7827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28</v>
      </c>
      <c r="B9" s="113" t="s">
        <v>258</v>
      </c>
      <c r="C9" s="101" t="s">
        <v>259</v>
      </c>
      <c r="D9" s="103">
        <f>SUM(E9,+H9,+K9)</f>
        <v>10292</v>
      </c>
      <c r="E9" s="103">
        <f>SUM(F9:G9)</f>
        <v>0</v>
      </c>
      <c r="F9" s="103">
        <v>0</v>
      </c>
      <c r="G9" s="103">
        <v>0</v>
      </c>
      <c r="H9" s="103">
        <f>SUM(I9:J9)</f>
        <v>10292</v>
      </c>
      <c r="I9" s="103">
        <v>2193</v>
      </c>
      <c r="J9" s="103">
        <v>8099</v>
      </c>
      <c r="K9" s="103">
        <f>SUM(L9:M9)</f>
        <v>0</v>
      </c>
      <c r="L9" s="103">
        <v>0</v>
      </c>
      <c r="M9" s="103">
        <v>0</v>
      </c>
      <c r="N9" s="103">
        <f>SUM(O9,+V9,+AC9)</f>
        <v>11026</v>
      </c>
      <c r="O9" s="103">
        <f>SUM(P9:U9)</f>
        <v>2193</v>
      </c>
      <c r="P9" s="103">
        <v>0</v>
      </c>
      <c r="Q9" s="103">
        <v>0</v>
      </c>
      <c r="R9" s="103">
        <v>0</v>
      </c>
      <c r="S9" s="103">
        <v>2193</v>
      </c>
      <c r="T9" s="103">
        <v>0</v>
      </c>
      <c r="U9" s="103">
        <v>0</v>
      </c>
      <c r="V9" s="103">
        <f>SUM(W9:AB9)</f>
        <v>8099</v>
      </c>
      <c r="W9" s="103">
        <v>8099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734</v>
      </c>
      <c r="AD9" s="103">
        <v>0</v>
      </c>
      <c r="AE9" s="103">
        <v>734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28</v>
      </c>
      <c r="B10" s="113" t="s">
        <v>260</v>
      </c>
      <c r="C10" s="101" t="s">
        <v>261</v>
      </c>
      <c r="D10" s="103">
        <f>SUM(E10,+H10,+K10)</f>
        <v>16248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16248</v>
      </c>
      <c r="L10" s="103">
        <v>9865</v>
      </c>
      <c r="M10" s="103">
        <v>6383</v>
      </c>
      <c r="N10" s="103">
        <f>SUM(O10,+V10,+AC10)</f>
        <v>16875</v>
      </c>
      <c r="O10" s="103">
        <f>SUM(P10:U10)</f>
        <v>9865</v>
      </c>
      <c r="P10" s="103">
        <v>9865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6383</v>
      </c>
      <c r="W10" s="103">
        <v>6383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627</v>
      </c>
      <c r="AD10" s="103">
        <v>627</v>
      </c>
      <c r="AE10" s="103">
        <v>0</v>
      </c>
      <c r="AF10" s="103">
        <f>SUM(AG10:AI10)</f>
        <v>19</v>
      </c>
      <c r="AG10" s="103">
        <v>19</v>
      </c>
      <c r="AH10" s="103">
        <v>0</v>
      </c>
      <c r="AI10" s="103">
        <v>0</v>
      </c>
      <c r="AJ10" s="103">
        <f>SUM(AK10:AS10)</f>
        <v>19</v>
      </c>
      <c r="AK10" s="103">
        <v>0</v>
      </c>
      <c r="AL10" s="103">
        <v>0</v>
      </c>
      <c r="AM10" s="103">
        <v>19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28</v>
      </c>
      <c r="B11" s="113" t="s">
        <v>262</v>
      </c>
      <c r="C11" s="101" t="s">
        <v>263</v>
      </c>
      <c r="D11" s="103">
        <f>SUM(E11,+H11,+K11)</f>
        <v>25923</v>
      </c>
      <c r="E11" s="103">
        <f>SUM(F11:G11)</f>
        <v>0</v>
      </c>
      <c r="F11" s="103">
        <v>0</v>
      </c>
      <c r="G11" s="103">
        <v>0</v>
      </c>
      <c r="H11" s="103">
        <f>SUM(I11:J11)</f>
        <v>25923</v>
      </c>
      <c r="I11" s="103">
        <v>8289</v>
      </c>
      <c r="J11" s="103">
        <v>17634</v>
      </c>
      <c r="K11" s="103">
        <f>SUM(L11:M11)</f>
        <v>0</v>
      </c>
      <c r="L11" s="103">
        <v>0</v>
      </c>
      <c r="M11" s="103">
        <v>0</v>
      </c>
      <c r="N11" s="103">
        <f>SUM(O11,+V11,+AC11)</f>
        <v>26123</v>
      </c>
      <c r="O11" s="103">
        <f>SUM(P11:U11)</f>
        <v>8289</v>
      </c>
      <c r="P11" s="103">
        <v>8289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17634</v>
      </c>
      <c r="W11" s="103">
        <v>17634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200</v>
      </c>
      <c r="AD11" s="103">
        <v>200</v>
      </c>
      <c r="AE11" s="103">
        <v>0</v>
      </c>
      <c r="AF11" s="103">
        <f>SUM(AG11:AI11)</f>
        <v>100</v>
      </c>
      <c r="AG11" s="103">
        <v>100</v>
      </c>
      <c r="AH11" s="103">
        <v>0</v>
      </c>
      <c r="AI11" s="103">
        <v>0</v>
      </c>
      <c r="AJ11" s="103">
        <f>SUM(AK11:AS11)</f>
        <v>8289</v>
      </c>
      <c r="AK11" s="103">
        <v>8289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100</v>
      </c>
      <c r="AU11" s="103">
        <v>100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28</v>
      </c>
      <c r="B12" s="113" t="s">
        <v>264</v>
      </c>
      <c r="C12" s="101" t="s">
        <v>265</v>
      </c>
      <c r="D12" s="103">
        <f>SUM(E12,+H12,+K12)</f>
        <v>23210</v>
      </c>
      <c r="E12" s="103">
        <f>SUM(F12:G12)</f>
        <v>0</v>
      </c>
      <c r="F12" s="103">
        <v>0</v>
      </c>
      <c r="G12" s="103">
        <v>0</v>
      </c>
      <c r="H12" s="103">
        <f>SUM(I12:J12)</f>
        <v>5883</v>
      </c>
      <c r="I12" s="103">
        <v>5883</v>
      </c>
      <c r="J12" s="103">
        <v>0</v>
      </c>
      <c r="K12" s="103">
        <f>SUM(L12:M12)</f>
        <v>17327</v>
      </c>
      <c r="L12" s="103">
        <v>0</v>
      </c>
      <c r="M12" s="103">
        <v>17327</v>
      </c>
      <c r="N12" s="103">
        <f>SUM(O12,+V12,+AC12)</f>
        <v>23215</v>
      </c>
      <c r="O12" s="103">
        <f>SUM(P12:U12)</f>
        <v>5883</v>
      </c>
      <c r="P12" s="103">
        <v>5883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17327</v>
      </c>
      <c r="W12" s="103">
        <v>17327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5</v>
      </c>
      <c r="AD12" s="103">
        <v>5</v>
      </c>
      <c r="AE12" s="103">
        <v>0</v>
      </c>
      <c r="AF12" s="103">
        <f>SUM(AG12:AI12)</f>
        <v>61</v>
      </c>
      <c r="AG12" s="103">
        <v>61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61</v>
      </c>
      <c r="AU12" s="103">
        <v>61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28</v>
      </c>
      <c r="B13" s="113" t="s">
        <v>266</v>
      </c>
      <c r="C13" s="101" t="s">
        <v>267</v>
      </c>
      <c r="D13" s="103">
        <f>SUM(E13,+H13,+K13)</f>
        <v>11015</v>
      </c>
      <c r="E13" s="103">
        <f>SUM(F13:G13)</f>
        <v>0</v>
      </c>
      <c r="F13" s="103">
        <v>0</v>
      </c>
      <c r="G13" s="103">
        <v>0</v>
      </c>
      <c r="H13" s="103">
        <f>SUM(I13:J13)</f>
        <v>11015</v>
      </c>
      <c r="I13" s="103">
        <v>7215</v>
      </c>
      <c r="J13" s="103">
        <v>3800</v>
      </c>
      <c r="K13" s="103">
        <f>SUM(L13:M13)</f>
        <v>0</v>
      </c>
      <c r="L13" s="103">
        <v>0</v>
      </c>
      <c r="M13" s="103">
        <v>0</v>
      </c>
      <c r="N13" s="103">
        <f>SUM(O13,+V13,+AC13)</f>
        <v>11015</v>
      </c>
      <c r="O13" s="103">
        <f>SUM(P13:U13)</f>
        <v>7215</v>
      </c>
      <c r="P13" s="103">
        <v>7215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3800</v>
      </c>
      <c r="W13" s="103">
        <v>3800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16</v>
      </c>
      <c r="AG13" s="103">
        <v>16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16</v>
      </c>
      <c r="AU13" s="103">
        <v>16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28</v>
      </c>
      <c r="B14" s="113" t="s">
        <v>268</v>
      </c>
      <c r="C14" s="101" t="s">
        <v>269</v>
      </c>
      <c r="D14" s="103">
        <f>SUM(E14,+H14,+K14)</f>
        <v>10302</v>
      </c>
      <c r="E14" s="103">
        <f>SUM(F14:G14)</f>
        <v>0</v>
      </c>
      <c r="F14" s="103">
        <v>0</v>
      </c>
      <c r="G14" s="103">
        <v>0</v>
      </c>
      <c r="H14" s="103">
        <f>SUM(I14:J14)</f>
        <v>5580</v>
      </c>
      <c r="I14" s="103">
        <v>5580</v>
      </c>
      <c r="J14" s="103">
        <v>0</v>
      </c>
      <c r="K14" s="103">
        <f>SUM(L14:M14)</f>
        <v>4722</v>
      </c>
      <c r="L14" s="103">
        <v>0</v>
      </c>
      <c r="M14" s="103">
        <v>4722</v>
      </c>
      <c r="N14" s="103">
        <f>SUM(O14,+V14,+AC14)</f>
        <v>10302</v>
      </c>
      <c r="O14" s="103">
        <f>SUM(P14:U14)</f>
        <v>5580</v>
      </c>
      <c r="P14" s="103">
        <v>5580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4722</v>
      </c>
      <c r="W14" s="103">
        <v>4722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203</v>
      </c>
      <c r="AG14" s="103">
        <v>203</v>
      </c>
      <c r="AH14" s="103">
        <v>0</v>
      </c>
      <c r="AI14" s="103">
        <v>0</v>
      </c>
      <c r="AJ14" s="103">
        <f>SUM(AK14:AS14)</f>
        <v>203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203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28</v>
      </c>
      <c r="B15" s="113" t="s">
        <v>270</v>
      </c>
      <c r="C15" s="101" t="s">
        <v>271</v>
      </c>
      <c r="D15" s="103">
        <f>SUM(E15,+H15,+K15)</f>
        <v>5271</v>
      </c>
      <c r="E15" s="103">
        <f>SUM(F15:G15)</f>
        <v>0</v>
      </c>
      <c r="F15" s="103">
        <v>0</v>
      </c>
      <c r="G15" s="103">
        <v>0</v>
      </c>
      <c r="H15" s="103">
        <f>SUM(I15:J15)</f>
        <v>2394</v>
      </c>
      <c r="I15" s="103">
        <v>2394</v>
      </c>
      <c r="J15" s="103">
        <v>0</v>
      </c>
      <c r="K15" s="103">
        <f>SUM(L15:M15)</f>
        <v>2877</v>
      </c>
      <c r="L15" s="103">
        <v>0</v>
      </c>
      <c r="M15" s="103">
        <v>2877</v>
      </c>
      <c r="N15" s="103">
        <f>SUM(O15,+V15,+AC15)</f>
        <v>5271</v>
      </c>
      <c r="O15" s="103">
        <f>SUM(P15:U15)</f>
        <v>2394</v>
      </c>
      <c r="P15" s="103">
        <v>2394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2877</v>
      </c>
      <c r="W15" s="103">
        <v>2877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14</v>
      </c>
      <c r="AG15" s="103">
        <v>14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14</v>
      </c>
      <c r="AU15" s="103">
        <v>14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28</v>
      </c>
      <c r="B16" s="113" t="s">
        <v>272</v>
      </c>
      <c r="C16" s="101" t="s">
        <v>273</v>
      </c>
      <c r="D16" s="103">
        <f>SUM(E16,+H16,+K16)</f>
        <v>369</v>
      </c>
      <c r="E16" s="103">
        <f>SUM(F16:G16)</f>
        <v>206</v>
      </c>
      <c r="F16" s="103">
        <v>206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163</v>
      </c>
      <c r="L16" s="103">
        <v>0</v>
      </c>
      <c r="M16" s="103">
        <v>163</v>
      </c>
      <c r="N16" s="103">
        <f>SUM(O16,+V16,+AC16)</f>
        <v>369</v>
      </c>
      <c r="O16" s="103">
        <f>SUM(P16:U16)</f>
        <v>206</v>
      </c>
      <c r="P16" s="103">
        <v>0</v>
      </c>
      <c r="Q16" s="103">
        <v>0</v>
      </c>
      <c r="R16" s="103">
        <v>0</v>
      </c>
      <c r="S16" s="103">
        <v>206</v>
      </c>
      <c r="T16" s="103">
        <v>0</v>
      </c>
      <c r="U16" s="103">
        <v>0</v>
      </c>
      <c r="V16" s="103">
        <f>SUM(W16:AB16)</f>
        <v>163</v>
      </c>
      <c r="W16" s="103">
        <v>0</v>
      </c>
      <c r="X16" s="103">
        <v>0</v>
      </c>
      <c r="Y16" s="103">
        <v>0</v>
      </c>
      <c r="Z16" s="103">
        <v>163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28</v>
      </c>
      <c r="B17" s="113" t="s">
        <v>274</v>
      </c>
      <c r="C17" s="101" t="s">
        <v>275</v>
      </c>
      <c r="D17" s="103">
        <f>SUM(E17,+H17,+K17)</f>
        <v>840</v>
      </c>
      <c r="E17" s="103">
        <f>SUM(F17:G17)</f>
        <v>0</v>
      </c>
      <c r="F17" s="103">
        <v>0</v>
      </c>
      <c r="G17" s="103">
        <v>0</v>
      </c>
      <c r="H17" s="103">
        <f>SUM(I17:J17)</f>
        <v>345</v>
      </c>
      <c r="I17" s="103">
        <v>345</v>
      </c>
      <c r="J17" s="103">
        <v>0</v>
      </c>
      <c r="K17" s="103">
        <f>SUM(L17:M17)</f>
        <v>495</v>
      </c>
      <c r="L17" s="103">
        <v>0</v>
      </c>
      <c r="M17" s="103">
        <v>495</v>
      </c>
      <c r="N17" s="103">
        <f>SUM(O17,+V17,+AC17)</f>
        <v>840</v>
      </c>
      <c r="O17" s="103">
        <f>SUM(P17:U17)</f>
        <v>345</v>
      </c>
      <c r="P17" s="103">
        <v>0</v>
      </c>
      <c r="Q17" s="103">
        <v>0</v>
      </c>
      <c r="R17" s="103">
        <v>0</v>
      </c>
      <c r="S17" s="103">
        <v>345</v>
      </c>
      <c r="T17" s="103">
        <v>0</v>
      </c>
      <c r="U17" s="103">
        <v>0</v>
      </c>
      <c r="V17" s="103">
        <f>SUM(W17:AB17)</f>
        <v>495</v>
      </c>
      <c r="W17" s="103">
        <v>0</v>
      </c>
      <c r="X17" s="103">
        <v>0</v>
      </c>
      <c r="Y17" s="103">
        <v>0</v>
      </c>
      <c r="Z17" s="103">
        <v>495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28</v>
      </c>
      <c r="B18" s="113" t="s">
        <v>276</v>
      </c>
      <c r="C18" s="101" t="s">
        <v>277</v>
      </c>
      <c r="D18" s="103">
        <f>SUM(E18,+H18,+K18)</f>
        <v>1958</v>
      </c>
      <c r="E18" s="103">
        <f>SUM(F18:G18)</f>
        <v>0</v>
      </c>
      <c r="F18" s="103">
        <v>0</v>
      </c>
      <c r="G18" s="103">
        <v>0</v>
      </c>
      <c r="H18" s="103">
        <f>SUM(I18:J18)</f>
        <v>1958</v>
      </c>
      <c r="I18" s="103">
        <v>853</v>
      </c>
      <c r="J18" s="103">
        <v>1105</v>
      </c>
      <c r="K18" s="103">
        <f>SUM(L18:M18)</f>
        <v>0</v>
      </c>
      <c r="L18" s="103">
        <v>0</v>
      </c>
      <c r="M18" s="103">
        <v>0</v>
      </c>
      <c r="N18" s="103">
        <f>SUM(O18,+V18,+AC18)</f>
        <v>1958</v>
      </c>
      <c r="O18" s="103">
        <f>SUM(P18:U18)</f>
        <v>853</v>
      </c>
      <c r="P18" s="103">
        <v>853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1105</v>
      </c>
      <c r="W18" s="103">
        <v>1105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</v>
      </c>
      <c r="AG18" s="103">
        <v>5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5</v>
      </c>
      <c r="AU18" s="103">
        <v>5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28</v>
      </c>
      <c r="B19" s="113" t="s">
        <v>278</v>
      </c>
      <c r="C19" s="101" t="s">
        <v>279</v>
      </c>
      <c r="D19" s="103">
        <f>SUM(E19,+H19,+K19)</f>
        <v>2572</v>
      </c>
      <c r="E19" s="103">
        <f>SUM(F19:G19)</f>
        <v>0</v>
      </c>
      <c r="F19" s="103">
        <v>0</v>
      </c>
      <c r="G19" s="103">
        <v>0</v>
      </c>
      <c r="H19" s="103">
        <f>SUM(I19:J19)</f>
        <v>1359</v>
      </c>
      <c r="I19" s="103">
        <v>1359</v>
      </c>
      <c r="J19" s="103">
        <v>0</v>
      </c>
      <c r="K19" s="103">
        <f>SUM(L19:M19)</f>
        <v>1213</v>
      </c>
      <c r="L19" s="103">
        <v>0</v>
      </c>
      <c r="M19" s="103">
        <v>1213</v>
      </c>
      <c r="N19" s="103">
        <f>SUM(O19,+V19,+AC19)</f>
        <v>2572</v>
      </c>
      <c r="O19" s="103">
        <f>SUM(P19:U19)</f>
        <v>1359</v>
      </c>
      <c r="P19" s="103">
        <v>0</v>
      </c>
      <c r="Q19" s="103">
        <v>0</v>
      </c>
      <c r="R19" s="103">
        <v>0</v>
      </c>
      <c r="S19" s="103">
        <v>1359</v>
      </c>
      <c r="T19" s="103">
        <v>0</v>
      </c>
      <c r="U19" s="103">
        <v>0</v>
      </c>
      <c r="V19" s="103">
        <f>SUM(W19:AB19)</f>
        <v>1213</v>
      </c>
      <c r="W19" s="103">
        <v>0</v>
      </c>
      <c r="X19" s="103">
        <v>0</v>
      </c>
      <c r="Y19" s="103">
        <v>0</v>
      </c>
      <c r="Z19" s="103">
        <v>1213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28</v>
      </c>
      <c r="B20" s="113" t="s">
        <v>280</v>
      </c>
      <c r="C20" s="101" t="s">
        <v>281</v>
      </c>
      <c r="D20" s="103">
        <f>SUM(E20,+H20,+K20)</f>
        <v>37846</v>
      </c>
      <c r="E20" s="103">
        <f>SUM(F20:G20)</f>
        <v>9088</v>
      </c>
      <c r="F20" s="103">
        <v>9088</v>
      </c>
      <c r="G20" s="103">
        <v>0</v>
      </c>
      <c r="H20" s="103">
        <f>SUM(I20:J20)</f>
        <v>28758</v>
      </c>
      <c r="I20" s="103">
        <v>15675</v>
      </c>
      <c r="J20" s="103">
        <v>13083</v>
      </c>
      <c r="K20" s="103">
        <f>SUM(L20:M20)</f>
        <v>0</v>
      </c>
      <c r="L20" s="103">
        <v>0</v>
      </c>
      <c r="M20" s="103">
        <v>0</v>
      </c>
      <c r="N20" s="103">
        <f>SUM(O20,+V20,+AC20)</f>
        <v>38186</v>
      </c>
      <c r="O20" s="103">
        <f>SUM(P20:U20)</f>
        <v>24763</v>
      </c>
      <c r="P20" s="103">
        <v>21537</v>
      </c>
      <c r="Q20" s="103">
        <v>0</v>
      </c>
      <c r="R20" s="103">
        <v>0</v>
      </c>
      <c r="S20" s="103">
        <v>3226</v>
      </c>
      <c r="T20" s="103">
        <v>0</v>
      </c>
      <c r="U20" s="103">
        <v>0</v>
      </c>
      <c r="V20" s="103">
        <f>SUM(W20:AB20)</f>
        <v>13083</v>
      </c>
      <c r="W20" s="103">
        <v>9250</v>
      </c>
      <c r="X20" s="103">
        <v>0</v>
      </c>
      <c r="Y20" s="103">
        <v>0</v>
      </c>
      <c r="Z20" s="103">
        <v>3833</v>
      </c>
      <c r="AA20" s="103">
        <v>0</v>
      </c>
      <c r="AB20" s="103">
        <v>0</v>
      </c>
      <c r="AC20" s="103">
        <f>SUM(AD20:AE20)</f>
        <v>340</v>
      </c>
      <c r="AD20" s="103">
        <v>340</v>
      </c>
      <c r="AE20" s="103">
        <v>0</v>
      </c>
      <c r="AF20" s="103">
        <f>SUM(AG20:AI20)</f>
        <v>104</v>
      </c>
      <c r="AG20" s="103">
        <v>104</v>
      </c>
      <c r="AH20" s="103">
        <v>0</v>
      </c>
      <c r="AI20" s="103">
        <v>0</v>
      </c>
      <c r="AJ20" s="103">
        <f>SUM(AK20:AS20)</f>
        <v>104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104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28</v>
      </c>
      <c r="B21" s="113" t="s">
        <v>282</v>
      </c>
      <c r="C21" s="101" t="s">
        <v>283</v>
      </c>
      <c r="D21" s="103">
        <f>SUM(E21,+H21,+K21)</f>
        <v>8432</v>
      </c>
      <c r="E21" s="103">
        <f>SUM(F21:G21)</f>
        <v>0</v>
      </c>
      <c r="F21" s="103">
        <v>0</v>
      </c>
      <c r="G21" s="103">
        <v>0</v>
      </c>
      <c r="H21" s="103">
        <f>SUM(I21:J21)</f>
        <v>4131</v>
      </c>
      <c r="I21" s="103">
        <v>1981</v>
      </c>
      <c r="J21" s="103">
        <v>2150</v>
      </c>
      <c r="K21" s="103">
        <f>SUM(L21:M21)</f>
        <v>4301</v>
      </c>
      <c r="L21" s="103">
        <v>0</v>
      </c>
      <c r="M21" s="103">
        <v>4301</v>
      </c>
      <c r="N21" s="103">
        <f>SUM(O21,+V21,+AC21)</f>
        <v>8432</v>
      </c>
      <c r="O21" s="103">
        <f>SUM(P21:U21)</f>
        <v>1981</v>
      </c>
      <c r="P21" s="103">
        <v>1981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6451</v>
      </c>
      <c r="W21" s="103">
        <v>6451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28</v>
      </c>
      <c r="AG21" s="103">
        <v>28</v>
      </c>
      <c r="AH21" s="103">
        <v>0</v>
      </c>
      <c r="AI21" s="103">
        <v>0</v>
      </c>
      <c r="AJ21" s="103">
        <f>SUM(AK21:AS21)</f>
        <v>450</v>
      </c>
      <c r="AK21" s="103">
        <v>450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28</v>
      </c>
      <c r="AU21" s="103">
        <v>28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28</v>
      </c>
      <c r="B22" s="113" t="s">
        <v>284</v>
      </c>
      <c r="C22" s="101" t="s">
        <v>285</v>
      </c>
      <c r="D22" s="103">
        <f>SUM(E22,+H22,+K22)</f>
        <v>7804</v>
      </c>
      <c r="E22" s="103">
        <f>SUM(F22:G22)</f>
        <v>0</v>
      </c>
      <c r="F22" s="103">
        <v>0</v>
      </c>
      <c r="G22" s="103">
        <v>0</v>
      </c>
      <c r="H22" s="103">
        <f>SUM(I22:J22)</f>
        <v>2700</v>
      </c>
      <c r="I22" s="103">
        <v>2700</v>
      </c>
      <c r="J22" s="103">
        <v>0</v>
      </c>
      <c r="K22" s="103">
        <f>SUM(L22:M22)</f>
        <v>5104</v>
      </c>
      <c r="L22" s="103">
        <v>0</v>
      </c>
      <c r="M22" s="103">
        <v>5104</v>
      </c>
      <c r="N22" s="103">
        <f>SUM(O22,+V22,+AC22)</f>
        <v>7815</v>
      </c>
      <c r="O22" s="103">
        <f>SUM(P22:U22)</f>
        <v>2700</v>
      </c>
      <c r="P22" s="103">
        <v>2700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5104</v>
      </c>
      <c r="W22" s="103">
        <v>5104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11</v>
      </c>
      <c r="AD22" s="103">
        <v>11</v>
      </c>
      <c r="AE22" s="103">
        <v>0</v>
      </c>
      <c r="AF22" s="103">
        <f>SUM(AG22:AI22)</f>
        <v>75</v>
      </c>
      <c r="AG22" s="103">
        <v>75</v>
      </c>
      <c r="AH22" s="103">
        <v>0</v>
      </c>
      <c r="AI22" s="103">
        <v>0</v>
      </c>
      <c r="AJ22" s="103">
        <f>SUM(AK22:AS22)</f>
        <v>326</v>
      </c>
      <c r="AK22" s="103">
        <v>326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75</v>
      </c>
      <c r="AU22" s="103">
        <v>75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28</v>
      </c>
      <c r="B23" s="113" t="s">
        <v>286</v>
      </c>
      <c r="C23" s="101" t="s">
        <v>287</v>
      </c>
      <c r="D23" s="103">
        <f>SUM(E23,+H23,+K23)</f>
        <v>269</v>
      </c>
      <c r="E23" s="103">
        <f>SUM(F23:G23)</f>
        <v>143</v>
      </c>
      <c r="F23" s="103">
        <v>143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126</v>
      </c>
      <c r="L23" s="103">
        <v>0</v>
      </c>
      <c r="M23" s="103">
        <v>126</v>
      </c>
      <c r="N23" s="103">
        <f>SUM(O23,+V23,+AC23)</f>
        <v>269</v>
      </c>
      <c r="O23" s="103">
        <f>SUM(P23:U23)</f>
        <v>143</v>
      </c>
      <c r="P23" s="103">
        <v>0</v>
      </c>
      <c r="Q23" s="103">
        <v>0</v>
      </c>
      <c r="R23" s="103">
        <v>0</v>
      </c>
      <c r="S23" s="103">
        <v>143</v>
      </c>
      <c r="T23" s="103">
        <v>0</v>
      </c>
      <c r="U23" s="103">
        <v>0</v>
      </c>
      <c r="V23" s="103">
        <f>SUM(W23:AB23)</f>
        <v>126</v>
      </c>
      <c r="W23" s="103">
        <v>0</v>
      </c>
      <c r="X23" s="103">
        <v>0</v>
      </c>
      <c r="Y23" s="103">
        <v>0</v>
      </c>
      <c r="Z23" s="103">
        <v>126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28</v>
      </c>
      <c r="B24" s="113" t="s">
        <v>288</v>
      </c>
      <c r="C24" s="101" t="s">
        <v>289</v>
      </c>
      <c r="D24" s="103">
        <f>SUM(E24,+H24,+K24)</f>
        <v>1880</v>
      </c>
      <c r="E24" s="103">
        <f>SUM(F24:G24)</f>
        <v>0</v>
      </c>
      <c r="F24" s="103">
        <v>0</v>
      </c>
      <c r="G24" s="103">
        <v>0</v>
      </c>
      <c r="H24" s="103">
        <f>SUM(I24:J24)</f>
        <v>870</v>
      </c>
      <c r="I24" s="103">
        <v>870</v>
      </c>
      <c r="J24" s="103">
        <v>0</v>
      </c>
      <c r="K24" s="103">
        <f>SUM(L24:M24)</f>
        <v>1010</v>
      </c>
      <c r="L24" s="103">
        <v>0</v>
      </c>
      <c r="M24" s="103">
        <v>1010</v>
      </c>
      <c r="N24" s="103">
        <f>SUM(O24,+V24,+AC24)</f>
        <v>1884</v>
      </c>
      <c r="O24" s="103">
        <f>SUM(P24:U24)</f>
        <v>870</v>
      </c>
      <c r="P24" s="103">
        <v>870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1010</v>
      </c>
      <c r="W24" s="103">
        <v>1010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4</v>
      </c>
      <c r="AD24" s="103">
        <v>4</v>
      </c>
      <c r="AE24" s="103">
        <v>0</v>
      </c>
      <c r="AF24" s="103">
        <f>SUM(AG24:AI24)</f>
        <v>5</v>
      </c>
      <c r="AG24" s="103">
        <v>5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5</v>
      </c>
      <c r="AU24" s="103">
        <v>5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28</v>
      </c>
      <c r="B25" s="113" t="s">
        <v>290</v>
      </c>
      <c r="C25" s="101" t="s">
        <v>291</v>
      </c>
      <c r="D25" s="103">
        <f>SUM(E25,+H25,+K25)</f>
        <v>828</v>
      </c>
      <c r="E25" s="103">
        <f>SUM(F25:G25)</f>
        <v>0</v>
      </c>
      <c r="F25" s="103">
        <v>0</v>
      </c>
      <c r="G25" s="103">
        <v>0</v>
      </c>
      <c r="H25" s="103">
        <f>SUM(I25:J25)</f>
        <v>586</v>
      </c>
      <c r="I25" s="103">
        <v>586</v>
      </c>
      <c r="J25" s="103">
        <v>0</v>
      </c>
      <c r="K25" s="103">
        <f>SUM(L25:M25)</f>
        <v>242</v>
      </c>
      <c r="L25" s="103">
        <v>0</v>
      </c>
      <c r="M25" s="103">
        <v>242</v>
      </c>
      <c r="N25" s="103">
        <f>SUM(O25,+V25,+AC25)</f>
        <v>828</v>
      </c>
      <c r="O25" s="103">
        <f>SUM(P25:U25)</f>
        <v>586</v>
      </c>
      <c r="P25" s="103">
        <v>586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242</v>
      </c>
      <c r="W25" s="103">
        <v>242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</v>
      </c>
      <c r="AG25" s="103">
        <v>2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2</v>
      </c>
      <c r="AU25" s="103">
        <v>2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28</v>
      </c>
      <c r="B26" s="113" t="s">
        <v>292</v>
      </c>
      <c r="C26" s="101" t="s">
        <v>293</v>
      </c>
      <c r="D26" s="103">
        <f>SUM(E26,+H26,+K26)</f>
        <v>3835</v>
      </c>
      <c r="E26" s="103">
        <f>SUM(F26:G26)</f>
        <v>0</v>
      </c>
      <c r="F26" s="103">
        <v>0</v>
      </c>
      <c r="G26" s="103">
        <v>0</v>
      </c>
      <c r="H26" s="103">
        <f>SUM(I26:J26)</f>
        <v>1743</v>
      </c>
      <c r="I26" s="103">
        <v>1743</v>
      </c>
      <c r="J26" s="103">
        <v>0</v>
      </c>
      <c r="K26" s="103">
        <f>SUM(L26:M26)</f>
        <v>2092</v>
      </c>
      <c r="L26" s="103">
        <v>0</v>
      </c>
      <c r="M26" s="103">
        <v>2092</v>
      </c>
      <c r="N26" s="103">
        <f>SUM(O26,+V26,+AC26)</f>
        <v>3835</v>
      </c>
      <c r="O26" s="103">
        <f>SUM(P26:U26)</f>
        <v>1743</v>
      </c>
      <c r="P26" s="103">
        <v>1743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2092</v>
      </c>
      <c r="W26" s="103">
        <v>2092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10</v>
      </c>
      <c r="AG26" s="103">
        <v>10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10</v>
      </c>
      <c r="AU26" s="103">
        <v>10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28</v>
      </c>
      <c r="B27" s="113" t="s">
        <v>294</v>
      </c>
      <c r="C27" s="101" t="s">
        <v>295</v>
      </c>
      <c r="D27" s="103">
        <f>SUM(E27,+H27,+K27)</f>
        <v>1425</v>
      </c>
      <c r="E27" s="103">
        <f>SUM(F27:G27)</f>
        <v>0</v>
      </c>
      <c r="F27" s="103">
        <v>0</v>
      </c>
      <c r="G27" s="103">
        <v>0</v>
      </c>
      <c r="H27" s="103">
        <f>SUM(I27:J27)</f>
        <v>1425</v>
      </c>
      <c r="I27" s="103">
        <v>765</v>
      </c>
      <c r="J27" s="103">
        <v>660</v>
      </c>
      <c r="K27" s="103">
        <f>SUM(L27:M27)</f>
        <v>0</v>
      </c>
      <c r="L27" s="103">
        <v>0</v>
      </c>
      <c r="M27" s="103">
        <v>0</v>
      </c>
      <c r="N27" s="103">
        <f>SUM(O27,+V27,+AC27)</f>
        <v>1427</v>
      </c>
      <c r="O27" s="103">
        <f>SUM(P27:U27)</f>
        <v>765</v>
      </c>
      <c r="P27" s="103">
        <v>765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660</v>
      </c>
      <c r="W27" s="103">
        <v>660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2</v>
      </c>
      <c r="AD27" s="103">
        <v>2</v>
      </c>
      <c r="AE27" s="103">
        <v>0</v>
      </c>
      <c r="AF27" s="103">
        <f>SUM(AG27:AI27)</f>
        <v>14</v>
      </c>
      <c r="AG27" s="103">
        <v>14</v>
      </c>
      <c r="AH27" s="103">
        <v>0</v>
      </c>
      <c r="AI27" s="103">
        <v>0</v>
      </c>
      <c r="AJ27" s="103">
        <f>SUM(AK27:AS27)</f>
        <v>59</v>
      </c>
      <c r="AK27" s="103">
        <v>59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14</v>
      </c>
      <c r="AU27" s="103">
        <v>14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28</v>
      </c>
      <c r="B28" s="113" t="s">
        <v>296</v>
      </c>
      <c r="C28" s="101" t="s">
        <v>297</v>
      </c>
      <c r="D28" s="103">
        <f>SUM(E28,+H28,+K28)</f>
        <v>1865</v>
      </c>
      <c r="E28" s="103">
        <f>SUM(F28:G28)</f>
        <v>0</v>
      </c>
      <c r="F28" s="103">
        <v>0</v>
      </c>
      <c r="G28" s="103">
        <v>0</v>
      </c>
      <c r="H28" s="103">
        <f>SUM(I28:J28)</f>
        <v>1865</v>
      </c>
      <c r="I28" s="103">
        <v>779</v>
      </c>
      <c r="J28" s="103">
        <v>1086</v>
      </c>
      <c r="K28" s="103">
        <f>SUM(L28:M28)</f>
        <v>0</v>
      </c>
      <c r="L28" s="103">
        <v>0</v>
      </c>
      <c r="M28" s="103">
        <v>0</v>
      </c>
      <c r="N28" s="103">
        <f>SUM(O28,+V28,+AC28)</f>
        <v>1865</v>
      </c>
      <c r="O28" s="103">
        <f>SUM(P28:U28)</f>
        <v>779</v>
      </c>
      <c r="P28" s="103">
        <v>779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1086</v>
      </c>
      <c r="W28" s="103">
        <v>1086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18</v>
      </c>
      <c r="AG28" s="103">
        <v>18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18</v>
      </c>
      <c r="AU28" s="103">
        <v>18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28</v>
      </c>
      <c r="B29" s="113" t="s">
        <v>298</v>
      </c>
      <c r="C29" s="101" t="s">
        <v>299</v>
      </c>
      <c r="D29" s="103">
        <f>SUM(E29,+H29,+K29)</f>
        <v>1305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1305</v>
      </c>
      <c r="L29" s="103">
        <v>500</v>
      </c>
      <c r="M29" s="103">
        <v>805</v>
      </c>
      <c r="N29" s="103">
        <f>SUM(O29,+V29,+AC29)</f>
        <v>1311</v>
      </c>
      <c r="O29" s="103">
        <f>SUM(P29:U29)</f>
        <v>500</v>
      </c>
      <c r="P29" s="103">
        <v>500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805</v>
      </c>
      <c r="W29" s="103">
        <v>805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6</v>
      </c>
      <c r="AD29" s="103">
        <v>6</v>
      </c>
      <c r="AE29" s="103">
        <v>0</v>
      </c>
      <c r="AF29" s="103">
        <f>SUM(AG29:AI29)</f>
        <v>13</v>
      </c>
      <c r="AG29" s="103">
        <v>13</v>
      </c>
      <c r="AH29" s="103">
        <v>0</v>
      </c>
      <c r="AI29" s="103">
        <v>0</v>
      </c>
      <c r="AJ29" s="103">
        <f>SUM(AK29:AS29)</f>
        <v>54</v>
      </c>
      <c r="AK29" s="103">
        <v>54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13</v>
      </c>
      <c r="AU29" s="103">
        <v>13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28</v>
      </c>
      <c r="B30" s="113" t="s">
        <v>300</v>
      </c>
      <c r="C30" s="101" t="s">
        <v>301</v>
      </c>
      <c r="D30" s="103">
        <f>SUM(E30,+H30,+K30)</f>
        <v>1678</v>
      </c>
      <c r="E30" s="103">
        <f>SUM(F30:G30)</f>
        <v>0</v>
      </c>
      <c r="F30" s="103">
        <v>0</v>
      </c>
      <c r="G30" s="103">
        <v>0</v>
      </c>
      <c r="H30" s="103">
        <f>SUM(I30:J30)</f>
        <v>511</v>
      </c>
      <c r="I30" s="103">
        <v>511</v>
      </c>
      <c r="J30" s="103">
        <v>0</v>
      </c>
      <c r="K30" s="103">
        <f>SUM(L30:M30)</f>
        <v>1167</v>
      </c>
      <c r="L30" s="103">
        <v>0</v>
      </c>
      <c r="M30" s="103">
        <v>1167</v>
      </c>
      <c r="N30" s="103">
        <f>SUM(O30,+V30,+AC30)</f>
        <v>1678</v>
      </c>
      <c r="O30" s="103">
        <f>SUM(P30:U30)</f>
        <v>511</v>
      </c>
      <c r="P30" s="103">
        <v>511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1167</v>
      </c>
      <c r="W30" s="103">
        <v>1167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16</v>
      </c>
      <c r="AG30" s="103">
        <v>16</v>
      </c>
      <c r="AH30" s="103">
        <v>0</v>
      </c>
      <c r="AI30" s="103">
        <v>0</v>
      </c>
      <c r="AJ30" s="103">
        <f>SUM(AK30:AS30)</f>
        <v>70</v>
      </c>
      <c r="AK30" s="103">
        <v>70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16</v>
      </c>
      <c r="AU30" s="103">
        <v>16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28</v>
      </c>
      <c r="B31" s="113" t="s">
        <v>302</v>
      </c>
      <c r="C31" s="101" t="s">
        <v>303</v>
      </c>
      <c r="D31" s="103">
        <f>SUM(E31,+H31,+K31)</f>
        <v>8452</v>
      </c>
      <c r="E31" s="103">
        <f>SUM(F31:G31)</f>
        <v>0</v>
      </c>
      <c r="F31" s="103">
        <v>0</v>
      </c>
      <c r="G31" s="103">
        <v>0</v>
      </c>
      <c r="H31" s="103">
        <f>SUM(I31:J31)</f>
        <v>3628</v>
      </c>
      <c r="I31" s="103">
        <v>1216</v>
      </c>
      <c r="J31" s="103">
        <v>2412</v>
      </c>
      <c r="K31" s="103">
        <f>SUM(L31:M31)</f>
        <v>4824</v>
      </c>
      <c r="L31" s="103">
        <v>0</v>
      </c>
      <c r="M31" s="103">
        <v>4824</v>
      </c>
      <c r="N31" s="103">
        <f>SUM(O31,+V31,+AC31)</f>
        <v>8452</v>
      </c>
      <c r="O31" s="103">
        <f>SUM(P31:U31)</f>
        <v>1216</v>
      </c>
      <c r="P31" s="103">
        <v>1216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7236</v>
      </c>
      <c r="W31" s="103">
        <v>7236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28</v>
      </c>
      <c r="AG31" s="103">
        <v>28</v>
      </c>
      <c r="AH31" s="103">
        <v>0</v>
      </c>
      <c r="AI31" s="103">
        <v>0</v>
      </c>
      <c r="AJ31" s="103">
        <f>SUM(AK31:AS31)</f>
        <v>451</v>
      </c>
      <c r="AK31" s="103">
        <v>451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28</v>
      </c>
      <c r="AU31" s="103">
        <v>28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28</v>
      </c>
      <c r="B32" s="113" t="s">
        <v>304</v>
      </c>
      <c r="C32" s="101" t="s">
        <v>305</v>
      </c>
      <c r="D32" s="103">
        <f>SUM(E32,+H32,+K32)</f>
        <v>1498</v>
      </c>
      <c r="E32" s="103">
        <f>SUM(F32:G32)</f>
        <v>0</v>
      </c>
      <c r="F32" s="103">
        <v>0</v>
      </c>
      <c r="G32" s="103">
        <v>0</v>
      </c>
      <c r="H32" s="103">
        <f>SUM(I32:J32)</f>
        <v>973</v>
      </c>
      <c r="I32" s="103">
        <v>973</v>
      </c>
      <c r="J32" s="103">
        <v>0</v>
      </c>
      <c r="K32" s="103">
        <f>SUM(L32:M32)</f>
        <v>525</v>
      </c>
      <c r="L32" s="103">
        <v>0</v>
      </c>
      <c r="M32" s="103">
        <v>525</v>
      </c>
      <c r="N32" s="103">
        <f>SUM(O32,+V32,+AC32)</f>
        <v>1546</v>
      </c>
      <c r="O32" s="103">
        <f>SUM(P32:U32)</f>
        <v>973</v>
      </c>
      <c r="P32" s="103">
        <v>973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525</v>
      </c>
      <c r="W32" s="103">
        <v>525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48</v>
      </c>
      <c r="AD32" s="103">
        <v>48</v>
      </c>
      <c r="AE32" s="103">
        <v>0</v>
      </c>
      <c r="AF32" s="103">
        <f>SUM(AG32:AI32)</f>
        <v>0</v>
      </c>
      <c r="AG32" s="103">
        <v>0</v>
      </c>
      <c r="AH32" s="103">
        <v>0</v>
      </c>
      <c r="AI32" s="103">
        <v>0</v>
      </c>
      <c r="AJ32" s="103">
        <f>SUM(AK32:AS32)</f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28</v>
      </c>
      <c r="B33" s="113" t="s">
        <v>306</v>
      </c>
      <c r="C33" s="101" t="s">
        <v>307</v>
      </c>
      <c r="D33" s="103">
        <f>SUM(E33,+H33,+K33)</f>
        <v>6552</v>
      </c>
      <c r="E33" s="103">
        <f>SUM(F33:G33)</f>
        <v>5628</v>
      </c>
      <c r="F33" s="103">
        <v>5628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924</v>
      </c>
      <c r="L33" s="103">
        <v>0</v>
      </c>
      <c r="M33" s="103">
        <v>924</v>
      </c>
      <c r="N33" s="103">
        <f>SUM(O33,+V33,+AC33)</f>
        <v>6574</v>
      </c>
      <c r="O33" s="103">
        <f>SUM(P33:U33)</f>
        <v>5628</v>
      </c>
      <c r="P33" s="103">
        <v>5628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924</v>
      </c>
      <c r="W33" s="103">
        <v>924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22</v>
      </c>
      <c r="AD33" s="103">
        <v>19</v>
      </c>
      <c r="AE33" s="103">
        <v>3</v>
      </c>
      <c r="AF33" s="103">
        <f>SUM(AG33:AI33)</f>
        <v>29</v>
      </c>
      <c r="AG33" s="103">
        <v>29</v>
      </c>
      <c r="AH33" s="103">
        <v>0</v>
      </c>
      <c r="AI33" s="103">
        <v>0</v>
      </c>
      <c r="AJ33" s="103">
        <f>SUM(AK33:AS33)</f>
        <v>58</v>
      </c>
      <c r="AK33" s="103">
        <v>0</v>
      </c>
      <c r="AL33" s="103">
        <v>29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29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29</v>
      </c>
      <c r="BA33" s="103">
        <v>29</v>
      </c>
      <c r="BB33" s="103">
        <v>0</v>
      </c>
      <c r="BC33" s="103">
        <v>0</v>
      </c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3">
    <sortCondition ref="A8:A33"/>
    <sortCondition ref="B8:B33"/>
    <sortCondition ref="C8:C33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32" man="1"/>
    <brk id="31" min="1" max="32" man="1"/>
    <brk id="45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26000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26100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26201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26202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26203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26204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26205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26206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26207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26208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26209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26210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26211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26212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26213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26214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26303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26322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26343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26344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26364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26365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26366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26367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26407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26463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26465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2016-10-24T05:42:31Z</cp:lastPrinted>
  <dcterms:created xsi:type="dcterms:W3CDTF">2008-01-06T09:25:24Z</dcterms:created>
  <dcterms:modified xsi:type="dcterms:W3CDTF">2020-02-03T08:45:09Z</dcterms:modified>
</cp:coreProperties>
</file>