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8福井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水洗化人口等!$A$6:$AA$23</definedName>
    <definedName name="_xlnm.Print_Area" localSheetId="2">し尿集計結果!$A$1:$M$36</definedName>
    <definedName name="_xlnm.Print_Area" localSheetId="1">し尿処理状況!$2:$24</definedName>
    <definedName name="_xlnm.Print_Area" localSheetId="0">水洗化人口等!$2:$24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V8" i="2"/>
  <c r="N8" i="2" s="1"/>
  <c r="V9" i="2"/>
  <c r="V10" i="2"/>
  <c r="V11" i="2"/>
  <c r="V12" i="2"/>
  <c r="V13" i="2"/>
  <c r="N13" i="2" s="1"/>
  <c r="V14" i="2"/>
  <c r="N14" i="2" s="1"/>
  <c r="V15" i="2"/>
  <c r="V16" i="2"/>
  <c r="V17" i="2"/>
  <c r="V18" i="2"/>
  <c r="V19" i="2"/>
  <c r="N19" i="2" s="1"/>
  <c r="V20" i="2"/>
  <c r="N20" i="2" s="1"/>
  <c r="V21" i="2"/>
  <c r="V22" i="2"/>
  <c r="V23" i="2"/>
  <c r="V24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N9" i="2"/>
  <c r="N10" i="2"/>
  <c r="N11" i="2"/>
  <c r="N12" i="2"/>
  <c r="N15" i="2"/>
  <c r="N16" i="2"/>
  <c r="N17" i="2"/>
  <c r="N18" i="2"/>
  <c r="N21" i="2"/>
  <c r="N22" i="2"/>
  <c r="N23" i="2"/>
  <c r="N24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H8" i="2"/>
  <c r="H9" i="2"/>
  <c r="H10" i="2"/>
  <c r="H11" i="2"/>
  <c r="D11" i="2" s="1"/>
  <c r="H12" i="2"/>
  <c r="D12" i="2" s="1"/>
  <c r="H13" i="2"/>
  <c r="D13" i="2" s="1"/>
  <c r="H14" i="2"/>
  <c r="H15" i="2"/>
  <c r="H16" i="2"/>
  <c r="H17" i="2"/>
  <c r="D17" i="2" s="1"/>
  <c r="H18" i="2"/>
  <c r="D18" i="2" s="1"/>
  <c r="H19" i="2"/>
  <c r="D19" i="2" s="1"/>
  <c r="H20" i="2"/>
  <c r="H21" i="2"/>
  <c r="H22" i="2"/>
  <c r="H23" i="2"/>
  <c r="D23" i="2" s="1"/>
  <c r="H24" i="2"/>
  <c r="D24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D8" i="2"/>
  <c r="D9" i="2"/>
  <c r="D10" i="2"/>
  <c r="D14" i="2"/>
  <c r="D15" i="2"/>
  <c r="D16" i="2"/>
  <c r="D20" i="2"/>
  <c r="D21" i="2"/>
  <c r="D22" i="2"/>
  <c r="I8" i="1"/>
  <c r="D8" i="1" s="1"/>
  <c r="I9" i="1"/>
  <c r="D9" i="1" s="1"/>
  <c r="I10" i="1"/>
  <c r="I11" i="1"/>
  <c r="I12" i="1"/>
  <c r="I13" i="1"/>
  <c r="D13" i="1" s="1"/>
  <c r="I14" i="1"/>
  <c r="D14" i="1" s="1"/>
  <c r="I15" i="1"/>
  <c r="D15" i="1" s="1"/>
  <c r="I16" i="1"/>
  <c r="I17" i="1"/>
  <c r="I18" i="1"/>
  <c r="I19" i="1"/>
  <c r="D19" i="1" s="1"/>
  <c r="I20" i="1"/>
  <c r="D20" i="1" s="1"/>
  <c r="I21" i="1"/>
  <c r="D21" i="1" s="1"/>
  <c r="I22" i="1"/>
  <c r="I23" i="1"/>
  <c r="I24" i="1"/>
  <c r="E8" i="1"/>
  <c r="E9" i="1"/>
  <c r="E10" i="1"/>
  <c r="D10" i="1" s="1"/>
  <c r="E11" i="1"/>
  <c r="D11" i="1" s="1"/>
  <c r="E12" i="1"/>
  <c r="E13" i="1"/>
  <c r="E14" i="1"/>
  <c r="E15" i="1"/>
  <c r="E16" i="1"/>
  <c r="D16" i="1" s="1"/>
  <c r="E17" i="1"/>
  <c r="D17" i="1" s="1"/>
  <c r="E18" i="1"/>
  <c r="E19" i="1"/>
  <c r="E20" i="1"/>
  <c r="E21" i="1"/>
  <c r="E22" i="1"/>
  <c r="D22" i="1" s="1"/>
  <c r="E23" i="1"/>
  <c r="D23" i="1" s="1"/>
  <c r="E24" i="1"/>
  <c r="D12" i="1"/>
  <c r="J12" i="1" s="1"/>
  <c r="D18" i="1"/>
  <c r="L18" i="1" s="1"/>
  <c r="D24" i="1"/>
  <c r="J24" i="1" s="1"/>
  <c r="L22" i="1" l="1"/>
  <c r="Q22" i="1"/>
  <c r="F22" i="1"/>
  <c r="J22" i="1"/>
  <c r="N22" i="1"/>
  <c r="N16" i="1"/>
  <c r="Q16" i="1"/>
  <c r="F16" i="1"/>
  <c r="J16" i="1"/>
  <c r="L16" i="1"/>
  <c r="N21" i="1"/>
  <c r="Q21" i="1"/>
  <c r="F21" i="1"/>
  <c r="J21" i="1"/>
  <c r="L21" i="1"/>
  <c r="J15" i="1"/>
  <c r="L15" i="1"/>
  <c r="N15" i="1"/>
  <c r="Q15" i="1"/>
  <c r="F15" i="1"/>
  <c r="F20" i="1"/>
  <c r="J20" i="1"/>
  <c r="L20" i="1"/>
  <c r="N20" i="1"/>
  <c r="Q20" i="1"/>
  <c r="Q14" i="1"/>
  <c r="J14" i="1"/>
  <c r="L14" i="1"/>
  <c r="N14" i="1"/>
  <c r="F14" i="1"/>
  <c r="F8" i="1"/>
  <c r="J8" i="1"/>
  <c r="L8" i="1"/>
  <c r="N8" i="1"/>
  <c r="Q8" i="1"/>
  <c r="N10" i="1"/>
  <c r="Q10" i="1"/>
  <c r="F10" i="1"/>
  <c r="J10" i="1"/>
  <c r="L10" i="1"/>
  <c r="F9" i="1"/>
  <c r="Q9" i="1"/>
  <c r="J9" i="1"/>
  <c r="L9" i="1"/>
  <c r="N9" i="1"/>
  <c r="J19" i="1"/>
  <c r="L19" i="1"/>
  <c r="N19" i="1"/>
  <c r="Q19" i="1"/>
  <c r="F19" i="1"/>
  <c r="F13" i="1"/>
  <c r="J13" i="1"/>
  <c r="L13" i="1"/>
  <c r="N13" i="1"/>
  <c r="Q13" i="1"/>
  <c r="L23" i="1"/>
  <c r="N23" i="1"/>
  <c r="Q23" i="1"/>
  <c r="F23" i="1"/>
  <c r="J23" i="1"/>
  <c r="N17" i="1"/>
  <c r="Q17" i="1"/>
  <c r="F17" i="1"/>
  <c r="J17" i="1"/>
  <c r="L17" i="1"/>
  <c r="L11" i="1"/>
  <c r="N11" i="1"/>
  <c r="Q11" i="1"/>
  <c r="F11" i="1"/>
  <c r="J11" i="1"/>
  <c r="J18" i="1"/>
  <c r="F24" i="1"/>
  <c r="F18" i="1"/>
  <c r="F12" i="1"/>
  <c r="Q24" i="1"/>
  <c r="Q18" i="1"/>
  <c r="Q12" i="1"/>
  <c r="N24" i="1"/>
  <c r="N18" i="1"/>
  <c r="N12" i="1"/>
  <c r="L24" i="1"/>
  <c r="L12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<sst xmlns="http://schemas.openxmlformats.org/spreadsheetml/2006/main" count="637" uniqueCount="290">
  <si>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</si>
  <si>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</si>
  <si>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</si>
  <si>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</si>
  <si>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</si>
  <si>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</si>
  <si>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</si>
  <si>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</si>
  <si>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</si>
  <si>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</si>
  <si>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</si>
  <si>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</si>
  <si>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</si>
  <si>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</si>
  <si>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</si>
  <si>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</si>
  <si>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</si>
  <si>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</si>
  <si>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</si>
  <si>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</si>
  <si>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</si>
  <si>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</si>
  <si>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</si>
  <si>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</si>
  <si>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</si>
  <si>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</si>
  <si>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</si>
  <si>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</si>
  <si>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</si>
  <si>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</si>
  <si>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</si>
  <si>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</si>
  <si>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</si>
  <si>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</si>
  <si>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</si>
  <si>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</si>
  <si>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</si>
  <si>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</si>
  <si>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</si>
  <si>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</si>
  <si>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</si>
  <si>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</si>
  <si>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</si>
  <si>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</si>
  <si>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</si>
  <si>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</si>
  <si>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</si>
  <si>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</si>
  <si>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</si>
  <si>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</si>
  <si>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</si>
  <si>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</si>
  <si>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</si>
  <si>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</si>
  <si>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</si>
  <si>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</si>
  <si>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</si>
  <si>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</si>
  <si>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</si>
  <si>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</si>
  <si>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</si>
  <si>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</si>
  <si>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</si>
  <si>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</si>
  <si>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</si>
  <si>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</si>
  <si>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</si>
  <si>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</si>
  <si>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</si>
  <si>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</si>
  <si>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</si>
  <si>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</si>
  <si>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</si>
  <si>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</si>
  <si>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</si>
  <si>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</si>
  <si>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</si>
  <si>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</si>
  <si>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</si>
  <si>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</si>
  <si>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</si>
  <si>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</si>
  <si>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</si>
  <si>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</si>
  <si>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</si>
  <si>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</si>
  <si>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</si>
  <si>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</si>
  <si>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</si>
  <si>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</si>
  <si>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</si>
  <si>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</si>
  <si>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</si>
  <si>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</si>
  <si>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</si>
  <si>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</si>
  <si>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</si>
  <si>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</si>
  <si>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</si>
  <si>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</si>
  <si>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</si>
  <si>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</si>
  <si>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</si>
  <si>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</si>
  <si>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</si>
  <si>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</si>
  <si>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</si>
  <si>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</si>
  <si>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</si>
  <si>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</si>
  <si>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</si>
  <si>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</si>
  <si>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</si>
  <si>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</si>
  <si>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</si>
  <si>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</si>
  <si>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</si>
  <si>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</si>
  <si>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</si>
  <si>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</si>
  <si>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</si>
  <si>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</si>
  <si>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</si>
  <si>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</si>
  <si>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</si>
  <si>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</si>
  <si>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</si>
  <si>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</si>
  <si>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</si>
  <si>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</si>
  <si>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</si>
  <si>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</si>
  <si>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</si>
  <si>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</si>
  <si>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</si>
  <si>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</si>
  <si>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</si>
  <si>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</si>
  <si>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</si>
  <si>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</si>
  <si>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</si>
  <si>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</si>
  <si>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</si>
  <si>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</si>
  <si>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</si>
  <si>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</si>
  <si>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</si>
  <si>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</si>
  <si>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</si>
  <si>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</si>
  <si>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</si>
  <si>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</si>
  <si>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</si>
  <si>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</si>
  <si>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</si>
  <si>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</si>
  <si>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</si>
  <si>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</si>
  <si>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</si>
  <si>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</si>
  <si>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</si>
  <si>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</si>
  <si>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</si>
  <si>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</si>
  <si>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</si>
  <si>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</si>
  <si>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</si>
  <si>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</si>
  <si>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</si>
  <si>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</si>
  <si>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</si>
  <si>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</si>
  <si>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</si>
  <si>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</si>
  <si>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</si>
  <si>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</si>
  <si>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</si>
  <si>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</si>
  <si>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</si>
  <si>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</si>
  <si>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</si>
  <si>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</si>
  <si>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</si>
  <si>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</si>
  <si>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</si>
  <si>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</si>
  <si>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</si>
  <si>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</si>
  <si>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</si>
  <si>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</si>
  <si>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</si>
  <si>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</si>
  <si>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</si>
  <si>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</si>
  <si>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</si>
  <si>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</si>
  <si>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</si>
  <si>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</si>
  <si>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</si>
  <si>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</si>
  <si>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</si>
  <si>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</si>
  <si>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</si>
  <si>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</si>
  <si>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</si>
  <si>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</si>
  <si>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</si>
  <si>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</si>
  <si>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</si>
  <si>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</si>
  <si>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</si>
  <si>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</si>
  <si>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</si>
  <si>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</si>
  <si>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</si>
  <si>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</si>
  <si>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</si>
  <si>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</si>
  <si>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</si>
  <si>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</si>
  <si>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</si>
  <si>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</si>
  <si>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</si>
  <si>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</si>
  <si>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</si>
  <si>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</si>
  <si>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</si>
  <si>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</si>
  <si>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</si>
  <si>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</si>
  <si>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</si>
  <si>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</si>
  <si>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</si>
  <si>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</si>
  <si>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</si>
  <si>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</si>
  <si>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</si>
  <si>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</si>
  <si>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</si>
  <si>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</si>
  <si>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</si>
  <si>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</si>
  <si>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</si>
  <si>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</si>
  <si>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</si>
  <si>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</si>
  <si>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</si>
  <si>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</si>
  <si>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</si>
  <si>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</si>
  <si>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</si>
  <si>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18000</t>
  </si>
  <si>
    <t>水洗化人口等（平成30年度実績）</t>
    <phoneticPr fontId="3"/>
  </si>
  <si>
    <t>し尿処理の状況（平成30年度実績）</t>
    <phoneticPr fontId="3"/>
  </si>
  <si>
    <t>18201</t>
  </si>
  <si>
    <t>福井市</t>
  </si>
  <si>
    <t/>
  </si>
  <si>
    <t>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</si>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</sst>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36</v>
      </c>
      <c r="B7" s="116" t="s">
        <v>251</v>
      </c>
      <c r="C7" s="109" t="s">
        <v>200</v>
      </c>
      <c r="D7" s="110">
        <f>+SUM(E7,+I7)</f>
        <v>786909</v>
      </c>
      <c r="E7" s="110">
        <f>+SUM(G7,+H7)</f>
        <v>30300</v>
      </c>
      <c r="F7" s="111">
        <f>IF(D7&gt;0,E7/D7*100,"-")</f>
        <v>3.8505087627667236</v>
      </c>
      <c r="G7" s="108">
        <f>SUM(G$8:G$207)</f>
        <v>28523</v>
      </c>
      <c r="H7" s="108">
        <f>SUM(H$8:H$207)</f>
        <v>1777</v>
      </c>
      <c r="I7" s="110">
        <f>+SUM(K7,+M7,+O7)</f>
        <v>756609</v>
      </c>
      <c r="J7" s="111">
        <f>IF(D7&gt;0,I7/D7*100,"-")</f>
        <v>96.149491237233278</v>
      </c>
      <c r="K7" s="108">
        <f>SUM(K$8:K$207)</f>
        <v>581258</v>
      </c>
      <c r="L7" s="111">
        <f>IF(D7&gt;0,K7/D7*100,"-")</f>
        <v>73.865974337566357</v>
      </c>
      <c r="M7" s="108">
        <f>SUM(M$8:M$207)</f>
        <v>0</v>
      </c>
      <c r="N7" s="111">
        <f>IF(D7&gt;0,M7/D7*100,"-")</f>
        <v>0</v>
      </c>
      <c r="O7" s="108">
        <f>SUM(O$8:O$207)</f>
        <v>175351</v>
      </c>
      <c r="P7" s="108">
        <f>SUM(P$8:P$207)</f>
        <v>97122</v>
      </c>
      <c r="Q7" s="111">
        <f>IF(D7&gt;0,O7/D7*100,"-")</f>
        <v>22.283516899666925</v>
      </c>
      <c r="R7" s="108">
        <f>SUM(R$8:R$207)</f>
        <v>14332</v>
      </c>
      <c r="S7" s="112">
        <f t="shared" ref="S7:Z7" si="0">COUNTIF(S$8:S$207,"○")</f>
        <v>12</v>
      </c>
      <c r="T7" s="112">
        <f t="shared" si="0"/>
        <v>0</v>
      </c>
      <c r="U7" s="112">
        <f t="shared" si="0"/>
        <v>0</v>
      </c>
      <c r="V7" s="112">
        <f t="shared" si="0"/>
        <v>5</v>
      </c>
      <c r="W7" s="112">
        <f t="shared" si="0"/>
        <v>12</v>
      </c>
      <c r="X7" s="112">
        <f t="shared" si="0"/>
        <v>0</v>
      </c>
      <c r="Y7" s="112">
        <f t="shared" si="0"/>
        <v>0</v>
      </c>
      <c r="Z7" s="112">
        <f t="shared" si="0"/>
        <v>5</v>
      </c>
      <c r="AA7" s="188"/>
      <c r="AB7" s="188"/>
    </row>
    <row r="8" spans="1:28" s="105" customFormat="1" ht="13.5" customHeight="1">
      <c r="A8" s="101" t="s">
        <v>36</v>
      </c>
      <c r="B8" s="102" t="s">
        <v>254</v>
      </c>
      <c r="C8" s="101" t="s">
        <v>255</v>
      </c>
      <c r="D8" s="103">
        <f>+SUM(E8,+I8)</f>
        <v>264316</v>
      </c>
      <c r="E8" s="103">
        <f>+SUM(G8,+H8)</f>
        <v>1442</v>
      </c>
      <c r="F8" s="104">
        <f>IF(D8&gt;0,E8/D8*100,"-")</f>
        <v>0.54555910349732895</v>
      </c>
      <c r="G8" s="103">
        <v>1387</v>
      </c>
      <c r="H8" s="103">
        <v>55</v>
      </c>
      <c r="I8" s="103">
        <f>+SUM(K8,+M8,+O8)</f>
        <v>262874</v>
      </c>
      <c r="J8" s="104">
        <f>IF(D8&gt;0,I8/D8*100,"-")</f>
        <v>99.454440896502675</v>
      </c>
      <c r="K8" s="103">
        <v>219698</v>
      </c>
      <c r="L8" s="104">
        <f>IF(D8&gt;0,K8/D8*100,"-")</f>
        <v>83.119447933534104</v>
      </c>
      <c r="M8" s="103">
        <v>0</v>
      </c>
      <c r="N8" s="104">
        <f>IF(D8&gt;0,M8/D8*100,"-")</f>
        <v>0</v>
      </c>
      <c r="O8" s="103">
        <v>43176</v>
      </c>
      <c r="P8" s="103">
        <v>9053</v>
      </c>
      <c r="Q8" s="104">
        <f>IF(D8&gt;0,O8/D8*100,"-")</f>
        <v>16.334992962968567</v>
      </c>
      <c r="R8" s="103">
        <v>4392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36</v>
      </c>
      <c r="B9" s="102" t="s">
        <v>258</v>
      </c>
      <c r="C9" s="101" t="s">
        <v>259</v>
      </c>
      <c r="D9" s="103">
        <f>+SUM(E9,+I9)</f>
        <v>66056</v>
      </c>
      <c r="E9" s="103">
        <f>+SUM(G9,+H9)</f>
        <v>4387</v>
      </c>
      <c r="F9" s="104">
        <f>IF(D9&gt;0,E9/D9*100,"-")</f>
        <v>6.6413346251665253</v>
      </c>
      <c r="G9" s="103">
        <v>4387</v>
      </c>
      <c r="H9" s="103">
        <v>0</v>
      </c>
      <c r="I9" s="103">
        <f>+SUM(K9,+M9,+O9)</f>
        <v>61669</v>
      </c>
      <c r="J9" s="104">
        <f>IF(D9&gt;0,I9/D9*100,"-")</f>
        <v>93.358665374833478</v>
      </c>
      <c r="K9" s="103">
        <v>52739</v>
      </c>
      <c r="L9" s="104">
        <f>IF(D9&gt;0,K9/D9*100,"-")</f>
        <v>79.83983286908078</v>
      </c>
      <c r="M9" s="103">
        <v>0</v>
      </c>
      <c r="N9" s="104">
        <f>IF(D9&gt;0,M9/D9*100,"-")</f>
        <v>0</v>
      </c>
      <c r="O9" s="103">
        <v>8930</v>
      </c>
      <c r="P9" s="103">
        <v>5052</v>
      </c>
      <c r="Q9" s="104">
        <f>IF(D9&gt;0,O9/D9*100,"-")</f>
        <v>13.518832505752695</v>
      </c>
      <c r="R9" s="103">
        <v>857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36</v>
      </c>
      <c r="B10" s="102" t="s">
        <v>260</v>
      </c>
      <c r="C10" s="101" t="s">
        <v>261</v>
      </c>
      <c r="D10" s="103">
        <f>+SUM(E10,+I10)</f>
        <v>29394</v>
      </c>
      <c r="E10" s="103">
        <f>+SUM(G10,+H10)</f>
        <v>1716</v>
      </c>
      <c r="F10" s="104">
        <f>IF(D10&gt;0,E10/D10*100,"-")</f>
        <v>5.8379261073688511</v>
      </c>
      <c r="G10" s="103">
        <v>1716</v>
      </c>
      <c r="H10" s="103">
        <v>0</v>
      </c>
      <c r="I10" s="103">
        <f>+SUM(K10,+M10,+O10)</f>
        <v>27678</v>
      </c>
      <c r="J10" s="104">
        <f>IF(D10&gt;0,I10/D10*100,"-")</f>
        <v>94.162073892631142</v>
      </c>
      <c r="K10" s="103">
        <v>18239</v>
      </c>
      <c r="L10" s="104">
        <f>IF(D10&gt;0,K10/D10*100,"-")</f>
        <v>62.050078247261339</v>
      </c>
      <c r="M10" s="103">
        <v>0</v>
      </c>
      <c r="N10" s="104">
        <f>IF(D10&gt;0,M10/D10*100,"-")</f>
        <v>0</v>
      </c>
      <c r="O10" s="103">
        <v>9439</v>
      </c>
      <c r="P10" s="103">
        <v>9090</v>
      </c>
      <c r="Q10" s="104">
        <f>IF(D10&gt;0,O10/D10*100,"-")</f>
        <v>32.111995645369802</v>
      </c>
      <c r="R10" s="103">
        <v>319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36</v>
      </c>
      <c r="B11" s="102" t="s">
        <v>262</v>
      </c>
      <c r="C11" s="101" t="s">
        <v>263</v>
      </c>
      <c r="D11" s="103">
        <f>+SUM(E11,+I11)</f>
        <v>33626</v>
      </c>
      <c r="E11" s="103">
        <f>+SUM(G11,+H11)</f>
        <v>5768</v>
      </c>
      <c r="F11" s="104">
        <f>IF(D11&gt;0,E11/D11*100,"-")</f>
        <v>17.153393207636945</v>
      </c>
      <c r="G11" s="103">
        <v>4201</v>
      </c>
      <c r="H11" s="103">
        <v>1567</v>
      </c>
      <c r="I11" s="103">
        <f>+SUM(K11,+M11,+O11)</f>
        <v>27858</v>
      </c>
      <c r="J11" s="104">
        <f>IF(D11&gt;0,I11/D11*100,"-")</f>
        <v>82.846606792363048</v>
      </c>
      <c r="K11" s="103">
        <v>5293</v>
      </c>
      <c r="L11" s="104">
        <f>IF(D11&gt;0,K11/D11*100,"-")</f>
        <v>15.740795812763933</v>
      </c>
      <c r="M11" s="103">
        <v>0</v>
      </c>
      <c r="N11" s="104">
        <f>IF(D11&gt;0,M11/D11*100,"-")</f>
        <v>0</v>
      </c>
      <c r="O11" s="103">
        <v>22565</v>
      </c>
      <c r="P11" s="103">
        <v>11820</v>
      </c>
      <c r="Q11" s="104">
        <f>IF(D11&gt;0,O11/D11*100,"-")</f>
        <v>67.105810979599127</v>
      </c>
      <c r="R11" s="103">
        <v>501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36</v>
      </c>
      <c r="B12" s="102" t="s">
        <v>264</v>
      </c>
      <c r="C12" s="101" t="s">
        <v>265</v>
      </c>
      <c r="D12" s="103">
        <f>+SUM(E12,+I12)</f>
        <v>23440</v>
      </c>
      <c r="E12" s="103">
        <f>+SUM(G12,+H12)</f>
        <v>3248</v>
      </c>
      <c r="F12" s="104">
        <f>IF(D12&gt;0,E12/D12*100,"-")</f>
        <v>13.85665529010239</v>
      </c>
      <c r="G12" s="103">
        <v>3176</v>
      </c>
      <c r="H12" s="103">
        <v>72</v>
      </c>
      <c r="I12" s="103">
        <f>+SUM(K12,+M12,+O12)</f>
        <v>20192</v>
      </c>
      <c r="J12" s="104">
        <f>IF(D12&gt;0,I12/D12*100,"-")</f>
        <v>86.143344709897605</v>
      </c>
      <c r="K12" s="103">
        <v>17819</v>
      </c>
      <c r="L12" s="104">
        <f>IF(D12&gt;0,K12/D12*100,"-")</f>
        <v>76.019624573378834</v>
      </c>
      <c r="M12" s="103">
        <v>0</v>
      </c>
      <c r="N12" s="104">
        <f>IF(D12&gt;0,M12/D12*100,"-")</f>
        <v>0</v>
      </c>
      <c r="O12" s="103">
        <v>2373</v>
      </c>
      <c r="P12" s="103">
        <v>2252</v>
      </c>
      <c r="Q12" s="104">
        <f>IF(D12&gt;0,O12/D12*100,"-")</f>
        <v>10.123720136518772</v>
      </c>
      <c r="R12" s="103">
        <v>268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36</v>
      </c>
      <c r="B13" s="102" t="s">
        <v>266</v>
      </c>
      <c r="C13" s="101" t="s">
        <v>267</v>
      </c>
      <c r="D13" s="103">
        <f>+SUM(E13,+I13)</f>
        <v>69434</v>
      </c>
      <c r="E13" s="103">
        <f>+SUM(G13,+H13)</f>
        <v>373</v>
      </c>
      <c r="F13" s="104">
        <f>IF(D13&gt;0,E13/D13*100,"-")</f>
        <v>0.53720079499956797</v>
      </c>
      <c r="G13" s="103">
        <v>320</v>
      </c>
      <c r="H13" s="103">
        <v>53</v>
      </c>
      <c r="I13" s="103">
        <f>+SUM(K13,+M13,+O13)</f>
        <v>69061</v>
      </c>
      <c r="J13" s="104">
        <f>IF(D13&gt;0,I13/D13*100,"-")</f>
        <v>99.462799205000437</v>
      </c>
      <c r="K13" s="103">
        <v>47288</v>
      </c>
      <c r="L13" s="104">
        <f>IF(D13&gt;0,K13/D13*100,"-")</f>
        <v>68.104962986433165</v>
      </c>
      <c r="M13" s="103">
        <v>0</v>
      </c>
      <c r="N13" s="104">
        <f>IF(D13&gt;0,M13/D13*100,"-")</f>
        <v>0</v>
      </c>
      <c r="O13" s="103">
        <v>21773</v>
      </c>
      <c r="P13" s="103">
        <v>11975</v>
      </c>
      <c r="Q13" s="104">
        <f>IF(D13&gt;0,O13/D13*100,"-")</f>
        <v>31.357836218567272</v>
      </c>
      <c r="R13" s="103">
        <v>923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36</v>
      </c>
      <c r="B14" s="102" t="s">
        <v>268</v>
      </c>
      <c r="C14" s="101" t="s">
        <v>269</v>
      </c>
      <c r="D14" s="103">
        <f>+SUM(E14,+I14)</f>
        <v>28332</v>
      </c>
      <c r="E14" s="103">
        <f>+SUM(G14,+H14)</f>
        <v>1806</v>
      </c>
      <c r="F14" s="104">
        <f>IF(D14&gt;0,E14/D14*100,"-")</f>
        <v>6.3744176196526894</v>
      </c>
      <c r="G14" s="103">
        <v>1806</v>
      </c>
      <c r="H14" s="103">
        <v>0</v>
      </c>
      <c r="I14" s="103">
        <f>+SUM(K14,+M14,+O14)</f>
        <v>26526</v>
      </c>
      <c r="J14" s="104">
        <f>IF(D14&gt;0,I14/D14*100,"-")</f>
        <v>93.625582380347311</v>
      </c>
      <c r="K14" s="103">
        <v>25204</v>
      </c>
      <c r="L14" s="104">
        <f>IF(D14&gt;0,K14/D14*100,"-")</f>
        <v>88.959480446138642</v>
      </c>
      <c r="M14" s="103">
        <v>0</v>
      </c>
      <c r="N14" s="104">
        <f>IF(D14&gt;0,M14/D14*100,"-")</f>
        <v>0</v>
      </c>
      <c r="O14" s="103">
        <v>1322</v>
      </c>
      <c r="P14" s="103">
        <v>330</v>
      </c>
      <c r="Q14" s="104">
        <f>IF(D14&gt;0,O14/D14*100,"-")</f>
        <v>4.666101934208668</v>
      </c>
      <c r="R14" s="103">
        <v>436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36</v>
      </c>
      <c r="B15" s="102" t="s">
        <v>270</v>
      </c>
      <c r="C15" s="101" t="s">
        <v>271</v>
      </c>
      <c r="D15" s="103">
        <f>+SUM(E15,+I15)</f>
        <v>83135</v>
      </c>
      <c r="E15" s="103">
        <f>+SUM(G15,+H15)</f>
        <v>5546</v>
      </c>
      <c r="F15" s="104">
        <f>IF(D15&gt;0,E15/D15*100,"-")</f>
        <v>6.6710771636494854</v>
      </c>
      <c r="G15" s="103">
        <v>5546</v>
      </c>
      <c r="H15" s="103">
        <v>0</v>
      </c>
      <c r="I15" s="103">
        <f>+SUM(K15,+M15,+O15)</f>
        <v>77589</v>
      </c>
      <c r="J15" s="104">
        <f>IF(D15&gt;0,I15/D15*100,"-")</f>
        <v>93.328922836350515</v>
      </c>
      <c r="K15" s="103">
        <v>53064</v>
      </c>
      <c r="L15" s="104">
        <f>IF(D15&gt;0,K15/D15*100,"-")</f>
        <v>63.828712335358148</v>
      </c>
      <c r="M15" s="103">
        <v>0</v>
      </c>
      <c r="N15" s="104">
        <f>IF(D15&gt;0,M15/D15*100,"-")</f>
        <v>0</v>
      </c>
      <c r="O15" s="103">
        <v>24525</v>
      </c>
      <c r="P15" s="103">
        <v>13124</v>
      </c>
      <c r="Q15" s="104">
        <f>IF(D15&gt;0,O15/D15*100,"-")</f>
        <v>29.500210500992363</v>
      </c>
      <c r="R15" s="103">
        <v>4262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36</v>
      </c>
      <c r="B16" s="102" t="s">
        <v>272</v>
      </c>
      <c r="C16" s="101" t="s">
        <v>273</v>
      </c>
      <c r="D16" s="103">
        <f>+SUM(E16,+I16)</f>
        <v>92054</v>
      </c>
      <c r="E16" s="103">
        <f>+SUM(G16,+H16)</f>
        <v>2448</v>
      </c>
      <c r="F16" s="104">
        <f>IF(D16&gt;0,E16/D16*100,"-")</f>
        <v>2.6593086666521826</v>
      </c>
      <c r="G16" s="103">
        <v>2448</v>
      </c>
      <c r="H16" s="103">
        <v>0</v>
      </c>
      <c r="I16" s="103">
        <f>+SUM(K16,+M16,+O16)</f>
        <v>89606</v>
      </c>
      <c r="J16" s="104">
        <f>IF(D16&gt;0,I16/D16*100,"-")</f>
        <v>97.34069133334782</v>
      </c>
      <c r="K16" s="103">
        <v>85154</v>
      </c>
      <c r="L16" s="104">
        <f>IF(D16&gt;0,K16/D16*100,"-")</f>
        <v>92.5043995915441</v>
      </c>
      <c r="M16" s="103">
        <v>0</v>
      </c>
      <c r="N16" s="104">
        <f>IF(D16&gt;0,M16/D16*100,"-")</f>
        <v>0</v>
      </c>
      <c r="O16" s="103">
        <v>4452</v>
      </c>
      <c r="P16" s="103">
        <v>953</v>
      </c>
      <c r="Q16" s="104">
        <f>IF(D16&gt;0,O16/D16*100,"-")</f>
        <v>4.8362917418037243</v>
      </c>
      <c r="R16" s="103">
        <v>1455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36</v>
      </c>
      <c r="B17" s="102" t="s">
        <v>274</v>
      </c>
      <c r="C17" s="101" t="s">
        <v>275</v>
      </c>
      <c r="D17" s="103">
        <f>+SUM(E17,+I17)</f>
        <v>18659</v>
      </c>
      <c r="E17" s="103">
        <f>+SUM(G17,+H17)</f>
        <v>102</v>
      </c>
      <c r="F17" s="104">
        <f>IF(D17&gt;0,E17/D17*100,"-")</f>
        <v>0.54665308966182546</v>
      </c>
      <c r="G17" s="103">
        <v>102</v>
      </c>
      <c r="H17" s="103">
        <v>0</v>
      </c>
      <c r="I17" s="103">
        <f>+SUM(K17,+M17,+O17)</f>
        <v>18557</v>
      </c>
      <c r="J17" s="104">
        <f>IF(D17&gt;0,I17/D17*100,"-")</f>
        <v>99.453346910338169</v>
      </c>
      <c r="K17" s="103">
        <v>17224</v>
      </c>
      <c r="L17" s="104">
        <f>IF(D17&gt;0,K17/D17*100,"-")</f>
        <v>92.309341336620392</v>
      </c>
      <c r="M17" s="103">
        <v>0</v>
      </c>
      <c r="N17" s="104">
        <f>IF(D17&gt;0,M17/D17*100,"-")</f>
        <v>0</v>
      </c>
      <c r="O17" s="103">
        <v>1333</v>
      </c>
      <c r="P17" s="103">
        <v>627</v>
      </c>
      <c r="Q17" s="104">
        <f>IF(D17&gt;0,O17/D17*100,"-")</f>
        <v>7.1440055737177763</v>
      </c>
      <c r="R17" s="103">
        <v>266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36</v>
      </c>
      <c r="B18" s="102" t="s">
        <v>276</v>
      </c>
      <c r="C18" s="101" t="s">
        <v>277</v>
      </c>
      <c r="D18" s="103">
        <f>+SUM(E18,+I18)</f>
        <v>2607</v>
      </c>
      <c r="E18" s="103">
        <f>+SUM(G18,+H18)</f>
        <v>388</v>
      </c>
      <c r="F18" s="104">
        <f>IF(D18&gt;0,E18/D18*100,"-")</f>
        <v>14.88300728807058</v>
      </c>
      <c r="G18" s="103">
        <v>388</v>
      </c>
      <c r="H18" s="103">
        <v>0</v>
      </c>
      <c r="I18" s="103">
        <f>+SUM(K18,+M18,+O18)</f>
        <v>2219</v>
      </c>
      <c r="J18" s="104">
        <f>IF(D18&gt;0,I18/D18*100,"-")</f>
        <v>85.116992711929413</v>
      </c>
      <c r="K18" s="103">
        <v>1883</v>
      </c>
      <c r="L18" s="104">
        <f>IF(D18&gt;0,K18/D18*100,"-")</f>
        <v>72.228615266589941</v>
      </c>
      <c r="M18" s="103">
        <v>0</v>
      </c>
      <c r="N18" s="104">
        <f>IF(D18&gt;0,M18/D18*100,"-")</f>
        <v>0</v>
      </c>
      <c r="O18" s="103">
        <v>336</v>
      </c>
      <c r="P18" s="103">
        <v>210</v>
      </c>
      <c r="Q18" s="104">
        <f>IF(D18&gt;0,O18/D18*100,"-")</f>
        <v>12.888377445339472</v>
      </c>
      <c r="R18" s="103">
        <v>13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36</v>
      </c>
      <c r="B19" s="102" t="s">
        <v>278</v>
      </c>
      <c r="C19" s="101" t="s">
        <v>279</v>
      </c>
      <c r="D19" s="103">
        <f>+SUM(E19,+I19)</f>
        <v>10716</v>
      </c>
      <c r="E19" s="103">
        <f>+SUM(G19,+H19)</f>
        <v>85</v>
      </c>
      <c r="F19" s="104">
        <f>IF(D19&gt;0,E19/D19*100,"-")</f>
        <v>0.79320642030608435</v>
      </c>
      <c r="G19" s="103">
        <v>85</v>
      </c>
      <c r="H19" s="103">
        <v>0</v>
      </c>
      <c r="I19" s="103">
        <f>+SUM(K19,+M19,+O19)</f>
        <v>10631</v>
      </c>
      <c r="J19" s="104">
        <f>IF(D19&gt;0,I19/D19*100,"-")</f>
        <v>99.206793579693922</v>
      </c>
      <c r="K19" s="103">
        <v>4218</v>
      </c>
      <c r="L19" s="104">
        <f>IF(D19&gt;0,K19/D19*100,"-")</f>
        <v>39.361702127659576</v>
      </c>
      <c r="M19" s="103">
        <v>0</v>
      </c>
      <c r="N19" s="104">
        <f>IF(D19&gt;0,M19/D19*100,"-")</f>
        <v>0</v>
      </c>
      <c r="O19" s="103">
        <v>6413</v>
      </c>
      <c r="P19" s="103">
        <v>6316</v>
      </c>
      <c r="Q19" s="104">
        <f>IF(D19&gt;0,O19/D19*100,"-")</f>
        <v>59.845091452034339</v>
      </c>
      <c r="R19" s="103">
        <v>66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36</v>
      </c>
      <c r="B20" s="102" t="s">
        <v>280</v>
      </c>
      <c r="C20" s="101" t="s">
        <v>281</v>
      </c>
      <c r="D20" s="103">
        <f>+SUM(E20,+I20)</f>
        <v>21730</v>
      </c>
      <c r="E20" s="103">
        <f>+SUM(G20,+H20)</f>
        <v>1126</v>
      </c>
      <c r="F20" s="104">
        <f>IF(D20&gt;0,E20/D20*100,"-")</f>
        <v>5.1817763460653481</v>
      </c>
      <c r="G20" s="103">
        <v>1126</v>
      </c>
      <c r="H20" s="103">
        <v>0</v>
      </c>
      <c r="I20" s="103">
        <f>+SUM(K20,+M20,+O20)</f>
        <v>20604</v>
      </c>
      <c r="J20" s="104">
        <f>IF(D20&gt;0,I20/D20*100,"-")</f>
        <v>94.818223653934652</v>
      </c>
      <c r="K20" s="103">
        <v>13871</v>
      </c>
      <c r="L20" s="104">
        <f>IF(D20&gt;0,K20/D20*100,"-")</f>
        <v>63.833410032213536</v>
      </c>
      <c r="M20" s="103">
        <v>0</v>
      </c>
      <c r="N20" s="104">
        <f>IF(D20&gt;0,M20/D20*100,"-")</f>
        <v>0</v>
      </c>
      <c r="O20" s="103">
        <v>6733</v>
      </c>
      <c r="P20" s="103">
        <v>6238</v>
      </c>
      <c r="Q20" s="104">
        <f>IF(D20&gt;0,O20/D20*100,"-")</f>
        <v>30.984813621721123</v>
      </c>
      <c r="R20" s="103">
        <v>207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36</v>
      </c>
      <c r="B21" s="102" t="s">
        <v>282</v>
      </c>
      <c r="C21" s="101" t="s">
        <v>283</v>
      </c>
      <c r="D21" s="103">
        <f>+SUM(E21,+I21)</f>
        <v>9616</v>
      </c>
      <c r="E21" s="103">
        <f>+SUM(G21,+H21)</f>
        <v>1045</v>
      </c>
      <c r="F21" s="104">
        <f>IF(D21&gt;0,E21/D21*100,"-")</f>
        <v>10.86730449251248</v>
      </c>
      <c r="G21" s="103">
        <v>1045</v>
      </c>
      <c r="H21" s="103">
        <v>0</v>
      </c>
      <c r="I21" s="103">
        <f>+SUM(K21,+M21,+O21)</f>
        <v>8571</v>
      </c>
      <c r="J21" s="104">
        <f>IF(D21&gt;0,I21/D21*100,"-")</f>
        <v>89.132695507487526</v>
      </c>
      <c r="K21" s="103">
        <v>4344</v>
      </c>
      <c r="L21" s="104">
        <f>IF(D21&gt;0,K21/D21*100,"-")</f>
        <v>45.174708818635608</v>
      </c>
      <c r="M21" s="103">
        <v>0</v>
      </c>
      <c r="N21" s="104">
        <f>IF(D21&gt;0,M21/D21*100,"-")</f>
        <v>0</v>
      </c>
      <c r="O21" s="103">
        <v>4227</v>
      </c>
      <c r="P21" s="103">
        <v>3659</v>
      </c>
      <c r="Q21" s="104">
        <f>IF(D21&gt;0,O21/D21*100,"-")</f>
        <v>43.957986688851911</v>
      </c>
      <c r="R21" s="103">
        <v>59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36</v>
      </c>
      <c r="B22" s="102" t="s">
        <v>284</v>
      </c>
      <c r="C22" s="101" t="s">
        <v>285</v>
      </c>
      <c r="D22" s="103">
        <f>+SUM(E22,+I22)</f>
        <v>10499</v>
      </c>
      <c r="E22" s="103">
        <f>+SUM(G22,+H22)</f>
        <v>415</v>
      </c>
      <c r="F22" s="104">
        <f>IF(D22&gt;0,E22/D22*100,"-")</f>
        <v>3.9527574054671875</v>
      </c>
      <c r="G22" s="103">
        <v>415</v>
      </c>
      <c r="H22" s="103">
        <v>0</v>
      </c>
      <c r="I22" s="103">
        <f>+SUM(K22,+M22,+O22)</f>
        <v>10084</v>
      </c>
      <c r="J22" s="104">
        <f>IF(D22&gt;0,I22/D22*100,"-")</f>
        <v>96.047242594532804</v>
      </c>
      <c r="K22" s="103">
        <v>7951</v>
      </c>
      <c r="L22" s="104">
        <f>IF(D22&gt;0,K22/D22*100,"-")</f>
        <v>75.731022002095443</v>
      </c>
      <c r="M22" s="103">
        <v>0</v>
      </c>
      <c r="N22" s="104">
        <f>IF(D22&gt;0,M22/D22*100,"-")</f>
        <v>0</v>
      </c>
      <c r="O22" s="103">
        <v>2133</v>
      </c>
      <c r="P22" s="103">
        <v>1886</v>
      </c>
      <c r="Q22" s="104">
        <f>IF(D22&gt;0,O22/D22*100,"-")</f>
        <v>20.316220592437375</v>
      </c>
      <c r="R22" s="103">
        <v>157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36</v>
      </c>
      <c r="B23" s="102" t="s">
        <v>286</v>
      </c>
      <c r="C23" s="101" t="s">
        <v>287</v>
      </c>
      <c r="D23" s="103">
        <f>+SUM(E23,+I23)</f>
        <v>8286</v>
      </c>
      <c r="E23" s="103">
        <f>+SUM(G23,+H23)</f>
        <v>52</v>
      </c>
      <c r="F23" s="104">
        <f>IF(D23&gt;0,E23/D23*100,"-")</f>
        <v>0.62756456673907801</v>
      </c>
      <c r="G23" s="103">
        <v>52</v>
      </c>
      <c r="H23" s="103">
        <v>0</v>
      </c>
      <c r="I23" s="103">
        <f>+SUM(K23,+M23,+O23)</f>
        <v>8234</v>
      </c>
      <c r="J23" s="104">
        <f>IF(D23&gt;0,I23/D23*100,"-")</f>
        <v>99.372435433260918</v>
      </c>
      <c r="K23" s="103">
        <v>1309</v>
      </c>
      <c r="L23" s="104">
        <f>IF(D23&gt;0,K23/D23*100,"-")</f>
        <v>15.797731112720252</v>
      </c>
      <c r="M23" s="103">
        <v>0</v>
      </c>
      <c r="N23" s="104">
        <f>IF(D23&gt;0,M23/D23*100,"-")</f>
        <v>0</v>
      </c>
      <c r="O23" s="103">
        <v>6925</v>
      </c>
      <c r="P23" s="103">
        <v>6736</v>
      </c>
      <c r="Q23" s="104">
        <f>IF(D23&gt;0,O23/D23*100,"-")</f>
        <v>83.574704320540675</v>
      </c>
      <c r="R23" s="103">
        <v>80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36</v>
      </c>
      <c r="B24" s="102" t="s">
        <v>288</v>
      </c>
      <c r="C24" s="101" t="s">
        <v>289</v>
      </c>
      <c r="D24" s="103">
        <f>+SUM(E24,+I24)</f>
        <v>15009</v>
      </c>
      <c r="E24" s="103">
        <f>+SUM(G24,+H24)</f>
        <v>353</v>
      </c>
      <c r="F24" s="104">
        <f>IF(D24&gt;0,E24/D24*100,"-")</f>
        <v>2.3519221800253183</v>
      </c>
      <c r="G24" s="103">
        <v>323</v>
      </c>
      <c r="H24" s="103">
        <v>30</v>
      </c>
      <c r="I24" s="103">
        <f>+SUM(K24,+M24,+O24)</f>
        <v>14656</v>
      </c>
      <c r="J24" s="104">
        <f>IF(D24&gt;0,I24/D24*100,"-")</f>
        <v>97.648077819974674</v>
      </c>
      <c r="K24" s="103">
        <v>5960</v>
      </c>
      <c r="L24" s="104">
        <f>IF(D24&gt;0,K24/D24*100,"-")</f>
        <v>39.709507628756079</v>
      </c>
      <c r="M24" s="103">
        <v>0</v>
      </c>
      <c r="N24" s="104">
        <f>IF(D24&gt;0,M24/D24*100,"-")</f>
        <v>0</v>
      </c>
      <c r="O24" s="103">
        <v>8696</v>
      </c>
      <c r="P24" s="103">
        <v>7801</v>
      </c>
      <c r="Q24" s="104">
        <f>IF(D24&gt;0,O24/D24*100,"-")</f>
        <v>57.938570191218595</v>
      </c>
      <c r="R24" s="103">
        <v>71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/>
      <c r="B25" s="102"/>
      <c r="C25" s="101"/>
      <c r="D25" s="103"/>
      <c r="E25" s="103"/>
      <c r="F25" s="104"/>
      <c r="G25" s="103"/>
      <c r="H25" s="103"/>
      <c r="I25" s="103"/>
      <c r="J25" s="104"/>
      <c r="K25" s="103"/>
      <c r="L25" s="104"/>
      <c r="M25" s="103"/>
      <c r="N25" s="104"/>
      <c r="O25" s="103"/>
      <c r="P25" s="103"/>
      <c r="Q25" s="104"/>
      <c r="R25" s="103"/>
      <c r="S25" s="101"/>
      <c r="T25" s="101"/>
      <c r="U25" s="101"/>
      <c r="V25" s="101"/>
      <c r="W25" s="101"/>
      <c r="X25" s="101"/>
      <c r="Y25" s="101"/>
      <c r="Z25" s="101"/>
      <c r="AA25" s="190"/>
      <c r="AB25" s="190"/>
    </row>
    <row r="26" spans="1:28" s="105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  <c r="AA26" s="190"/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4">
    <sortCondition ref="A8:A24"/>
    <sortCondition ref="B8:B24"/>
    <sortCondition ref="C8:C24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福井県</v>
      </c>
      <c r="B7" s="107" t="str">
        <f>水洗化人口等!B7</f>
        <v>18000</v>
      </c>
      <c r="C7" s="106" t="s">
        <v>200</v>
      </c>
      <c r="D7" s="108">
        <f>SUM(E7,+H7,+K7)</f>
        <v>135405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3611</v>
      </c>
      <c r="I7" s="108">
        <f>SUM(I$8:I$207)</f>
        <v>98</v>
      </c>
      <c r="J7" s="108">
        <f>SUM(J$8:J$207)</f>
        <v>3513</v>
      </c>
      <c r="K7" s="108">
        <f>SUM(L7:M7)</f>
        <v>131794</v>
      </c>
      <c r="L7" s="108">
        <f>SUM(L$8:L$207)</f>
        <v>20951</v>
      </c>
      <c r="M7" s="108">
        <f>SUM(M$8:M$207)</f>
        <v>110843</v>
      </c>
      <c r="N7" s="108">
        <f>SUM(O7,+V7,+AC7)</f>
        <v>136459</v>
      </c>
      <c r="O7" s="108">
        <f>SUM(P7:U7)</f>
        <v>21049</v>
      </c>
      <c r="P7" s="108">
        <f t="shared" ref="P7:U7" si="0">SUM(P$8:P$207)</f>
        <v>15976</v>
      </c>
      <c r="Q7" s="108">
        <f t="shared" si="0"/>
        <v>0</v>
      </c>
      <c r="R7" s="108">
        <f t="shared" si="0"/>
        <v>0</v>
      </c>
      <c r="S7" s="108">
        <f t="shared" si="0"/>
        <v>5070</v>
      </c>
      <c r="T7" s="108">
        <f t="shared" si="0"/>
        <v>0</v>
      </c>
      <c r="U7" s="108">
        <f t="shared" si="0"/>
        <v>3</v>
      </c>
      <c r="V7" s="108">
        <f>SUM(W7:AB7)</f>
        <v>114356</v>
      </c>
      <c r="W7" s="108">
        <f t="shared" ref="W7:AB7" si="1">SUM(W$8:W$207)</f>
        <v>70792</v>
      </c>
      <c r="X7" s="108">
        <f t="shared" si="1"/>
        <v>0</v>
      </c>
      <c r="Y7" s="108">
        <f t="shared" si="1"/>
        <v>0</v>
      </c>
      <c r="Z7" s="108">
        <f t="shared" si="1"/>
        <v>43545</v>
      </c>
      <c r="AA7" s="108">
        <f t="shared" si="1"/>
        <v>0</v>
      </c>
      <c r="AB7" s="108">
        <f t="shared" si="1"/>
        <v>19</v>
      </c>
      <c r="AC7" s="108">
        <f>SUM(AD7:AE7)</f>
        <v>1054</v>
      </c>
      <c r="AD7" s="108">
        <f>SUM(AD$8:AD$207)</f>
        <v>1003</v>
      </c>
      <c r="AE7" s="108">
        <f>SUM(AE$8:AE$207)</f>
        <v>51</v>
      </c>
      <c r="AF7" s="108">
        <f>SUM(AG7:AI7)</f>
        <v>511</v>
      </c>
      <c r="AG7" s="108">
        <f>SUM(AG$8:AG$207)</f>
        <v>511</v>
      </c>
      <c r="AH7" s="108">
        <f>SUM(AH$8:AH$207)</f>
        <v>0</v>
      </c>
      <c r="AI7" s="108">
        <f>SUM(AI$8:AI$207)</f>
        <v>0</v>
      </c>
      <c r="AJ7" s="108">
        <f>SUM(AK7:AS7)</f>
        <v>5063</v>
      </c>
      <c r="AK7" s="108">
        <f t="shared" ref="AK7:AS7" si="2">SUM(AK$8:AK$207)</f>
        <v>1042</v>
      </c>
      <c r="AL7" s="108">
        <f t="shared" si="2"/>
        <v>3709</v>
      </c>
      <c r="AM7" s="108">
        <f t="shared" si="2"/>
        <v>86</v>
      </c>
      <c r="AN7" s="108">
        <f t="shared" si="2"/>
        <v>180</v>
      </c>
      <c r="AO7" s="108">
        <f t="shared" si="2"/>
        <v>0</v>
      </c>
      <c r="AP7" s="108">
        <f t="shared" si="2"/>
        <v>0</v>
      </c>
      <c r="AQ7" s="108">
        <f t="shared" si="2"/>
        <v>28</v>
      </c>
      <c r="AR7" s="108">
        <f t="shared" si="2"/>
        <v>0</v>
      </c>
      <c r="AS7" s="108">
        <f t="shared" si="2"/>
        <v>18</v>
      </c>
      <c r="AT7" s="108">
        <f>SUM(AU7:AY7)</f>
        <v>199</v>
      </c>
      <c r="AU7" s="108">
        <f>SUM(AU$8:AU$207)</f>
        <v>199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51</v>
      </c>
      <c r="BA7" s="108">
        <f>SUM(BA$8:BA$207)</f>
        <v>51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36</v>
      </c>
      <c r="B8" s="113" t="s">
        <v>254</v>
      </c>
      <c r="C8" s="101" t="s">
        <v>255</v>
      </c>
      <c r="D8" s="103">
        <f>SUM(E8,+H8,+K8)</f>
        <v>33885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33885</v>
      </c>
      <c r="L8" s="103">
        <v>1979</v>
      </c>
      <c r="M8" s="103">
        <v>31906</v>
      </c>
      <c r="N8" s="103">
        <f>SUM(O8,+V8,+AC8)</f>
        <v>33892</v>
      </c>
      <c r="O8" s="103">
        <f>SUM(P8:U8)</f>
        <v>1979</v>
      </c>
      <c r="P8" s="103">
        <v>0</v>
      </c>
      <c r="Q8" s="103">
        <v>0</v>
      </c>
      <c r="R8" s="103">
        <v>0</v>
      </c>
      <c r="S8" s="103">
        <v>1979</v>
      </c>
      <c r="T8" s="103">
        <v>0</v>
      </c>
      <c r="U8" s="103">
        <v>0</v>
      </c>
      <c r="V8" s="103">
        <f>SUM(W8:AB8)</f>
        <v>31906</v>
      </c>
      <c r="W8" s="103">
        <v>0</v>
      </c>
      <c r="X8" s="103">
        <v>0</v>
      </c>
      <c r="Y8" s="103">
        <v>0</v>
      </c>
      <c r="Z8" s="103">
        <v>31906</v>
      </c>
      <c r="AA8" s="103">
        <v>0</v>
      </c>
      <c r="AB8" s="103">
        <v>0</v>
      </c>
      <c r="AC8" s="103">
        <f>SUM(AD8:AE8)</f>
        <v>7</v>
      </c>
      <c r="AD8" s="103">
        <v>7</v>
      </c>
      <c r="AE8" s="103">
        <v>0</v>
      </c>
      <c r="AF8" s="103">
        <f>SUM(AG8:AI8)</f>
        <v>58</v>
      </c>
      <c r="AG8" s="103">
        <v>58</v>
      </c>
      <c r="AH8" s="103">
        <v>0</v>
      </c>
      <c r="AI8" s="103">
        <v>0</v>
      </c>
      <c r="AJ8" s="103">
        <f>SUM(AK8:AS8)</f>
        <v>58</v>
      </c>
      <c r="AK8" s="103">
        <v>0</v>
      </c>
      <c r="AL8" s="103">
        <v>0</v>
      </c>
      <c r="AM8" s="103">
        <v>58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36</v>
      </c>
      <c r="B9" s="113" t="s">
        <v>258</v>
      </c>
      <c r="C9" s="101" t="s">
        <v>259</v>
      </c>
      <c r="D9" s="103">
        <f>SUM(E9,+H9,+K9)</f>
        <v>16871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16871</v>
      </c>
      <c r="L9" s="103">
        <v>3684</v>
      </c>
      <c r="M9" s="103">
        <v>13187</v>
      </c>
      <c r="N9" s="103">
        <f>SUM(O9,+V9,+AC9)</f>
        <v>16871</v>
      </c>
      <c r="O9" s="103">
        <f>SUM(P9:U9)</f>
        <v>3684</v>
      </c>
      <c r="P9" s="103">
        <v>3684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13187</v>
      </c>
      <c r="W9" s="103">
        <v>13187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22</v>
      </c>
      <c r="AG9" s="103">
        <v>22</v>
      </c>
      <c r="AH9" s="103">
        <v>0</v>
      </c>
      <c r="AI9" s="103">
        <v>0</v>
      </c>
      <c r="AJ9" s="103">
        <f>SUM(AK9:AS9)</f>
        <v>22</v>
      </c>
      <c r="AK9" s="103">
        <v>0</v>
      </c>
      <c r="AL9" s="103">
        <v>0</v>
      </c>
      <c r="AM9" s="103">
        <v>22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36</v>
      </c>
      <c r="B10" s="113" t="s">
        <v>260</v>
      </c>
      <c r="C10" s="101" t="s">
        <v>261</v>
      </c>
      <c r="D10" s="103">
        <f>SUM(E10,+H10,+K10)</f>
        <v>5583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5583</v>
      </c>
      <c r="L10" s="103">
        <v>1609</v>
      </c>
      <c r="M10" s="103">
        <v>3974</v>
      </c>
      <c r="N10" s="103">
        <f>SUM(O10,+V10,+AC10)</f>
        <v>5583</v>
      </c>
      <c r="O10" s="103">
        <f>SUM(P10:U10)</f>
        <v>1609</v>
      </c>
      <c r="P10" s="103">
        <v>1609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3974</v>
      </c>
      <c r="W10" s="103">
        <v>3974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36</v>
      </c>
      <c r="B11" s="113" t="s">
        <v>262</v>
      </c>
      <c r="C11" s="101" t="s">
        <v>263</v>
      </c>
      <c r="D11" s="103">
        <f>SUM(E11,+H11,+K11)</f>
        <v>17000</v>
      </c>
      <c r="E11" s="103">
        <f>SUM(F11:G11)</f>
        <v>0</v>
      </c>
      <c r="F11" s="103">
        <v>0</v>
      </c>
      <c r="G11" s="103">
        <v>0</v>
      </c>
      <c r="H11" s="103">
        <f>SUM(I11:J11)</f>
        <v>98</v>
      </c>
      <c r="I11" s="103">
        <v>98</v>
      </c>
      <c r="J11" s="103">
        <v>0</v>
      </c>
      <c r="K11" s="103">
        <f>SUM(L11:M11)</f>
        <v>16902</v>
      </c>
      <c r="L11" s="103">
        <v>3410</v>
      </c>
      <c r="M11" s="103">
        <v>13492</v>
      </c>
      <c r="N11" s="103">
        <f>SUM(O11,+V11,+AC11)</f>
        <v>17801</v>
      </c>
      <c r="O11" s="103">
        <f>SUM(P11:U11)</f>
        <v>3508</v>
      </c>
      <c r="P11" s="103">
        <v>3508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13492</v>
      </c>
      <c r="W11" s="103">
        <v>13492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801</v>
      </c>
      <c r="AD11" s="103">
        <v>801</v>
      </c>
      <c r="AE11" s="103">
        <v>0</v>
      </c>
      <c r="AF11" s="103">
        <f>SUM(AG11:AI11)</f>
        <v>28</v>
      </c>
      <c r="AG11" s="103">
        <v>28</v>
      </c>
      <c r="AH11" s="103">
        <v>0</v>
      </c>
      <c r="AI11" s="103">
        <v>0</v>
      </c>
      <c r="AJ11" s="103">
        <f>SUM(AK11:AS11)</f>
        <v>169</v>
      </c>
      <c r="AK11" s="103">
        <v>169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28</v>
      </c>
      <c r="AU11" s="103">
        <v>28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36</v>
      </c>
      <c r="B12" s="113" t="s">
        <v>264</v>
      </c>
      <c r="C12" s="101" t="s">
        <v>265</v>
      </c>
      <c r="D12" s="103">
        <f>SUM(E12,+H12,+K12)</f>
        <v>3412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3412</v>
      </c>
      <c r="L12" s="103">
        <v>1327</v>
      </c>
      <c r="M12" s="103">
        <v>2085</v>
      </c>
      <c r="N12" s="103">
        <f>SUM(O12,+V12,+AC12)</f>
        <v>3489</v>
      </c>
      <c r="O12" s="103">
        <f>SUM(P12:U12)</f>
        <v>1327</v>
      </c>
      <c r="P12" s="103">
        <v>1327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2085</v>
      </c>
      <c r="W12" s="103">
        <v>2085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77</v>
      </c>
      <c r="AD12" s="103">
        <v>30</v>
      </c>
      <c r="AE12" s="103">
        <v>47</v>
      </c>
      <c r="AF12" s="103">
        <f>SUM(AG12:AI12)</f>
        <v>1</v>
      </c>
      <c r="AG12" s="103">
        <v>1</v>
      </c>
      <c r="AH12" s="103">
        <v>0</v>
      </c>
      <c r="AI12" s="103">
        <v>0</v>
      </c>
      <c r="AJ12" s="103">
        <f>SUM(AK12:AS12)</f>
        <v>1</v>
      </c>
      <c r="AK12" s="103">
        <v>0</v>
      </c>
      <c r="AL12" s="103">
        <v>0</v>
      </c>
      <c r="AM12" s="103">
        <v>1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36</v>
      </c>
      <c r="B13" s="113" t="s">
        <v>266</v>
      </c>
      <c r="C13" s="101" t="s">
        <v>267</v>
      </c>
      <c r="D13" s="103">
        <f>SUM(E13,+H13,+K13)</f>
        <v>8776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8776</v>
      </c>
      <c r="L13" s="103">
        <v>992</v>
      </c>
      <c r="M13" s="103">
        <v>7784</v>
      </c>
      <c r="N13" s="103">
        <f>SUM(O13,+V13,+AC13)</f>
        <v>8940</v>
      </c>
      <c r="O13" s="103">
        <f>SUM(P13:U13)</f>
        <v>992</v>
      </c>
      <c r="P13" s="103">
        <v>0</v>
      </c>
      <c r="Q13" s="103">
        <v>0</v>
      </c>
      <c r="R13" s="103">
        <v>0</v>
      </c>
      <c r="S13" s="103">
        <v>992</v>
      </c>
      <c r="T13" s="103">
        <v>0</v>
      </c>
      <c r="U13" s="103">
        <v>0</v>
      </c>
      <c r="V13" s="103">
        <f>SUM(W13:AB13)</f>
        <v>7784</v>
      </c>
      <c r="W13" s="103">
        <v>0</v>
      </c>
      <c r="X13" s="103">
        <v>0</v>
      </c>
      <c r="Y13" s="103">
        <v>0</v>
      </c>
      <c r="Z13" s="103">
        <v>7784</v>
      </c>
      <c r="AA13" s="103">
        <v>0</v>
      </c>
      <c r="AB13" s="103">
        <v>0</v>
      </c>
      <c r="AC13" s="103">
        <f>SUM(AD13:AE13)</f>
        <v>164</v>
      </c>
      <c r="AD13" s="103">
        <v>164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36</v>
      </c>
      <c r="B14" s="113" t="s">
        <v>268</v>
      </c>
      <c r="C14" s="101" t="s">
        <v>269</v>
      </c>
      <c r="D14" s="103">
        <f>SUM(E14,+H14,+K14)</f>
        <v>3474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3474</v>
      </c>
      <c r="L14" s="103">
        <v>791</v>
      </c>
      <c r="M14" s="103">
        <v>2683</v>
      </c>
      <c r="N14" s="103">
        <f>SUM(O14,+V14,+AC14)</f>
        <v>3474</v>
      </c>
      <c r="O14" s="103">
        <f>SUM(P14:U14)</f>
        <v>791</v>
      </c>
      <c r="P14" s="103">
        <v>791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2683</v>
      </c>
      <c r="W14" s="103">
        <v>2683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95</v>
      </c>
      <c r="AG14" s="103">
        <v>95</v>
      </c>
      <c r="AH14" s="103">
        <v>0</v>
      </c>
      <c r="AI14" s="103">
        <v>0</v>
      </c>
      <c r="AJ14" s="103">
        <f>SUM(AK14:AS14)</f>
        <v>95</v>
      </c>
      <c r="AK14" s="103">
        <v>0</v>
      </c>
      <c r="AL14" s="103">
        <v>0</v>
      </c>
      <c r="AM14" s="103">
        <v>5</v>
      </c>
      <c r="AN14" s="103">
        <v>90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36</v>
      </c>
      <c r="B15" s="113" t="s">
        <v>270</v>
      </c>
      <c r="C15" s="101" t="s">
        <v>271</v>
      </c>
      <c r="D15" s="103">
        <f>SUM(E15,+H15,+K15)</f>
        <v>19253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19253</v>
      </c>
      <c r="L15" s="103">
        <v>2050</v>
      </c>
      <c r="M15" s="103">
        <v>17203</v>
      </c>
      <c r="N15" s="103">
        <f>SUM(O15,+V15,+AC15)</f>
        <v>19253</v>
      </c>
      <c r="O15" s="103">
        <f>SUM(P15:U15)</f>
        <v>2050</v>
      </c>
      <c r="P15" s="103">
        <v>2050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17203</v>
      </c>
      <c r="W15" s="103">
        <v>17203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50</v>
      </c>
      <c r="AG15" s="103">
        <v>50</v>
      </c>
      <c r="AH15" s="103">
        <v>0</v>
      </c>
      <c r="AI15" s="103">
        <v>0</v>
      </c>
      <c r="AJ15" s="103">
        <f>SUM(AK15:AS15)</f>
        <v>747</v>
      </c>
      <c r="AK15" s="103">
        <v>747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50</v>
      </c>
      <c r="AU15" s="103">
        <v>50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36</v>
      </c>
      <c r="B16" s="113" t="s">
        <v>272</v>
      </c>
      <c r="C16" s="101" t="s">
        <v>273</v>
      </c>
      <c r="D16" s="103">
        <f>SUM(E16,+H16,+K16)</f>
        <v>7571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7571</v>
      </c>
      <c r="L16" s="103">
        <v>1514</v>
      </c>
      <c r="M16" s="103">
        <v>6057</v>
      </c>
      <c r="N16" s="103">
        <f>SUM(O16,+V16,+AC16)</f>
        <v>7571</v>
      </c>
      <c r="O16" s="103">
        <f>SUM(P16:U16)</f>
        <v>1514</v>
      </c>
      <c r="P16" s="103">
        <v>1514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6057</v>
      </c>
      <c r="W16" s="103">
        <v>6057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11</v>
      </c>
      <c r="AG16" s="103">
        <v>11</v>
      </c>
      <c r="AH16" s="103">
        <v>0</v>
      </c>
      <c r="AI16" s="103">
        <v>0</v>
      </c>
      <c r="AJ16" s="103">
        <f>SUM(AK16:AS16)</f>
        <v>207</v>
      </c>
      <c r="AK16" s="103">
        <v>0</v>
      </c>
      <c r="AL16" s="103">
        <v>196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11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51</v>
      </c>
      <c r="BA16" s="103">
        <v>51</v>
      </c>
      <c r="BB16" s="103">
        <v>0</v>
      </c>
      <c r="BC16" s="103">
        <v>0</v>
      </c>
    </row>
    <row r="17" spans="1:55" s="105" customFormat="1" ht="13.5" customHeight="1">
      <c r="A17" s="115" t="s">
        <v>36</v>
      </c>
      <c r="B17" s="113" t="s">
        <v>274</v>
      </c>
      <c r="C17" s="101" t="s">
        <v>275</v>
      </c>
      <c r="D17" s="103">
        <f>SUM(E17,+H17,+K17)</f>
        <v>1016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1016</v>
      </c>
      <c r="L17" s="103">
        <v>130</v>
      </c>
      <c r="M17" s="103">
        <v>886</v>
      </c>
      <c r="N17" s="103">
        <f>SUM(O17,+V17,+AC17)</f>
        <v>1016</v>
      </c>
      <c r="O17" s="103">
        <f>SUM(P17:U17)</f>
        <v>130</v>
      </c>
      <c r="P17" s="103">
        <v>130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886</v>
      </c>
      <c r="W17" s="103">
        <v>886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36</v>
      </c>
      <c r="B18" s="113" t="s">
        <v>276</v>
      </c>
      <c r="C18" s="101" t="s">
        <v>277</v>
      </c>
      <c r="D18" s="103">
        <f>SUM(E18,+H18,+K18)</f>
        <v>193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193</v>
      </c>
      <c r="L18" s="103">
        <v>140</v>
      </c>
      <c r="M18" s="103">
        <v>53</v>
      </c>
      <c r="N18" s="103">
        <f>SUM(O18,+V18,+AC18)</f>
        <v>193</v>
      </c>
      <c r="O18" s="103">
        <f>SUM(P18:U18)</f>
        <v>140</v>
      </c>
      <c r="P18" s="103">
        <v>140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53</v>
      </c>
      <c r="W18" s="103">
        <v>53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36</v>
      </c>
      <c r="B19" s="113" t="s">
        <v>278</v>
      </c>
      <c r="C19" s="101" t="s">
        <v>279</v>
      </c>
      <c r="D19" s="103">
        <f>SUM(E19,+H19,+K19)</f>
        <v>3251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3251</v>
      </c>
      <c r="L19" s="103">
        <v>207</v>
      </c>
      <c r="M19" s="103">
        <v>3044</v>
      </c>
      <c r="N19" s="103">
        <f>SUM(O19,+V19,+AC19)</f>
        <v>3251</v>
      </c>
      <c r="O19" s="103">
        <f>SUM(P19:U19)</f>
        <v>207</v>
      </c>
      <c r="P19" s="103">
        <v>207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3044</v>
      </c>
      <c r="W19" s="103">
        <v>3044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16</v>
      </c>
      <c r="AG19" s="103">
        <v>16</v>
      </c>
      <c r="AH19" s="103">
        <v>0</v>
      </c>
      <c r="AI19" s="103">
        <v>0</v>
      </c>
      <c r="AJ19" s="103">
        <f>SUM(AK19:AS19)</f>
        <v>133</v>
      </c>
      <c r="AK19" s="103">
        <v>126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7</v>
      </c>
      <c r="AT19" s="103">
        <f>SUM(AU19:AY19)</f>
        <v>9</v>
      </c>
      <c r="AU19" s="103">
        <v>9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36</v>
      </c>
      <c r="B20" s="113" t="s">
        <v>280</v>
      </c>
      <c r="C20" s="101" t="s">
        <v>281</v>
      </c>
      <c r="D20" s="103">
        <f>SUM(E20,+H20,+K20)</f>
        <v>2492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2492</v>
      </c>
      <c r="L20" s="103">
        <v>400</v>
      </c>
      <c r="M20" s="103">
        <v>2092</v>
      </c>
      <c r="N20" s="103">
        <f>SUM(O20,+V20,+AC20)</f>
        <v>2492</v>
      </c>
      <c r="O20" s="103">
        <f>SUM(P20:U20)</f>
        <v>400</v>
      </c>
      <c r="P20" s="103">
        <v>0</v>
      </c>
      <c r="Q20" s="103">
        <v>0</v>
      </c>
      <c r="R20" s="103">
        <v>0</v>
      </c>
      <c r="S20" s="103">
        <v>400</v>
      </c>
      <c r="T20" s="103">
        <v>0</v>
      </c>
      <c r="U20" s="103">
        <v>0</v>
      </c>
      <c r="V20" s="103">
        <f>SUM(W20:AB20)</f>
        <v>2092</v>
      </c>
      <c r="W20" s="103">
        <v>0</v>
      </c>
      <c r="X20" s="103">
        <v>0</v>
      </c>
      <c r="Y20" s="103">
        <v>0</v>
      </c>
      <c r="Z20" s="103">
        <v>2092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36</v>
      </c>
      <c r="B21" s="113" t="s">
        <v>282</v>
      </c>
      <c r="C21" s="101" t="s">
        <v>283</v>
      </c>
      <c r="D21" s="103">
        <f>SUM(E21,+H21,+K21)</f>
        <v>2711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2711</v>
      </c>
      <c r="L21" s="103">
        <v>303</v>
      </c>
      <c r="M21" s="103">
        <v>2408</v>
      </c>
      <c r="N21" s="103">
        <f>SUM(O21,+V21,+AC21)</f>
        <v>2711</v>
      </c>
      <c r="O21" s="103">
        <f>SUM(P21:U21)</f>
        <v>303</v>
      </c>
      <c r="P21" s="103">
        <v>301</v>
      </c>
      <c r="Q21" s="103">
        <v>0</v>
      </c>
      <c r="R21" s="103">
        <v>0</v>
      </c>
      <c r="S21" s="103">
        <v>0</v>
      </c>
      <c r="T21" s="103">
        <v>0</v>
      </c>
      <c r="U21" s="103">
        <v>2</v>
      </c>
      <c r="V21" s="103">
        <f>SUM(W21:AB21)</f>
        <v>2408</v>
      </c>
      <c r="W21" s="103">
        <v>2393</v>
      </c>
      <c r="X21" s="103">
        <v>0</v>
      </c>
      <c r="Y21" s="103">
        <v>0</v>
      </c>
      <c r="Z21" s="103">
        <v>0</v>
      </c>
      <c r="AA21" s="103">
        <v>0</v>
      </c>
      <c r="AB21" s="103">
        <v>15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112</v>
      </c>
      <c r="AG21" s="103">
        <v>112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112</v>
      </c>
      <c r="AU21" s="103">
        <v>112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36</v>
      </c>
      <c r="B22" s="113" t="s">
        <v>284</v>
      </c>
      <c r="C22" s="101" t="s">
        <v>285</v>
      </c>
      <c r="D22" s="103">
        <f>SUM(E22,+H22,+K22)</f>
        <v>3152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3152</v>
      </c>
      <c r="L22" s="103">
        <v>1389</v>
      </c>
      <c r="M22" s="103">
        <v>1763</v>
      </c>
      <c r="N22" s="103">
        <f>SUM(O22,+V22,+AC22)</f>
        <v>3152</v>
      </c>
      <c r="O22" s="103">
        <f>SUM(P22:U22)</f>
        <v>1389</v>
      </c>
      <c r="P22" s="103">
        <v>0</v>
      </c>
      <c r="Q22" s="103">
        <v>0</v>
      </c>
      <c r="R22" s="103">
        <v>0</v>
      </c>
      <c r="S22" s="103">
        <v>1389</v>
      </c>
      <c r="T22" s="103">
        <v>0</v>
      </c>
      <c r="U22" s="103">
        <v>0</v>
      </c>
      <c r="V22" s="103">
        <f>SUM(W22:AB22)</f>
        <v>1763</v>
      </c>
      <c r="W22" s="103">
        <v>0</v>
      </c>
      <c r="X22" s="103">
        <v>0</v>
      </c>
      <c r="Y22" s="103">
        <v>0</v>
      </c>
      <c r="Z22" s="103">
        <v>1763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36</v>
      </c>
      <c r="B23" s="113" t="s">
        <v>286</v>
      </c>
      <c r="C23" s="101" t="s">
        <v>287</v>
      </c>
      <c r="D23" s="103">
        <f>SUM(E23,+H23,+K23)</f>
        <v>3823</v>
      </c>
      <c r="E23" s="103">
        <f>SUM(F23:G23)</f>
        <v>0</v>
      </c>
      <c r="F23" s="103">
        <v>0</v>
      </c>
      <c r="G23" s="103">
        <v>0</v>
      </c>
      <c r="H23" s="103">
        <f>SUM(I23:J23)</f>
        <v>3513</v>
      </c>
      <c r="I23" s="103">
        <v>0</v>
      </c>
      <c r="J23" s="103">
        <v>3513</v>
      </c>
      <c r="K23" s="103">
        <f>SUM(L23:M23)</f>
        <v>310</v>
      </c>
      <c r="L23" s="103">
        <v>310</v>
      </c>
      <c r="M23" s="103">
        <v>0</v>
      </c>
      <c r="N23" s="103">
        <f>SUM(O23,+V23,+AC23)</f>
        <v>3823</v>
      </c>
      <c r="O23" s="103">
        <f>SUM(P23:U23)</f>
        <v>310</v>
      </c>
      <c r="P23" s="103">
        <v>0</v>
      </c>
      <c r="Q23" s="103">
        <v>0</v>
      </c>
      <c r="R23" s="103">
        <v>0</v>
      </c>
      <c r="S23" s="103">
        <v>310</v>
      </c>
      <c r="T23" s="103">
        <v>0</v>
      </c>
      <c r="U23" s="103">
        <v>0</v>
      </c>
      <c r="V23" s="103">
        <f>SUM(W23:AB23)</f>
        <v>3513</v>
      </c>
      <c r="W23" s="103">
        <v>3513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28</v>
      </c>
      <c r="AG23" s="103">
        <v>28</v>
      </c>
      <c r="AH23" s="103">
        <v>0</v>
      </c>
      <c r="AI23" s="103">
        <v>0</v>
      </c>
      <c r="AJ23" s="103">
        <f>SUM(AK23:AS23)</f>
        <v>3541</v>
      </c>
      <c r="AK23" s="103">
        <v>0</v>
      </c>
      <c r="AL23" s="103">
        <v>3513</v>
      </c>
      <c r="AM23" s="103">
        <v>0</v>
      </c>
      <c r="AN23" s="103">
        <v>0</v>
      </c>
      <c r="AO23" s="103">
        <v>0</v>
      </c>
      <c r="AP23" s="103">
        <v>0</v>
      </c>
      <c r="AQ23" s="103">
        <v>28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36</v>
      </c>
      <c r="B24" s="113" t="s">
        <v>288</v>
      </c>
      <c r="C24" s="101" t="s">
        <v>289</v>
      </c>
      <c r="D24" s="103">
        <f>SUM(E24,+H24,+K24)</f>
        <v>2942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2942</v>
      </c>
      <c r="L24" s="103">
        <v>716</v>
      </c>
      <c r="M24" s="103">
        <v>2226</v>
      </c>
      <c r="N24" s="103">
        <f>SUM(O24,+V24,+AC24)</f>
        <v>2947</v>
      </c>
      <c r="O24" s="103">
        <f>SUM(P24:U24)</f>
        <v>716</v>
      </c>
      <c r="P24" s="103">
        <v>715</v>
      </c>
      <c r="Q24" s="103">
        <v>0</v>
      </c>
      <c r="R24" s="103">
        <v>0</v>
      </c>
      <c r="S24" s="103">
        <v>0</v>
      </c>
      <c r="T24" s="103">
        <v>0</v>
      </c>
      <c r="U24" s="103">
        <v>1</v>
      </c>
      <c r="V24" s="103">
        <f>SUM(W24:AB24)</f>
        <v>2226</v>
      </c>
      <c r="W24" s="103">
        <v>2222</v>
      </c>
      <c r="X24" s="103">
        <v>0</v>
      </c>
      <c r="Y24" s="103">
        <v>0</v>
      </c>
      <c r="Z24" s="103">
        <v>0</v>
      </c>
      <c r="AA24" s="103">
        <v>0</v>
      </c>
      <c r="AB24" s="103">
        <v>4</v>
      </c>
      <c r="AC24" s="103">
        <f>SUM(AD24:AE24)</f>
        <v>5</v>
      </c>
      <c r="AD24" s="103">
        <v>1</v>
      </c>
      <c r="AE24" s="103">
        <v>4</v>
      </c>
      <c r="AF24" s="103">
        <f>SUM(AG24:AI24)</f>
        <v>90</v>
      </c>
      <c r="AG24" s="103">
        <v>90</v>
      </c>
      <c r="AH24" s="103">
        <v>0</v>
      </c>
      <c r="AI24" s="103">
        <v>0</v>
      </c>
      <c r="AJ24" s="103">
        <f>SUM(AK24:AS24)</f>
        <v>90</v>
      </c>
      <c r="AK24" s="103">
        <v>0</v>
      </c>
      <c r="AL24" s="103">
        <v>0</v>
      </c>
      <c r="AM24" s="103">
        <v>0</v>
      </c>
      <c r="AN24" s="103">
        <v>90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/>
      <c r="B25" s="113"/>
      <c r="C25" s="101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s="105" customFormat="1" ht="13.5" customHeight="1">
      <c r="A26" s="115"/>
      <c r="B26" s="113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4">
    <sortCondition ref="A8:A24"/>
    <sortCondition ref="B8:B24"/>
    <sortCondition ref="C8:C24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18000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18201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18202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18204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18205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18206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18207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18208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18209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18210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18322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18382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18404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18423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18442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18481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18483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18501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>
        <f>+水洗化人口等!B25</f>
        <v>0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>
        <f>+水洗化人口等!B26</f>
        <v>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2016-10-24T05:42:31Z</cp:lastPrinted>
  <dcterms:created xsi:type="dcterms:W3CDTF">2008-01-06T09:25:24Z</dcterms:created>
  <dcterms:modified xsi:type="dcterms:W3CDTF">2020-01-24T06:52:10Z</dcterms:modified>
</cp:coreProperties>
</file>