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ごみ処理概要!$A$6:$AQ$50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ごみ処理概要!$2:$51</definedName>
    <definedName name="_xlnm.Print_Area" localSheetId="3">ごみ処理量内訳!$2:$51</definedName>
    <definedName name="_xlnm.Print_Area" localSheetId="1">ごみ搬入量内訳!$2:$51</definedName>
    <definedName name="_xlnm.Print_Area" localSheetId="6">災害廃棄物搬入量!$2:$51</definedName>
    <definedName name="_xlnm.Print_Area" localSheetId="2">施設区分別搬入量内訳!$2:$51</definedName>
    <definedName name="_xlnm.Print_Area" localSheetId="5">施設資源化量内訳!$2:$51</definedName>
    <definedName name="_xlnm.Print_Area" localSheetId="4">資源化量内訳!$2:$51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EU8" i="9"/>
  <c r="EU9" i="9"/>
  <c r="EU10" i="9"/>
  <c r="EU11" i="9"/>
  <c r="AI11" i="1" s="1"/>
  <c r="EU12" i="9"/>
  <c r="EU13" i="9"/>
  <c r="EU14" i="9"/>
  <c r="EU15" i="9"/>
  <c r="AI15" i="1" s="1"/>
  <c r="EU16" i="9"/>
  <c r="EU17" i="9"/>
  <c r="EU18" i="9"/>
  <c r="EU19" i="9"/>
  <c r="AI19" i="1" s="1"/>
  <c r="EU20" i="9"/>
  <c r="EU21" i="9"/>
  <c r="EU22" i="9"/>
  <c r="EU23" i="9"/>
  <c r="AI23" i="1" s="1"/>
  <c r="EU24" i="9"/>
  <c r="EU25" i="9"/>
  <c r="EU26" i="9"/>
  <c r="EU27" i="9"/>
  <c r="AI27" i="1" s="1"/>
  <c r="EU28" i="9"/>
  <c r="EU29" i="9"/>
  <c r="EU30" i="9"/>
  <c r="EU31" i="9"/>
  <c r="AI31" i="1" s="1"/>
  <c r="EU32" i="9"/>
  <c r="EU33" i="9"/>
  <c r="EU34" i="9"/>
  <c r="EU35" i="9"/>
  <c r="AI35" i="1" s="1"/>
  <c r="EU36" i="9"/>
  <c r="EU37" i="9"/>
  <c r="EU38" i="9"/>
  <c r="EU39" i="9"/>
  <c r="AI39" i="1" s="1"/>
  <c r="EU40" i="9"/>
  <c r="EU41" i="9"/>
  <c r="EU42" i="9"/>
  <c r="EU43" i="9"/>
  <c r="AI43" i="1" s="1"/>
  <c r="EU44" i="9"/>
  <c r="EU45" i="9"/>
  <c r="EU46" i="9"/>
  <c r="EU47" i="9"/>
  <c r="AI47" i="1" s="1"/>
  <c r="EU48" i="9"/>
  <c r="EU49" i="9"/>
  <c r="EU50" i="9"/>
  <c r="EU51" i="9"/>
  <c r="AI51" i="1" s="1"/>
  <c r="DZ8" i="9"/>
  <c r="DZ9" i="9"/>
  <c r="DZ10" i="9"/>
  <c r="DZ11" i="9"/>
  <c r="AH11" i="1" s="1"/>
  <c r="DZ12" i="9"/>
  <c r="DZ13" i="9"/>
  <c r="DZ14" i="9"/>
  <c r="DZ15" i="9"/>
  <c r="AH15" i="1" s="1"/>
  <c r="DZ16" i="9"/>
  <c r="DZ17" i="9"/>
  <c r="DZ18" i="9"/>
  <c r="DZ19" i="9"/>
  <c r="AH19" i="1" s="1"/>
  <c r="DZ20" i="9"/>
  <c r="DZ21" i="9"/>
  <c r="DZ22" i="9"/>
  <c r="DZ23" i="9"/>
  <c r="AH23" i="1" s="1"/>
  <c r="DZ24" i="9"/>
  <c r="DZ25" i="9"/>
  <c r="DZ26" i="9"/>
  <c r="DZ27" i="9"/>
  <c r="AH27" i="1" s="1"/>
  <c r="DZ28" i="9"/>
  <c r="DZ29" i="9"/>
  <c r="DZ30" i="9"/>
  <c r="DZ31" i="9"/>
  <c r="AH31" i="1" s="1"/>
  <c r="DZ32" i="9"/>
  <c r="DZ33" i="9"/>
  <c r="DZ34" i="9"/>
  <c r="DZ35" i="9"/>
  <c r="AH35" i="1" s="1"/>
  <c r="DZ36" i="9"/>
  <c r="DZ37" i="9"/>
  <c r="DZ38" i="9"/>
  <c r="DZ39" i="9"/>
  <c r="AH39" i="1" s="1"/>
  <c r="DZ40" i="9"/>
  <c r="DZ41" i="9"/>
  <c r="DZ42" i="9"/>
  <c r="DZ43" i="9"/>
  <c r="AH43" i="1" s="1"/>
  <c r="DZ44" i="9"/>
  <c r="DZ45" i="9"/>
  <c r="DZ46" i="9"/>
  <c r="DZ47" i="9"/>
  <c r="AH47" i="1" s="1"/>
  <c r="DZ48" i="9"/>
  <c r="DZ49" i="9"/>
  <c r="DZ50" i="9"/>
  <c r="DZ51" i="9"/>
  <c r="AH51" i="1" s="1"/>
  <c r="DE8" i="9"/>
  <c r="DE9" i="9"/>
  <c r="DE10" i="9"/>
  <c r="DE11" i="9"/>
  <c r="AG11" i="1" s="1"/>
  <c r="DE12" i="9"/>
  <c r="DE13" i="9"/>
  <c r="DE14" i="9"/>
  <c r="DE15" i="9"/>
  <c r="AG15" i="1" s="1"/>
  <c r="DE16" i="9"/>
  <c r="DE17" i="9"/>
  <c r="DE18" i="9"/>
  <c r="DE19" i="9"/>
  <c r="AG19" i="1" s="1"/>
  <c r="DE20" i="9"/>
  <c r="DE21" i="9"/>
  <c r="DE22" i="9"/>
  <c r="DE23" i="9"/>
  <c r="AG23" i="1" s="1"/>
  <c r="DE24" i="9"/>
  <c r="DE25" i="9"/>
  <c r="DE26" i="9"/>
  <c r="DE27" i="9"/>
  <c r="AG27" i="1" s="1"/>
  <c r="DE28" i="9"/>
  <c r="DE29" i="9"/>
  <c r="DE30" i="9"/>
  <c r="DE31" i="9"/>
  <c r="AG31" i="1" s="1"/>
  <c r="DE32" i="9"/>
  <c r="DE33" i="9"/>
  <c r="DE34" i="9"/>
  <c r="DE35" i="9"/>
  <c r="AG35" i="1" s="1"/>
  <c r="DE36" i="9"/>
  <c r="DE37" i="9"/>
  <c r="DE38" i="9"/>
  <c r="DE39" i="9"/>
  <c r="AG39" i="1" s="1"/>
  <c r="DE40" i="9"/>
  <c r="DE41" i="9"/>
  <c r="DE42" i="9"/>
  <c r="DE43" i="9"/>
  <c r="AG43" i="1" s="1"/>
  <c r="DE44" i="9"/>
  <c r="DE45" i="9"/>
  <c r="DE46" i="9"/>
  <c r="DE47" i="9"/>
  <c r="AG47" i="1" s="1"/>
  <c r="DE48" i="9"/>
  <c r="DE49" i="9"/>
  <c r="DE50" i="9"/>
  <c r="DE51" i="9"/>
  <c r="AG51" i="1" s="1"/>
  <c r="CJ8" i="9"/>
  <c r="CJ9" i="9"/>
  <c r="CJ10" i="9"/>
  <c r="CJ11" i="9"/>
  <c r="AF11" i="1" s="1"/>
  <c r="CJ12" i="9"/>
  <c r="CJ13" i="9"/>
  <c r="CJ14" i="9"/>
  <c r="CJ15" i="9"/>
  <c r="AF15" i="1" s="1"/>
  <c r="CJ16" i="9"/>
  <c r="CJ17" i="9"/>
  <c r="CJ18" i="9"/>
  <c r="CJ19" i="9"/>
  <c r="AF19" i="1" s="1"/>
  <c r="CJ20" i="9"/>
  <c r="CJ21" i="9"/>
  <c r="CJ22" i="9"/>
  <c r="CJ23" i="9"/>
  <c r="AF23" i="1" s="1"/>
  <c r="CJ24" i="9"/>
  <c r="CJ25" i="9"/>
  <c r="CJ26" i="9"/>
  <c r="CJ27" i="9"/>
  <c r="AF27" i="1" s="1"/>
  <c r="CJ28" i="9"/>
  <c r="CJ29" i="9"/>
  <c r="CJ30" i="9"/>
  <c r="CJ31" i="9"/>
  <c r="AF31" i="1" s="1"/>
  <c r="CJ32" i="9"/>
  <c r="CJ33" i="9"/>
  <c r="CJ34" i="9"/>
  <c r="CJ35" i="9"/>
  <c r="AF35" i="1" s="1"/>
  <c r="CJ36" i="9"/>
  <c r="CJ37" i="9"/>
  <c r="CJ38" i="9"/>
  <c r="CJ39" i="9"/>
  <c r="AF39" i="1" s="1"/>
  <c r="CJ40" i="9"/>
  <c r="CJ41" i="9"/>
  <c r="CJ42" i="9"/>
  <c r="CJ43" i="9"/>
  <c r="AF43" i="1" s="1"/>
  <c r="CJ44" i="9"/>
  <c r="CJ45" i="9"/>
  <c r="CJ46" i="9"/>
  <c r="CJ47" i="9"/>
  <c r="AF47" i="1" s="1"/>
  <c r="CJ48" i="9"/>
  <c r="CJ49" i="9"/>
  <c r="CJ50" i="9"/>
  <c r="CJ51" i="9"/>
  <c r="AF51" i="1" s="1"/>
  <c r="BO8" i="9"/>
  <c r="BO9" i="9"/>
  <c r="BO10" i="9"/>
  <c r="BO11" i="9"/>
  <c r="AE11" i="1" s="1"/>
  <c r="BO12" i="9"/>
  <c r="BO13" i="9"/>
  <c r="BO14" i="9"/>
  <c r="BO15" i="9"/>
  <c r="AE15" i="1" s="1"/>
  <c r="BO16" i="9"/>
  <c r="BO17" i="9"/>
  <c r="BO18" i="9"/>
  <c r="BO19" i="9"/>
  <c r="AE19" i="1" s="1"/>
  <c r="BO20" i="9"/>
  <c r="BO21" i="9"/>
  <c r="BO22" i="9"/>
  <c r="BO23" i="9"/>
  <c r="AE23" i="1" s="1"/>
  <c r="BO24" i="9"/>
  <c r="BO25" i="9"/>
  <c r="BO26" i="9"/>
  <c r="BO27" i="9"/>
  <c r="AE27" i="1" s="1"/>
  <c r="BO28" i="9"/>
  <c r="BO29" i="9"/>
  <c r="BO30" i="9"/>
  <c r="BO31" i="9"/>
  <c r="AE31" i="1" s="1"/>
  <c r="BO32" i="9"/>
  <c r="BO33" i="9"/>
  <c r="BO34" i="9"/>
  <c r="BO35" i="9"/>
  <c r="AE35" i="1" s="1"/>
  <c r="BO36" i="9"/>
  <c r="BO37" i="9"/>
  <c r="BO38" i="9"/>
  <c r="BO39" i="9"/>
  <c r="AE39" i="1" s="1"/>
  <c r="BO40" i="9"/>
  <c r="BO41" i="9"/>
  <c r="BO42" i="9"/>
  <c r="BO43" i="9"/>
  <c r="AE43" i="1" s="1"/>
  <c r="BO44" i="9"/>
  <c r="BO45" i="9"/>
  <c r="BO46" i="9"/>
  <c r="BO47" i="9"/>
  <c r="AE47" i="1" s="1"/>
  <c r="BO48" i="9"/>
  <c r="BO49" i="9"/>
  <c r="BO50" i="9"/>
  <c r="BO51" i="9"/>
  <c r="AE51" i="1" s="1"/>
  <c r="AT8" i="9"/>
  <c r="AT9" i="9"/>
  <c r="AT10" i="9"/>
  <c r="AT11" i="9"/>
  <c r="AD11" i="1" s="1"/>
  <c r="AT12" i="9"/>
  <c r="AT13" i="9"/>
  <c r="AT14" i="9"/>
  <c r="AT15" i="9"/>
  <c r="AD15" i="1" s="1"/>
  <c r="AT16" i="9"/>
  <c r="AT17" i="9"/>
  <c r="AT18" i="9"/>
  <c r="AT19" i="9"/>
  <c r="AD19" i="1" s="1"/>
  <c r="AT20" i="9"/>
  <c r="AT21" i="9"/>
  <c r="AT22" i="9"/>
  <c r="AT23" i="9"/>
  <c r="AD23" i="1" s="1"/>
  <c r="AT24" i="9"/>
  <c r="AT25" i="9"/>
  <c r="AT26" i="9"/>
  <c r="AT27" i="9"/>
  <c r="AD27" i="1" s="1"/>
  <c r="AT28" i="9"/>
  <c r="AT29" i="9"/>
  <c r="AT30" i="9"/>
  <c r="AT31" i="9"/>
  <c r="AD31" i="1" s="1"/>
  <c r="AT32" i="9"/>
  <c r="AT33" i="9"/>
  <c r="AT34" i="9"/>
  <c r="AT35" i="9"/>
  <c r="AD35" i="1" s="1"/>
  <c r="AT36" i="9"/>
  <c r="AT37" i="9"/>
  <c r="AT38" i="9"/>
  <c r="AT39" i="9"/>
  <c r="AD39" i="1" s="1"/>
  <c r="AT40" i="9"/>
  <c r="AT41" i="9"/>
  <c r="AT42" i="9"/>
  <c r="AT43" i="9"/>
  <c r="AD43" i="1" s="1"/>
  <c r="AT44" i="9"/>
  <c r="AT45" i="9"/>
  <c r="AT46" i="9"/>
  <c r="AT47" i="9"/>
  <c r="AD47" i="1" s="1"/>
  <c r="AT48" i="9"/>
  <c r="AT49" i="9"/>
  <c r="AT50" i="9"/>
  <c r="AT51" i="9"/>
  <c r="AD51" i="1" s="1"/>
  <c r="Y8" i="9"/>
  <c r="Y9" i="9"/>
  <c r="Y10" i="9"/>
  <c r="Y11" i="9"/>
  <c r="AC11" i="1" s="1"/>
  <c r="AJ11" i="1" s="1"/>
  <c r="Y12" i="9"/>
  <c r="Y13" i="9"/>
  <c r="Y14" i="9"/>
  <c r="Y15" i="9"/>
  <c r="AC15" i="1" s="1"/>
  <c r="AJ15" i="1" s="1"/>
  <c r="Y16" i="9"/>
  <c r="Y17" i="9"/>
  <c r="Y18" i="9"/>
  <c r="Y19" i="9"/>
  <c r="AC19" i="1" s="1"/>
  <c r="AJ19" i="1" s="1"/>
  <c r="Y20" i="9"/>
  <c r="Y21" i="9"/>
  <c r="Y22" i="9"/>
  <c r="Y23" i="9"/>
  <c r="AC23" i="1" s="1"/>
  <c r="AJ23" i="1" s="1"/>
  <c r="Y24" i="9"/>
  <c r="Y25" i="9"/>
  <c r="Y26" i="9"/>
  <c r="Y27" i="9"/>
  <c r="AC27" i="1" s="1"/>
  <c r="AJ27" i="1" s="1"/>
  <c r="Y28" i="9"/>
  <c r="Y29" i="9"/>
  <c r="Y30" i="9"/>
  <c r="Y31" i="9"/>
  <c r="AC31" i="1" s="1"/>
  <c r="AJ31" i="1" s="1"/>
  <c r="Y32" i="9"/>
  <c r="Y33" i="9"/>
  <c r="Y34" i="9"/>
  <c r="Y35" i="9"/>
  <c r="AC35" i="1" s="1"/>
  <c r="AJ35" i="1" s="1"/>
  <c r="Y36" i="9"/>
  <c r="Y37" i="9"/>
  <c r="Y38" i="9"/>
  <c r="Y39" i="9"/>
  <c r="AC39" i="1" s="1"/>
  <c r="AJ39" i="1" s="1"/>
  <c r="Y40" i="9"/>
  <c r="Y41" i="9"/>
  <c r="Y42" i="9"/>
  <c r="Y43" i="9"/>
  <c r="AC43" i="1" s="1"/>
  <c r="AJ43" i="1" s="1"/>
  <c r="Y44" i="9"/>
  <c r="Y45" i="9"/>
  <c r="Y46" i="9"/>
  <c r="Y47" i="9"/>
  <c r="AC47" i="1" s="1"/>
  <c r="AJ47" i="1" s="1"/>
  <c r="Y48" i="9"/>
  <c r="Y49" i="9"/>
  <c r="Y50" i="9"/>
  <c r="Y51" i="9"/>
  <c r="AC51" i="1" s="1"/>
  <c r="AJ51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BO8" i="4"/>
  <c r="BO9" i="4"/>
  <c r="BO10" i="4"/>
  <c r="BO11" i="4"/>
  <c r="J11" i="1" s="1"/>
  <c r="BO12" i="4"/>
  <c r="BO13" i="4"/>
  <c r="BO14" i="4"/>
  <c r="BO15" i="4"/>
  <c r="J15" i="1" s="1"/>
  <c r="BO16" i="4"/>
  <c r="BO17" i="4"/>
  <c r="BO18" i="4"/>
  <c r="BO19" i="4"/>
  <c r="J19" i="1" s="1"/>
  <c r="BO20" i="4"/>
  <c r="BO21" i="4"/>
  <c r="BO22" i="4"/>
  <c r="BO23" i="4"/>
  <c r="J23" i="1" s="1"/>
  <c r="BO24" i="4"/>
  <c r="BO25" i="4"/>
  <c r="BO26" i="4"/>
  <c r="BO27" i="4"/>
  <c r="J27" i="1" s="1"/>
  <c r="BO28" i="4"/>
  <c r="BO29" i="4"/>
  <c r="BO30" i="4"/>
  <c r="BO31" i="4"/>
  <c r="J31" i="1" s="1"/>
  <c r="BO32" i="4"/>
  <c r="BO33" i="4"/>
  <c r="BO34" i="4"/>
  <c r="BO35" i="4"/>
  <c r="J35" i="1" s="1"/>
  <c r="BO36" i="4"/>
  <c r="BO37" i="4"/>
  <c r="BO38" i="4"/>
  <c r="BO39" i="4"/>
  <c r="J39" i="1" s="1"/>
  <c r="BO40" i="4"/>
  <c r="BO41" i="4"/>
  <c r="BO42" i="4"/>
  <c r="BO43" i="4"/>
  <c r="J43" i="1" s="1"/>
  <c r="BO44" i="4"/>
  <c r="BO45" i="4"/>
  <c r="BO46" i="4"/>
  <c r="BO47" i="4"/>
  <c r="J47" i="1" s="1"/>
  <c r="BO48" i="4"/>
  <c r="BO49" i="4"/>
  <c r="BO50" i="4"/>
  <c r="BO51" i="4"/>
  <c r="J51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Y8" i="4"/>
  <c r="Y9" i="4"/>
  <c r="Y10" i="4"/>
  <c r="Y11" i="4"/>
  <c r="Z11" i="1" s="1"/>
  <c r="Y12" i="4"/>
  <c r="Y13" i="4"/>
  <c r="Y14" i="4"/>
  <c r="Y15" i="4"/>
  <c r="Z15" i="1" s="1"/>
  <c r="Y16" i="4"/>
  <c r="Y17" i="4"/>
  <c r="Y18" i="4"/>
  <c r="Y19" i="4"/>
  <c r="Z19" i="1" s="1"/>
  <c r="Y20" i="4"/>
  <c r="Y21" i="4"/>
  <c r="Y22" i="4"/>
  <c r="Y23" i="4"/>
  <c r="Z23" i="1" s="1"/>
  <c r="Y24" i="4"/>
  <c r="Y25" i="4"/>
  <c r="Y26" i="4"/>
  <c r="Y27" i="4"/>
  <c r="Z27" i="1" s="1"/>
  <c r="Y28" i="4"/>
  <c r="Y29" i="4"/>
  <c r="Y30" i="4"/>
  <c r="Y31" i="4"/>
  <c r="Z31" i="1" s="1"/>
  <c r="Y32" i="4"/>
  <c r="Y33" i="4"/>
  <c r="Y34" i="4"/>
  <c r="Y35" i="4"/>
  <c r="Z35" i="1" s="1"/>
  <c r="Y36" i="4"/>
  <c r="Y37" i="4"/>
  <c r="Y38" i="4"/>
  <c r="Y39" i="4"/>
  <c r="Z39" i="1" s="1"/>
  <c r="Y40" i="4"/>
  <c r="Y41" i="4"/>
  <c r="Y42" i="4"/>
  <c r="Y43" i="4"/>
  <c r="Z43" i="1" s="1"/>
  <c r="Y44" i="4"/>
  <c r="Y45" i="4"/>
  <c r="Y46" i="4"/>
  <c r="Y47" i="4"/>
  <c r="Z47" i="1" s="1"/>
  <c r="Y48" i="4"/>
  <c r="Y49" i="4"/>
  <c r="Y50" i="4"/>
  <c r="Y51" i="4"/>
  <c r="Z51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C8" i="3"/>
  <c r="AC9" i="3"/>
  <c r="AC10" i="3"/>
  <c r="AO10" i="1" s="1"/>
  <c r="AP10" i="1" s="1"/>
  <c r="AC11" i="3"/>
  <c r="AO11" i="1" s="1"/>
  <c r="AC12" i="3"/>
  <c r="AC13" i="3"/>
  <c r="AC14" i="3"/>
  <c r="AC15" i="3"/>
  <c r="AO15" i="1" s="1"/>
  <c r="AC16" i="3"/>
  <c r="AC17" i="3"/>
  <c r="AC18" i="3"/>
  <c r="AC19" i="3"/>
  <c r="AO19" i="1" s="1"/>
  <c r="AC20" i="3"/>
  <c r="AC21" i="3"/>
  <c r="AC22" i="3"/>
  <c r="AO22" i="1" s="1"/>
  <c r="AC23" i="3"/>
  <c r="AO23" i="1" s="1"/>
  <c r="AC24" i="3"/>
  <c r="AC25" i="3"/>
  <c r="AC26" i="3"/>
  <c r="AC27" i="3"/>
  <c r="AO27" i="1" s="1"/>
  <c r="AC28" i="3"/>
  <c r="AC29" i="3"/>
  <c r="AC30" i="3"/>
  <c r="AC31" i="3"/>
  <c r="AO31" i="1" s="1"/>
  <c r="AC32" i="3"/>
  <c r="AC33" i="3"/>
  <c r="AC34" i="3"/>
  <c r="AO34" i="1" s="1"/>
  <c r="AC35" i="3"/>
  <c r="AO35" i="1" s="1"/>
  <c r="AC36" i="3"/>
  <c r="AC37" i="3"/>
  <c r="AC38" i="3"/>
  <c r="AO38" i="1" s="1"/>
  <c r="AC39" i="3"/>
  <c r="AO39" i="1" s="1"/>
  <c r="AC40" i="3"/>
  <c r="AC41" i="3"/>
  <c r="AC42" i="3"/>
  <c r="AC43" i="3"/>
  <c r="AO43" i="1" s="1"/>
  <c r="AC44" i="3"/>
  <c r="AC45" i="3"/>
  <c r="AC46" i="3"/>
  <c r="AO46" i="1" s="1"/>
  <c r="AP46" i="1" s="1"/>
  <c r="AC47" i="3"/>
  <c r="AO47" i="1" s="1"/>
  <c r="AC48" i="3"/>
  <c r="AC49" i="3"/>
  <c r="AC50" i="3"/>
  <c r="AO50" i="1" s="1"/>
  <c r="AC51" i="3"/>
  <c r="AO5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N8" i="3"/>
  <c r="N9" i="3"/>
  <c r="N10" i="3"/>
  <c r="N11" i="3"/>
  <c r="Q11" i="1" s="1"/>
  <c r="N12" i="3"/>
  <c r="N13" i="3"/>
  <c r="N14" i="3"/>
  <c r="N15" i="3"/>
  <c r="Q15" i="1" s="1"/>
  <c r="N16" i="3"/>
  <c r="N17" i="3"/>
  <c r="N18" i="3"/>
  <c r="N19" i="3"/>
  <c r="Q19" i="1" s="1"/>
  <c r="N20" i="3"/>
  <c r="N21" i="3"/>
  <c r="N22" i="3"/>
  <c r="N23" i="3"/>
  <c r="Q23" i="1" s="1"/>
  <c r="N24" i="3"/>
  <c r="N25" i="3"/>
  <c r="N26" i="3"/>
  <c r="N27" i="3"/>
  <c r="Q27" i="1" s="1"/>
  <c r="N28" i="3"/>
  <c r="N29" i="3"/>
  <c r="N30" i="3"/>
  <c r="N31" i="3"/>
  <c r="Q31" i="1" s="1"/>
  <c r="N32" i="3"/>
  <c r="N33" i="3"/>
  <c r="N34" i="3"/>
  <c r="N35" i="3"/>
  <c r="Q35" i="1" s="1"/>
  <c r="N36" i="3"/>
  <c r="N37" i="3"/>
  <c r="N38" i="3"/>
  <c r="N39" i="3"/>
  <c r="Q39" i="1" s="1"/>
  <c r="N40" i="3"/>
  <c r="N41" i="3"/>
  <c r="N42" i="3"/>
  <c r="N43" i="3"/>
  <c r="Q43" i="1" s="1"/>
  <c r="N44" i="3"/>
  <c r="N45" i="3"/>
  <c r="N46" i="3"/>
  <c r="N47" i="3"/>
  <c r="Q47" i="1" s="1"/>
  <c r="N48" i="3"/>
  <c r="N49" i="3"/>
  <c r="N50" i="3"/>
  <c r="N51" i="3"/>
  <c r="Q5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E8" i="3"/>
  <c r="E9" i="3"/>
  <c r="E10" i="3"/>
  <c r="E11" i="3"/>
  <c r="P11" i="1" s="1"/>
  <c r="AA11" i="1" s="1"/>
  <c r="E12" i="3"/>
  <c r="E13" i="3"/>
  <c r="E14" i="3"/>
  <c r="E15" i="3"/>
  <c r="P15" i="1" s="1"/>
  <c r="AA15" i="1" s="1"/>
  <c r="E16" i="3"/>
  <c r="E17" i="3"/>
  <c r="E18" i="3"/>
  <c r="E19" i="3"/>
  <c r="P19" i="1" s="1"/>
  <c r="AA19" i="1" s="1"/>
  <c r="E20" i="3"/>
  <c r="E21" i="3"/>
  <c r="E22" i="3"/>
  <c r="E23" i="3"/>
  <c r="P23" i="1" s="1"/>
  <c r="AA23" i="1" s="1"/>
  <c r="E24" i="3"/>
  <c r="E25" i="3"/>
  <c r="E26" i="3"/>
  <c r="E27" i="3"/>
  <c r="P27" i="1" s="1"/>
  <c r="AA27" i="1" s="1"/>
  <c r="E28" i="3"/>
  <c r="E29" i="3"/>
  <c r="E30" i="3"/>
  <c r="E31" i="3"/>
  <c r="P31" i="1" s="1"/>
  <c r="AA31" i="1" s="1"/>
  <c r="E32" i="3"/>
  <c r="E33" i="3"/>
  <c r="E34" i="3"/>
  <c r="E35" i="3"/>
  <c r="P35" i="1" s="1"/>
  <c r="AA35" i="1" s="1"/>
  <c r="E36" i="3"/>
  <c r="E37" i="3"/>
  <c r="E38" i="3"/>
  <c r="E39" i="3"/>
  <c r="P39" i="1" s="1"/>
  <c r="AA39" i="1" s="1"/>
  <c r="E40" i="3"/>
  <c r="E41" i="3"/>
  <c r="E42" i="3"/>
  <c r="E43" i="3"/>
  <c r="P43" i="1" s="1"/>
  <c r="AA43" i="1" s="1"/>
  <c r="E44" i="3"/>
  <c r="E45" i="3"/>
  <c r="E46" i="3"/>
  <c r="E47" i="3"/>
  <c r="P47" i="1" s="1"/>
  <c r="AA47" i="1" s="1"/>
  <c r="E48" i="3"/>
  <c r="E49" i="3"/>
  <c r="E50" i="3"/>
  <c r="E51" i="3"/>
  <c r="P51" i="1" s="1"/>
  <c r="AA51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G8" i="10"/>
  <c r="DG9" i="10"/>
  <c r="DG10" i="10"/>
  <c r="DG11" i="10"/>
  <c r="CS11" i="10" s="1"/>
  <c r="DG12" i="10"/>
  <c r="DG13" i="10"/>
  <c r="DG14" i="10"/>
  <c r="DG15" i="10"/>
  <c r="DG16" i="10"/>
  <c r="DG17" i="10"/>
  <c r="DG18" i="10"/>
  <c r="DG19" i="10"/>
  <c r="CS19" i="10" s="1"/>
  <c r="DG20" i="10"/>
  <c r="DG21" i="10"/>
  <c r="DG22" i="10"/>
  <c r="DG23" i="10"/>
  <c r="CS23" i="10" s="1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CS39" i="10" s="1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CS51" i="10" s="1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CR23" i="10" s="1"/>
  <c r="DF24" i="10"/>
  <c r="DF25" i="10"/>
  <c r="DF26" i="10"/>
  <c r="DF27" i="10"/>
  <c r="DF28" i="10"/>
  <c r="DF29" i="10"/>
  <c r="DF30" i="10"/>
  <c r="DF31" i="10"/>
  <c r="CR31" i="10" s="1"/>
  <c r="DF32" i="10"/>
  <c r="DF33" i="10"/>
  <c r="DF34" i="10"/>
  <c r="DF35" i="10"/>
  <c r="DF36" i="10"/>
  <c r="DF37" i="10"/>
  <c r="DF38" i="10"/>
  <c r="DF39" i="10"/>
  <c r="CR39" i="10" s="1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E8" i="10"/>
  <c r="DE9" i="10"/>
  <c r="DE10" i="10"/>
  <c r="DE11" i="10"/>
  <c r="CQ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CQ27" i="10" s="1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CQ43" i="10" s="1"/>
  <c r="DE44" i="10"/>
  <c r="DE45" i="10"/>
  <c r="DE46" i="10"/>
  <c r="DE47" i="10"/>
  <c r="DE48" i="10"/>
  <c r="DE49" i="10"/>
  <c r="DE50" i="10"/>
  <c r="DE51" i="10"/>
  <c r="DD8" i="10"/>
  <c r="DD9" i="10"/>
  <c r="DD10" i="10"/>
  <c r="DD11" i="10"/>
  <c r="DD12" i="10"/>
  <c r="DD13" i="10"/>
  <c r="DD14" i="10"/>
  <c r="DD15" i="10"/>
  <c r="CP15" i="10" s="1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CP31" i="10" s="1"/>
  <c r="DD32" i="10"/>
  <c r="DD33" i="10"/>
  <c r="DD34" i="10"/>
  <c r="DD35" i="10"/>
  <c r="DD36" i="10"/>
  <c r="DD37" i="10"/>
  <c r="DD38" i="10"/>
  <c r="DD39" i="10"/>
  <c r="CP39" i="10" s="1"/>
  <c r="DD40" i="10"/>
  <c r="DD41" i="10"/>
  <c r="DD42" i="10"/>
  <c r="DD43" i="10"/>
  <c r="DD44" i="10"/>
  <c r="DD45" i="10"/>
  <c r="DD46" i="10"/>
  <c r="DD47" i="10"/>
  <c r="CP47" i="10" s="1"/>
  <c r="DD48" i="10"/>
  <c r="DD49" i="10"/>
  <c r="DD50" i="10"/>
  <c r="DD51" i="10"/>
  <c r="CP51" i="10" s="1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CO19" i="10" s="1"/>
  <c r="DC20" i="10"/>
  <c r="DC21" i="10"/>
  <c r="DC22" i="10"/>
  <c r="DC23" i="10"/>
  <c r="CO23" i="10" s="1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CO35" i="10" s="1"/>
  <c r="DC36" i="10"/>
  <c r="DC37" i="10"/>
  <c r="DC38" i="10"/>
  <c r="DC39" i="10"/>
  <c r="DC40" i="10"/>
  <c r="DC41" i="10"/>
  <c r="DC42" i="10"/>
  <c r="DC43" i="10"/>
  <c r="CO43" i="10" s="1"/>
  <c r="DC44" i="10"/>
  <c r="DC45" i="10"/>
  <c r="DC46" i="10"/>
  <c r="DC47" i="10"/>
  <c r="DC48" i="10"/>
  <c r="DC49" i="10"/>
  <c r="DC50" i="10"/>
  <c r="DC51" i="10"/>
  <c r="CO51" i="10" s="1"/>
  <c r="DB8" i="10"/>
  <c r="DB9" i="10"/>
  <c r="DB10" i="10"/>
  <c r="DB11" i="10"/>
  <c r="CN11" i="10" s="1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CN23" i="10" s="1"/>
  <c r="DB24" i="10"/>
  <c r="DB25" i="10"/>
  <c r="DB26" i="10"/>
  <c r="DB27" i="10"/>
  <c r="CN27" i="10" s="1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CN39" i="10" s="1"/>
  <c r="DB40" i="10"/>
  <c r="DB41" i="10"/>
  <c r="DB42" i="10"/>
  <c r="DB43" i="10"/>
  <c r="DB44" i="10"/>
  <c r="DB45" i="10"/>
  <c r="DB46" i="10"/>
  <c r="DB47" i="10"/>
  <c r="CN47" i="10" s="1"/>
  <c r="DB48" i="10"/>
  <c r="DB49" i="10"/>
  <c r="DB50" i="10"/>
  <c r="DB5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CZ11" i="10"/>
  <c r="CZ15" i="10"/>
  <c r="CZ18" i="10"/>
  <c r="CS18" i="10" s="1"/>
  <c r="CZ26" i="10"/>
  <c r="CS26" i="10" s="1"/>
  <c r="CZ27" i="10"/>
  <c r="CZ39" i="10"/>
  <c r="CZ43" i="10"/>
  <c r="CZ47" i="10"/>
  <c r="CY11" i="10"/>
  <c r="CY19" i="10"/>
  <c r="CY27" i="10"/>
  <c r="CY31" i="10"/>
  <c r="CY35" i="10"/>
  <c r="CY47" i="10"/>
  <c r="CX15" i="10"/>
  <c r="CX19" i="10"/>
  <c r="CX23" i="10"/>
  <c r="CX31" i="10"/>
  <c r="CX39" i="10"/>
  <c r="CX47" i="10"/>
  <c r="CX51" i="10"/>
  <c r="CW11" i="10"/>
  <c r="CW23" i="10"/>
  <c r="CW35" i="10"/>
  <c r="CP35" i="10" s="1"/>
  <c r="CW39" i="10"/>
  <c r="CW43" i="10"/>
  <c r="CW51" i="10"/>
  <c r="CV10" i="10"/>
  <c r="CO10" i="10" s="1"/>
  <c r="CV15" i="10"/>
  <c r="CV22" i="10"/>
  <c r="CV23" i="10"/>
  <c r="CV27" i="10"/>
  <c r="CV31" i="10"/>
  <c r="CV43" i="10"/>
  <c r="CU11" i="10"/>
  <c r="CU14" i="10"/>
  <c r="CU15" i="10"/>
  <c r="CU19" i="10"/>
  <c r="CU27" i="10"/>
  <c r="CU35" i="10"/>
  <c r="CU43" i="10"/>
  <c r="CU47" i="10"/>
  <c r="CU51" i="10"/>
  <c r="CT35" i="10"/>
  <c r="CM35" i="10" s="1"/>
  <c r="CS30" i="10"/>
  <c r="CS40" i="10"/>
  <c r="CS48" i="10"/>
  <c r="CR11" i="10"/>
  <c r="CR16" i="10"/>
  <c r="CR32" i="10"/>
  <c r="CR44" i="10"/>
  <c r="CQ10" i="10"/>
  <c r="CQ15" i="10"/>
  <c r="CQ16" i="10"/>
  <c r="CQ24" i="10"/>
  <c r="CQ30" i="10"/>
  <c r="CQ38" i="10"/>
  <c r="CP8" i="10"/>
  <c r="CP14" i="10"/>
  <c r="CP23" i="10"/>
  <c r="CP28" i="10"/>
  <c r="CP36" i="10"/>
  <c r="CP42" i="10"/>
  <c r="CP44" i="10"/>
  <c r="CO12" i="10"/>
  <c r="CO22" i="10"/>
  <c r="CO27" i="10"/>
  <c r="CO28" i="10"/>
  <c r="CO40" i="10"/>
  <c r="CO50" i="10"/>
  <c r="CN12" i="10"/>
  <c r="CN20" i="10"/>
  <c r="CN48" i="10"/>
  <c r="CM3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E8" i="10"/>
  <c r="CE15" i="10"/>
  <c r="BX15" i="10" s="1"/>
  <c r="CE18" i="10"/>
  <c r="BX18" i="10" s="1"/>
  <c r="CE19" i="10"/>
  <c r="CE23" i="10"/>
  <c r="BX23" i="10" s="1"/>
  <c r="CE30" i="10"/>
  <c r="BX30" i="10" s="1"/>
  <c r="CE31" i="10"/>
  <c r="BX31" i="10" s="1"/>
  <c r="CE35" i="10"/>
  <c r="BX35" i="10" s="1"/>
  <c r="CE39" i="10"/>
  <c r="BX39" i="10" s="1"/>
  <c r="CE44" i="10"/>
  <c r="BX44" i="10" s="1"/>
  <c r="CE47" i="10"/>
  <c r="CE51" i="10"/>
  <c r="BX51" i="10" s="1"/>
  <c r="CD8" i="10"/>
  <c r="CD11" i="10"/>
  <c r="CD16" i="10"/>
  <c r="BW16" i="10" s="1"/>
  <c r="CD19" i="10"/>
  <c r="BW19" i="10" s="1"/>
  <c r="CD23" i="10"/>
  <c r="BW23" i="10" s="1"/>
  <c r="CD27" i="10"/>
  <c r="BW27" i="10" s="1"/>
  <c r="CD28" i="10"/>
  <c r="BW28" i="10" s="1"/>
  <c r="CD35" i="10"/>
  <c r="BW35" i="10" s="1"/>
  <c r="CD39" i="10"/>
  <c r="CD43" i="10"/>
  <c r="BW43" i="10" s="1"/>
  <c r="CD51" i="10"/>
  <c r="BW51" i="10" s="1"/>
  <c r="CC11" i="10"/>
  <c r="BV11" i="10" s="1"/>
  <c r="CC15" i="10"/>
  <c r="BV15" i="10" s="1"/>
  <c r="CC20" i="10"/>
  <c r="CC23" i="10"/>
  <c r="CC27" i="10"/>
  <c r="BV27" i="10" s="1"/>
  <c r="CC28" i="10"/>
  <c r="BV28" i="10" s="1"/>
  <c r="CC31" i="10"/>
  <c r="CC36" i="10"/>
  <c r="BV36" i="10" s="1"/>
  <c r="CC39" i="10"/>
  <c r="BV39" i="10" s="1"/>
  <c r="CC43" i="10"/>
  <c r="BV43" i="10" s="1"/>
  <c r="CC47" i="10"/>
  <c r="BV47" i="10" s="1"/>
  <c r="CC48" i="10"/>
  <c r="CB11" i="10"/>
  <c r="BU11" i="10" s="1"/>
  <c r="CB14" i="10"/>
  <c r="BU14" i="10" s="1"/>
  <c r="CB15" i="10"/>
  <c r="CB19" i="10"/>
  <c r="BU19" i="10" s="1"/>
  <c r="CB26" i="10"/>
  <c r="CB32" i="10"/>
  <c r="CB36" i="10"/>
  <c r="BU36" i="10" s="1"/>
  <c r="CB40" i="10"/>
  <c r="BU40" i="10" s="1"/>
  <c r="CB48" i="10"/>
  <c r="BU48" i="10" s="1"/>
  <c r="CA12" i="10"/>
  <c r="CA18" i="10"/>
  <c r="CA20" i="10"/>
  <c r="BT20" i="10" s="1"/>
  <c r="CA24" i="10"/>
  <c r="CA28" i="10"/>
  <c r="CA30" i="10"/>
  <c r="BY30" i="10" s="1"/>
  <c r="BR30" i="10" s="1"/>
  <c r="CA40" i="10"/>
  <c r="BZ8" i="10"/>
  <c r="BZ10" i="10"/>
  <c r="BS10" i="10" s="1"/>
  <c r="BZ12" i="10"/>
  <c r="BY12" i="10" s="1"/>
  <c r="BR12" i="10" s="1"/>
  <c r="BZ16" i="10"/>
  <c r="BZ22" i="10"/>
  <c r="BZ24" i="10"/>
  <c r="BY24" i="10" s="1"/>
  <c r="BR24" i="10" s="1"/>
  <c r="BZ32" i="10"/>
  <c r="BS32" i="10" s="1"/>
  <c r="BZ38" i="10"/>
  <c r="BZ40" i="10"/>
  <c r="BZ44" i="10"/>
  <c r="BY44" i="10" s="1"/>
  <c r="BR44" i="10" s="1"/>
  <c r="BZ48" i="10"/>
  <c r="BY10" i="10"/>
  <c r="BR10" i="10" s="1"/>
  <c r="BY14" i="10"/>
  <c r="BR14" i="10" s="1"/>
  <c r="BY22" i="10"/>
  <c r="BR22" i="10" s="1"/>
  <c r="BY32" i="10"/>
  <c r="BR32" i="10" s="1"/>
  <c r="BY42" i="10"/>
  <c r="BR42" i="10" s="1"/>
  <c r="BX8" i="10"/>
  <c r="BX14" i="10"/>
  <c r="BX16" i="10"/>
  <c r="BX20" i="10"/>
  <c r="BX26" i="10"/>
  <c r="BX34" i="10"/>
  <c r="BX36" i="10"/>
  <c r="BX42" i="10"/>
  <c r="BX48" i="10"/>
  <c r="BW8" i="10"/>
  <c r="BW12" i="10"/>
  <c r="BW18" i="10"/>
  <c r="BW20" i="10"/>
  <c r="BW36" i="10"/>
  <c r="BW40" i="10"/>
  <c r="BW46" i="10"/>
  <c r="BV24" i="10"/>
  <c r="BV32" i="10"/>
  <c r="BV40" i="10"/>
  <c r="BV42" i="10"/>
  <c r="BV48" i="10"/>
  <c r="BU12" i="10"/>
  <c r="BU16" i="10"/>
  <c r="BU26" i="10"/>
  <c r="BU32" i="10"/>
  <c r="BU44" i="10"/>
  <c r="BT10" i="10"/>
  <c r="BT16" i="10"/>
  <c r="BT18" i="10"/>
  <c r="BT24" i="10"/>
  <c r="BT30" i="10"/>
  <c r="BT32" i="10"/>
  <c r="BT40" i="10"/>
  <c r="BT50" i="10"/>
  <c r="BS14" i="10"/>
  <c r="BS20" i="10"/>
  <c r="BS22" i="10"/>
  <c r="BS24" i="10"/>
  <c r="BS30" i="10"/>
  <c r="BS34" i="10"/>
  <c r="BS36" i="10"/>
  <c r="BS4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C8" i="10"/>
  <c r="BC9" i="10"/>
  <c r="I9" i="1" s="1"/>
  <c r="BC10" i="10"/>
  <c r="BC11" i="10"/>
  <c r="BC12" i="10"/>
  <c r="BC13" i="10"/>
  <c r="I13" i="1" s="1"/>
  <c r="BC14" i="10"/>
  <c r="BC15" i="10"/>
  <c r="BC16" i="10"/>
  <c r="BC17" i="10"/>
  <c r="I17" i="1" s="1"/>
  <c r="BC18" i="10"/>
  <c r="BC19" i="10"/>
  <c r="BC20" i="10"/>
  <c r="BC21" i="10"/>
  <c r="I21" i="1" s="1"/>
  <c r="BC22" i="10"/>
  <c r="BC23" i="10"/>
  <c r="BC24" i="10"/>
  <c r="BC25" i="10"/>
  <c r="I25" i="1" s="1"/>
  <c r="BC26" i="10"/>
  <c r="BC27" i="10"/>
  <c r="BC28" i="10"/>
  <c r="BC29" i="10"/>
  <c r="I29" i="1" s="1"/>
  <c r="BC30" i="10"/>
  <c r="BC31" i="10"/>
  <c r="BC32" i="10"/>
  <c r="BC33" i="10"/>
  <c r="I33" i="1" s="1"/>
  <c r="BC34" i="10"/>
  <c r="BC35" i="10"/>
  <c r="BC36" i="10"/>
  <c r="BC37" i="10"/>
  <c r="I37" i="1" s="1"/>
  <c r="BC38" i="10"/>
  <c r="BC39" i="10"/>
  <c r="BC40" i="10"/>
  <c r="BC41" i="10"/>
  <c r="I41" i="1" s="1"/>
  <c r="BC42" i="10"/>
  <c r="BC43" i="10"/>
  <c r="BC44" i="10"/>
  <c r="BC45" i="10"/>
  <c r="I45" i="1" s="1"/>
  <c r="BC46" i="10"/>
  <c r="BC47" i="10"/>
  <c r="BC48" i="10"/>
  <c r="BC49" i="10"/>
  <c r="I49" i="1" s="1"/>
  <c r="BC50" i="10"/>
  <c r="BC51" i="10"/>
  <c r="AY8" i="10"/>
  <c r="CZ8" i="10" s="1"/>
  <c r="CS8" i="10" s="1"/>
  <c r="AY9" i="10"/>
  <c r="CZ9" i="10" s="1"/>
  <c r="CS9" i="10" s="1"/>
  <c r="AY10" i="10"/>
  <c r="CZ10" i="10" s="1"/>
  <c r="AY11" i="10"/>
  <c r="AY12" i="10"/>
  <c r="CZ12" i="10" s="1"/>
  <c r="CS12" i="10" s="1"/>
  <c r="AY13" i="10"/>
  <c r="CZ13" i="10" s="1"/>
  <c r="CS13" i="10" s="1"/>
  <c r="AY14" i="10"/>
  <c r="CZ14" i="10" s="1"/>
  <c r="AY15" i="10"/>
  <c r="AY16" i="10"/>
  <c r="CZ16" i="10" s="1"/>
  <c r="CS16" i="10" s="1"/>
  <c r="AY17" i="10"/>
  <c r="CZ17" i="10" s="1"/>
  <c r="CS17" i="10" s="1"/>
  <c r="AY18" i="10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CS24" i="10" s="1"/>
  <c r="AY25" i="10"/>
  <c r="CZ25" i="10" s="1"/>
  <c r="CS25" i="10" s="1"/>
  <c r="AY26" i="10"/>
  <c r="AY27" i="10"/>
  <c r="AY28" i="10"/>
  <c r="CZ28" i="10" s="1"/>
  <c r="CS28" i="10" s="1"/>
  <c r="AY29" i="10"/>
  <c r="CZ29" i="10" s="1"/>
  <c r="CS29" i="10" s="1"/>
  <c r="AY30" i="10"/>
  <c r="CZ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AY39" i="10"/>
  <c r="AY40" i="10"/>
  <c r="CZ40" i="10" s="1"/>
  <c r="AY41" i="10"/>
  <c r="CZ41" i="10" s="1"/>
  <c r="CS41" i="10" s="1"/>
  <c r="AY42" i="10"/>
  <c r="CZ42" i="10" s="1"/>
  <c r="AY43" i="10"/>
  <c r="AY44" i="10"/>
  <c r="CZ44" i="10" s="1"/>
  <c r="CS44" i="10" s="1"/>
  <c r="AY45" i="10"/>
  <c r="CZ45" i="10" s="1"/>
  <c r="CS45" i="10" s="1"/>
  <c r="AY46" i="10"/>
  <c r="CZ46" i="10" s="1"/>
  <c r="CS46" i="10" s="1"/>
  <c r="AY47" i="10"/>
  <c r="AY48" i="10"/>
  <c r="CZ48" i="10" s="1"/>
  <c r="AY49" i="10"/>
  <c r="CZ49" i="10" s="1"/>
  <c r="CS49" i="10" s="1"/>
  <c r="AY50" i="10"/>
  <c r="CZ50" i="10" s="1"/>
  <c r="AY51" i="10"/>
  <c r="CZ5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AU17" i="10"/>
  <c r="CY17" i="10" s="1"/>
  <c r="CR17" i="10" s="1"/>
  <c r="AU18" i="10"/>
  <c r="CY18" i="10" s="1"/>
  <c r="AU19" i="10"/>
  <c r="AU20" i="10"/>
  <c r="CY20" i="10" s="1"/>
  <c r="CR20" i="10" s="1"/>
  <c r="AU21" i="10"/>
  <c r="CY21" i="10" s="1"/>
  <c r="CR21" i="10" s="1"/>
  <c r="AU22" i="10"/>
  <c r="CY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AU28" i="10"/>
  <c r="CY28" i="10" s="1"/>
  <c r="CR28" i="10" s="1"/>
  <c r="AU29" i="10"/>
  <c r="CY29" i="10" s="1"/>
  <c r="CR29" i="10" s="1"/>
  <c r="AU30" i="10"/>
  <c r="CY30" i="10" s="1"/>
  <c r="AU31" i="10"/>
  <c r="AU32" i="10"/>
  <c r="CY32" i="10" s="1"/>
  <c r="AU33" i="10"/>
  <c r="CY33" i="10" s="1"/>
  <c r="CR33" i="10" s="1"/>
  <c r="AU34" i="10"/>
  <c r="CY34" i="10" s="1"/>
  <c r="AU35" i="10"/>
  <c r="AU36" i="10"/>
  <c r="CY36" i="10" s="1"/>
  <c r="CR36" i="10" s="1"/>
  <c r="AU37" i="10"/>
  <c r="CY37" i="10" s="1"/>
  <c r="CR37" i="10" s="1"/>
  <c r="AU38" i="10"/>
  <c r="CY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AU44" i="10"/>
  <c r="CY44" i="10" s="1"/>
  <c r="AU45" i="10"/>
  <c r="CY45" i="10" s="1"/>
  <c r="CR45" i="10" s="1"/>
  <c r="AU46" i="10"/>
  <c r="CY46" i="10" s="1"/>
  <c r="AU47" i="10"/>
  <c r="AU48" i="10"/>
  <c r="CY48" i="10" s="1"/>
  <c r="CR48" i="10" s="1"/>
  <c r="AU49" i="10"/>
  <c r="CY49" i="10" s="1"/>
  <c r="CR49" i="10" s="1"/>
  <c r="AU50" i="10"/>
  <c r="CY50" i="10" s="1"/>
  <c r="AU51" i="10"/>
  <c r="CY51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AQ16" i="10"/>
  <c r="CX16" i="10" s="1"/>
  <c r="AQ17" i="10"/>
  <c r="CX17" i="10" s="1"/>
  <c r="CQ17" i="10" s="1"/>
  <c r="AQ18" i="10"/>
  <c r="CX18" i="10" s="1"/>
  <c r="AQ19" i="10"/>
  <c r="AQ20" i="10"/>
  <c r="CX20" i="10" s="1"/>
  <c r="CQ20" i="10" s="1"/>
  <c r="AQ21" i="10"/>
  <c r="CX21" i="10" s="1"/>
  <c r="CQ21" i="10" s="1"/>
  <c r="AQ22" i="10"/>
  <c r="CX22" i="10" s="1"/>
  <c r="AQ23" i="10"/>
  <c r="AQ24" i="10"/>
  <c r="CX24" i="10" s="1"/>
  <c r="AQ25" i="10"/>
  <c r="CX25" i="10" s="1"/>
  <c r="CQ25" i="10" s="1"/>
  <c r="AQ26" i="10"/>
  <c r="CX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AQ31" i="10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AQ39" i="10"/>
  <c r="AQ40" i="10"/>
  <c r="CX40" i="10" s="1"/>
  <c r="CQ40" i="10" s="1"/>
  <c r="AQ41" i="10"/>
  <c r="CX41" i="10" s="1"/>
  <c r="CQ41" i="10" s="1"/>
  <c r="AQ42" i="10"/>
  <c r="CX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AQ47" i="10"/>
  <c r="AQ48" i="10"/>
  <c r="CX48" i="10" s="1"/>
  <c r="CQ48" i="10" s="1"/>
  <c r="AQ49" i="10"/>
  <c r="CX49" i="10" s="1"/>
  <c r="CQ49" i="10" s="1"/>
  <c r="AQ50" i="10"/>
  <c r="CX50" i="10" s="1"/>
  <c r="AQ51" i="10"/>
  <c r="AM8" i="10"/>
  <c r="CW8" i="10" s="1"/>
  <c r="AM9" i="10"/>
  <c r="CW9" i="10" s="1"/>
  <c r="CP9" i="10" s="1"/>
  <c r="AM10" i="10"/>
  <c r="CW10" i="10" s="1"/>
  <c r="AM11" i="10"/>
  <c r="AM12" i="10"/>
  <c r="CW12" i="10" s="1"/>
  <c r="CP12" i="10" s="1"/>
  <c r="AM13" i="10"/>
  <c r="CW13" i="10" s="1"/>
  <c r="CP13" i="10" s="1"/>
  <c r="AM14" i="10"/>
  <c r="CW14" i="10" s="1"/>
  <c r="AM15" i="10"/>
  <c r="CW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AM23" i="10"/>
  <c r="AM24" i="10"/>
  <c r="CW24" i="10" s="1"/>
  <c r="CP24" i="10" s="1"/>
  <c r="AM25" i="10"/>
  <c r="CW25" i="10" s="1"/>
  <c r="CP25" i="10" s="1"/>
  <c r="AM26" i="10"/>
  <c r="CW26" i="10" s="1"/>
  <c r="AM27" i="10"/>
  <c r="CW27" i="10" s="1"/>
  <c r="AM28" i="10"/>
  <c r="CW28" i="10" s="1"/>
  <c r="AM29" i="10"/>
  <c r="CW29" i="10" s="1"/>
  <c r="CP29" i="10" s="1"/>
  <c r="AM30" i="10"/>
  <c r="CW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AM35" i="10"/>
  <c r="AM36" i="10"/>
  <c r="CW36" i="10" s="1"/>
  <c r="AM37" i="10"/>
  <c r="CW37" i="10" s="1"/>
  <c r="CP37" i="10" s="1"/>
  <c r="AM38" i="10"/>
  <c r="CW38" i="10" s="1"/>
  <c r="AM39" i="10"/>
  <c r="AM40" i="10"/>
  <c r="CW40" i="10" s="1"/>
  <c r="CP40" i="10" s="1"/>
  <c r="AM41" i="10"/>
  <c r="CW41" i="10" s="1"/>
  <c r="CP41" i="10" s="1"/>
  <c r="AM42" i="10"/>
  <c r="CW42" i="10" s="1"/>
  <c r="AM43" i="10"/>
  <c r="AM44" i="10"/>
  <c r="CW44" i="10" s="1"/>
  <c r="AM45" i="10"/>
  <c r="CW45" i="10" s="1"/>
  <c r="CP45" i="10" s="1"/>
  <c r="AM46" i="10"/>
  <c r="CW46" i="10" s="1"/>
  <c r="AM47" i="10"/>
  <c r="CW47" i="10" s="1"/>
  <c r="AM48" i="10"/>
  <c r="CW48" i="10" s="1"/>
  <c r="CP48" i="10" s="1"/>
  <c r="AM49" i="10"/>
  <c r="CW49" i="10" s="1"/>
  <c r="CP49" i="10" s="1"/>
  <c r="AM50" i="10"/>
  <c r="CW50" i="10" s="1"/>
  <c r="AM51" i="10"/>
  <c r="AI8" i="10"/>
  <c r="CV8" i="10" s="1"/>
  <c r="CO8" i="10" s="1"/>
  <c r="AI9" i="10"/>
  <c r="CV9" i="10" s="1"/>
  <c r="CO9" i="10" s="1"/>
  <c r="AI10" i="10"/>
  <c r="AI11" i="10"/>
  <c r="CV11" i="10" s="1"/>
  <c r="AI12" i="10"/>
  <c r="CV12" i="10" s="1"/>
  <c r="AI13" i="10"/>
  <c r="CV13" i="10" s="1"/>
  <c r="CO13" i="10" s="1"/>
  <c r="AI14" i="10"/>
  <c r="CV14" i="10" s="1"/>
  <c r="AI15" i="10"/>
  <c r="AI16" i="10"/>
  <c r="CV16" i="10" s="1"/>
  <c r="CO16" i="10" s="1"/>
  <c r="AI17" i="10"/>
  <c r="CV17" i="10" s="1"/>
  <c r="CO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AI23" i="10"/>
  <c r="AI24" i="10"/>
  <c r="CV24" i="10" s="1"/>
  <c r="CO24" i="10" s="1"/>
  <c r="AI25" i="10"/>
  <c r="CV25" i="10" s="1"/>
  <c r="CO25" i="10" s="1"/>
  <c r="AI26" i="10"/>
  <c r="CV26" i="10" s="1"/>
  <c r="AI27" i="10"/>
  <c r="AI28" i="10"/>
  <c r="CV28" i="10" s="1"/>
  <c r="AI29" i="10"/>
  <c r="CV29" i="10" s="1"/>
  <c r="CO29" i="10" s="1"/>
  <c r="AI30" i="10"/>
  <c r="CV30" i="10" s="1"/>
  <c r="AI31" i="10"/>
  <c r="AI32" i="10"/>
  <c r="CV32" i="10" s="1"/>
  <c r="CO32" i="10" s="1"/>
  <c r="AI33" i="10"/>
  <c r="CV33" i="10" s="1"/>
  <c r="CO33" i="10" s="1"/>
  <c r="AI34" i="10"/>
  <c r="CV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AI39" i="10"/>
  <c r="CV39" i="10" s="1"/>
  <c r="AI40" i="10"/>
  <c r="CV40" i="10" s="1"/>
  <c r="AI41" i="10"/>
  <c r="CV41" i="10" s="1"/>
  <c r="CO41" i="10" s="1"/>
  <c r="AI42" i="10"/>
  <c r="CV42" i="10" s="1"/>
  <c r="AI43" i="10"/>
  <c r="AI44" i="10"/>
  <c r="CV44" i="10" s="1"/>
  <c r="CO44" i="10" s="1"/>
  <c r="AI45" i="10"/>
  <c r="CV45" i="10" s="1"/>
  <c r="CO45" i="10" s="1"/>
  <c r="AI46" i="10"/>
  <c r="CV46" i="10" s="1"/>
  <c r="AI47" i="10"/>
  <c r="CV47" i="10" s="1"/>
  <c r="AI48" i="10"/>
  <c r="CV48" i="10" s="1"/>
  <c r="CO48" i="10" s="1"/>
  <c r="AI49" i="10"/>
  <c r="CV49" i="10" s="1"/>
  <c r="CO49" i="10" s="1"/>
  <c r="AI50" i="10"/>
  <c r="CV50" i="10" s="1"/>
  <c r="AI51" i="10"/>
  <c r="CV51" i="10" s="1"/>
  <c r="AE8" i="10"/>
  <c r="CU8" i="10" s="1"/>
  <c r="AE9" i="10"/>
  <c r="CU9" i="10" s="1"/>
  <c r="AE10" i="10"/>
  <c r="CU10" i="10" s="1"/>
  <c r="AE11" i="10"/>
  <c r="AE12" i="10"/>
  <c r="CU12" i="10" s="1"/>
  <c r="CT12" i="10" s="1"/>
  <c r="CM12" i="10" s="1"/>
  <c r="AE13" i="10"/>
  <c r="CU13" i="10" s="1"/>
  <c r="AE14" i="10"/>
  <c r="AE15" i="10"/>
  <c r="AE16" i="10"/>
  <c r="CU16" i="10" s="1"/>
  <c r="AE17" i="10"/>
  <c r="CU17" i="10" s="1"/>
  <c r="AE18" i="10"/>
  <c r="CU18" i="10" s="1"/>
  <c r="CT18" i="10" s="1"/>
  <c r="CM18" i="10" s="1"/>
  <c r="AE19" i="10"/>
  <c r="AE20" i="10"/>
  <c r="CU20" i="10" s="1"/>
  <c r="CT20" i="10" s="1"/>
  <c r="CM20" i="10" s="1"/>
  <c r="AE21" i="10"/>
  <c r="CU21" i="10" s="1"/>
  <c r="AE22" i="10"/>
  <c r="CU22" i="10" s="1"/>
  <c r="AE23" i="10"/>
  <c r="CU23" i="10" s="1"/>
  <c r="CT23" i="10" s="1"/>
  <c r="AE24" i="10"/>
  <c r="CU24" i="10" s="1"/>
  <c r="AE25" i="10"/>
  <c r="CU25" i="10" s="1"/>
  <c r="AE26" i="10"/>
  <c r="CU26" i="10" s="1"/>
  <c r="AE27" i="10"/>
  <c r="AE28" i="10"/>
  <c r="CU28" i="10" s="1"/>
  <c r="AE29" i="10"/>
  <c r="CU29" i="10" s="1"/>
  <c r="CN29" i="10" s="1"/>
  <c r="AE30" i="10"/>
  <c r="CU30" i="10" s="1"/>
  <c r="AE31" i="10"/>
  <c r="CU31" i="10" s="1"/>
  <c r="AE32" i="10"/>
  <c r="CU32" i="10" s="1"/>
  <c r="CT32" i="10" s="1"/>
  <c r="AE33" i="10"/>
  <c r="CU33" i="10" s="1"/>
  <c r="AE34" i="10"/>
  <c r="CU34" i="10" s="1"/>
  <c r="AE35" i="10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AE44" i="10"/>
  <c r="CU44" i="10" s="1"/>
  <c r="AE45" i="10"/>
  <c r="CU45" i="10" s="1"/>
  <c r="AE46" i="10"/>
  <c r="CU46" i="10" s="1"/>
  <c r="AE47" i="10"/>
  <c r="AE48" i="10"/>
  <c r="CU48" i="10" s="1"/>
  <c r="CT48" i="10" s="1"/>
  <c r="CM48" i="10" s="1"/>
  <c r="AE49" i="10"/>
  <c r="CU49" i="10" s="1"/>
  <c r="AE50" i="10"/>
  <c r="CU50" i="10" s="1"/>
  <c r="AE51" i="10"/>
  <c r="AD8" i="10"/>
  <c r="AD9" i="10"/>
  <c r="H9" i="1" s="1"/>
  <c r="K9" i="1" s="1"/>
  <c r="AD10" i="10"/>
  <c r="AD11" i="10"/>
  <c r="AD12" i="10"/>
  <c r="AD13" i="10"/>
  <c r="H13" i="1" s="1"/>
  <c r="K13" i="1" s="1"/>
  <c r="AD14" i="10"/>
  <c r="AD15" i="10"/>
  <c r="AD16" i="10"/>
  <c r="AD17" i="10"/>
  <c r="H17" i="1" s="1"/>
  <c r="K17" i="1" s="1"/>
  <c r="AD18" i="10"/>
  <c r="AD19" i="10"/>
  <c r="AD20" i="10"/>
  <c r="AD21" i="10"/>
  <c r="H21" i="1" s="1"/>
  <c r="K21" i="1" s="1"/>
  <c r="AD22" i="10"/>
  <c r="AD23" i="10"/>
  <c r="AD24" i="10"/>
  <c r="AD25" i="10"/>
  <c r="H25" i="1" s="1"/>
  <c r="K25" i="1" s="1"/>
  <c r="AD26" i="10"/>
  <c r="AD27" i="10"/>
  <c r="AD28" i="10"/>
  <c r="AD29" i="10"/>
  <c r="H29" i="1" s="1"/>
  <c r="K29" i="1" s="1"/>
  <c r="AD30" i="10"/>
  <c r="AD31" i="10"/>
  <c r="AD32" i="10"/>
  <c r="AD33" i="10"/>
  <c r="H33" i="1" s="1"/>
  <c r="K33" i="1" s="1"/>
  <c r="AD34" i="10"/>
  <c r="AD35" i="10"/>
  <c r="AD36" i="10"/>
  <c r="AD37" i="10"/>
  <c r="H37" i="1" s="1"/>
  <c r="K37" i="1" s="1"/>
  <c r="AD38" i="10"/>
  <c r="AD39" i="10"/>
  <c r="AD40" i="10"/>
  <c r="AD41" i="10"/>
  <c r="H41" i="1" s="1"/>
  <c r="K41" i="1" s="1"/>
  <c r="AD42" i="10"/>
  <c r="AD43" i="10"/>
  <c r="AD44" i="10"/>
  <c r="AD45" i="10"/>
  <c r="H45" i="1" s="1"/>
  <c r="K45" i="1" s="1"/>
  <c r="AD46" i="10"/>
  <c r="AD47" i="10"/>
  <c r="AD48" i="10"/>
  <c r="AD49" i="10"/>
  <c r="H49" i="1" s="1"/>
  <c r="K49" i="1" s="1"/>
  <c r="AD50" i="10"/>
  <c r="AD51" i="10"/>
  <c r="Z8" i="10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Z15" i="10"/>
  <c r="Z16" i="10"/>
  <c r="CE16" i="10" s="1"/>
  <c r="Z17" i="10"/>
  <c r="CE17" i="10" s="1"/>
  <c r="BX17" i="10" s="1"/>
  <c r="Z18" i="10"/>
  <c r="Z19" i="10"/>
  <c r="Z20" i="10"/>
  <c r="CE20" i="10" s="1"/>
  <c r="Z21" i="10"/>
  <c r="CE21" i="10" s="1"/>
  <c r="BX21" i="10" s="1"/>
  <c r="Z22" i="10"/>
  <c r="CE22" i="10" s="1"/>
  <c r="BX22" i="10" s="1"/>
  <c r="Z23" i="10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Z29" i="10"/>
  <c r="CE29" i="10" s="1"/>
  <c r="BX29" i="10" s="1"/>
  <c r="Z30" i="10"/>
  <c r="Z31" i="10"/>
  <c r="Z32" i="10"/>
  <c r="CE32" i="10" s="1"/>
  <c r="BX32" i="10" s="1"/>
  <c r="Z33" i="10"/>
  <c r="CE33" i="10" s="1"/>
  <c r="BX33" i="10" s="1"/>
  <c r="Z34" i="10"/>
  <c r="CE34" i="10" s="1"/>
  <c r="Z35" i="10"/>
  <c r="Z36" i="10"/>
  <c r="CE36" i="10" s="1"/>
  <c r="Z37" i="10"/>
  <c r="CE37" i="10" s="1"/>
  <c r="BX37" i="10" s="1"/>
  <c r="Z38" i="10"/>
  <c r="CE38" i="10" s="1"/>
  <c r="BX38" i="10" s="1"/>
  <c r="Z39" i="10"/>
  <c r="Z40" i="10"/>
  <c r="CE40" i="10" s="1"/>
  <c r="BX40" i="10" s="1"/>
  <c r="Z41" i="10"/>
  <c r="CE41" i="10" s="1"/>
  <c r="BX41" i="10" s="1"/>
  <c r="Z42" i="10"/>
  <c r="CE42" i="10" s="1"/>
  <c r="Z43" i="10"/>
  <c r="CE43" i="10" s="1"/>
  <c r="BX43" i="10" s="1"/>
  <c r="Z44" i="10"/>
  <c r="Z45" i="10"/>
  <c r="CE45" i="10" s="1"/>
  <c r="BX45" i="10" s="1"/>
  <c r="Z46" i="10"/>
  <c r="CE46" i="10" s="1"/>
  <c r="BX46" i="10" s="1"/>
  <c r="Z47" i="10"/>
  <c r="Z48" i="10"/>
  <c r="CE48" i="10" s="1"/>
  <c r="Z49" i="10"/>
  <c r="CE49" i="10" s="1"/>
  <c r="BX49" i="10" s="1"/>
  <c r="Z50" i="10"/>
  <c r="CE50" i="10" s="1"/>
  <c r="BX50" i="10" s="1"/>
  <c r="Z51" i="10"/>
  <c r="V8" i="10"/>
  <c r="V9" i="10"/>
  <c r="CD9" i="10" s="1"/>
  <c r="BW9" i="10" s="1"/>
  <c r="V10" i="10"/>
  <c r="CD10" i="10" s="1"/>
  <c r="BW10" i="10" s="1"/>
  <c r="V11" i="10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V19" i="10"/>
  <c r="V20" i="10"/>
  <c r="CD20" i="10" s="1"/>
  <c r="V21" i="10"/>
  <c r="CD21" i="10" s="1"/>
  <c r="BW21" i="10" s="1"/>
  <c r="V22" i="10"/>
  <c r="CD22" i="10" s="1"/>
  <c r="BW22" i="10" s="1"/>
  <c r="V23" i="10"/>
  <c r="V24" i="10"/>
  <c r="CD24" i="10" s="1"/>
  <c r="BW24" i="10" s="1"/>
  <c r="V25" i="10"/>
  <c r="CD25" i="10" s="1"/>
  <c r="BW25" i="10" s="1"/>
  <c r="V26" i="10"/>
  <c r="CD26" i="10" s="1"/>
  <c r="BW26" i="10" s="1"/>
  <c r="V27" i="10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V35" i="10"/>
  <c r="V36" i="10"/>
  <c r="CD36" i="10" s="1"/>
  <c r="V37" i="10"/>
  <c r="CD37" i="10" s="1"/>
  <c r="BW37" i="10" s="1"/>
  <c r="V38" i="10"/>
  <c r="CD38" i="10" s="1"/>
  <c r="BW38" i="10" s="1"/>
  <c r="V39" i="10"/>
  <c r="V40" i="10"/>
  <c r="CD40" i="10" s="1"/>
  <c r="V41" i="10"/>
  <c r="CD41" i="10" s="1"/>
  <c r="BW41" i="10" s="1"/>
  <c r="V42" i="10"/>
  <c r="CD42" i="10" s="1"/>
  <c r="BW42" i="10" s="1"/>
  <c r="V43" i="10"/>
  <c r="V44" i="10"/>
  <c r="CD44" i="10" s="1"/>
  <c r="BW44" i="10" s="1"/>
  <c r="V45" i="10"/>
  <c r="CD45" i="10" s="1"/>
  <c r="BW45" i="10" s="1"/>
  <c r="V46" i="10"/>
  <c r="CD46" i="10" s="1"/>
  <c r="V47" i="10"/>
  <c r="CD47" i="10" s="1"/>
  <c r="BW47" i="10" s="1"/>
  <c r="V48" i="10"/>
  <c r="CD48" i="10" s="1"/>
  <c r="V49" i="10"/>
  <c r="CD49" i="10" s="1"/>
  <c r="BW49" i="10" s="1"/>
  <c r="V50" i="10"/>
  <c r="CD50" i="10" s="1"/>
  <c r="BW50" i="10" s="1"/>
  <c r="V51" i="10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BV21" i="10" s="1"/>
  <c r="R22" i="10"/>
  <c r="CC22" i="10" s="1"/>
  <c r="BV22" i="10" s="1"/>
  <c r="R23" i="10"/>
  <c r="R24" i="10"/>
  <c r="CC24" i="10" s="1"/>
  <c r="R25" i="10"/>
  <c r="CC25" i="10" s="1"/>
  <c r="BV25" i="10" s="1"/>
  <c r="R26" i="10"/>
  <c r="CC26" i="10" s="1"/>
  <c r="BV26" i="10" s="1"/>
  <c r="R27" i="10"/>
  <c r="R28" i="10"/>
  <c r="R29" i="10"/>
  <c r="CC29" i="10" s="1"/>
  <c r="BV29" i="10" s="1"/>
  <c r="R30" i="10"/>
  <c r="CC30" i="10" s="1"/>
  <c r="BV30" i="10" s="1"/>
  <c r="R31" i="10"/>
  <c r="R32" i="10"/>
  <c r="CC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R37" i="10"/>
  <c r="CC37" i="10" s="1"/>
  <c r="BV37" i="10" s="1"/>
  <c r="R38" i="10"/>
  <c r="CC38" i="10" s="1"/>
  <c r="BV38" i="10" s="1"/>
  <c r="R39" i="10"/>
  <c r="R40" i="10"/>
  <c r="CC40" i="10" s="1"/>
  <c r="R41" i="10"/>
  <c r="CC41" i="10" s="1"/>
  <c r="BV41" i="10" s="1"/>
  <c r="R42" i="10"/>
  <c r="CC42" i="10" s="1"/>
  <c r="R43" i="10"/>
  <c r="R44" i="10"/>
  <c r="CC44" i="10" s="1"/>
  <c r="BV44" i="10" s="1"/>
  <c r="R45" i="10"/>
  <c r="CC45" i="10" s="1"/>
  <c r="BV45" i="10" s="1"/>
  <c r="R46" i="10"/>
  <c r="CC46" i="10" s="1"/>
  <c r="BV46" i="10" s="1"/>
  <c r="R47" i="10"/>
  <c r="R48" i="10"/>
  <c r="R49" i="10"/>
  <c r="CC49" i="10" s="1"/>
  <c r="BV49" i="10" s="1"/>
  <c r="R50" i="10"/>
  <c r="CC50" i="10" s="1"/>
  <c r="BV50" i="10" s="1"/>
  <c r="R51" i="10"/>
  <c r="CC51" i="10" s="1"/>
  <c r="BV51" i="10" s="1"/>
  <c r="N8" i="10"/>
  <c r="CB8" i="10" s="1"/>
  <c r="N9" i="10"/>
  <c r="CB9" i="10" s="1"/>
  <c r="BU9" i="10" s="1"/>
  <c r="N10" i="10"/>
  <c r="CB10" i="10" s="1"/>
  <c r="BU10" i="10" s="1"/>
  <c r="N11" i="10"/>
  <c r="N12" i="10"/>
  <c r="CB12" i="10" s="1"/>
  <c r="N13" i="10"/>
  <c r="CB13" i="10" s="1"/>
  <c r="BU13" i="10" s="1"/>
  <c r="N14" i="10"/>
  <c r="N15" i="10"/>
  <c r="N16" i="10"/>
  <c r="CB16" i="10" s="1"/>
  <c r="N17" i="10"/>
  <c r="CB17" i="10" s="1"/>
  <c r="BU17" i="10" s="1"/>
  <c r="N18" i="10"/>
  <c r="CB18" i="10" s="1"/>
  <c r="BU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CB34" i="10" s="1"/>
  <c r="BU34" i="10" s="1"/>
  <c r="N35" i="10"/>
  <c r="CB35" i="10" s="1"/>
  <c r="BU35" i="10" s="1"/>
  <c r="N36" i="10"/>
  <c r="N37" i="10"/>
  <c r="CB37" i="10" s="1"/>
  <c r="BU37" i="10" s="1"/>
  <c r="N38" i="10"/>
  <c r="CB38" i="10" s="1"/>
  <c r="BU38" i="10" s="1"/>
  <c r="N39" i="10"/>
  <c r="CB39" i="10" s="1"/>
  <c r="BU39" i="10" s="1"/>
  <c r="N40" i="10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N49" i="10"/>
  <c r="CB49" i="10" s="1"/>
  <c r="BU49" i="10" s="1"/>
  <c r="N50" i="10"/>
  <c r="CB50" i="10" s="1"/>
  <c r="BU50" i="10" s="1"/>
  <c r="N51" i="10"/>
  <c r="CB51" i="10" s="1"/>
  <c r="BU51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J19" i="10"/>
  <c r="CA19" i="10" s="1"/>
  <c r="BT19" i="10" s="1"/>
  <c r="J20" i="10"/>
  <c r="J21" i="10"/>
  <c r="CA21" i="10" s="1"/>
  <c r="BT21" i="10" s="1"/>
  <c r="J22" i="10"/>
  <c r="CA22" i="10" s="1"/>
  <c r="BT22" i="10" s="1"/>
  <c r="J23" i="10"/>
  <c r="CA23" i="10" s="1"/>
  <c r="BT23" i="10" s="1"/>
  <c r="J24" i="10"/>
  <c r="J25" i="10"/>
  <c r="CA25" i="10" s="1"/>
  <c r="BT25" i="10" s="1"/>
  <c r="J26" i="10"/>
  <c r="CA26" i="10" s="1"/>
  <c r="BT26" i="10" s="1"/>
  <c r="J27" i="10"/>
  <c r="CA27" i="10" s="1"/>
  <c r="BT27" i="10" s="1"/>
  <c r="J28" i="10"/>
  <c r="J29" i="10"/>
  <c r="CA29" i="10" s="1"/>
  <c r="BT29" i="10" s="1"/>
  <c r="J30" i="10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Y36" i="10" s="1"/>
  <c r="BR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J51" i="10"/>
  <c r="CA51" i="10" s="1"/>
  <c r="BT51" i="10" s="1"/>
  <c r="F8" i="10"/>
  <c r="F9" i="10"/>
  <c r="BZ9" i="10" s="1"/>
  <c r="BY9" i="10" s="1"/>
  <c r="BR9" i="10" s="1"/>
  <c r="F10" i="10"/>
  <c r="F11" i="10"/>
  <c r="BZ11" i="10" s="1"/>
  <c r="F12" i="10"/>
  <c r="F13" i="10"/>
  <c r="BZ13" i="10" s="1"/>
  <c r="BY13" i="10" s="1"/>
  <c r="BR13" i="10" s="1"/>
  <c r="F14" i="10"/>
  <c r="BZ14" i="10" s="1"/>
  <c r="F15" i="10"/>
  <c r="BZ15" i="10" s="1"/>
  <c r="F16" i="10"/>
  <c r="F17" i="10"/>
  <c r="BZ17" i="10" s="1"/>
  <c r="F18" i="10"/>
  <c r="BZ18" i="10" s="1"/>
  <c r="F19" i="10"/>
  <c r="BZ19" i="10" s="1"/>
  <c r="F20" i="10"/>
  <c r="BZ20" i="10" s="1"/>
  <c r="BY20" i="10" s="1"/>
  <c r="BR20" i="10" s="1"/>
  <c r="F21" i="10"/>
  <c r="BZ21" i="10" s="1"/>
  <c r="BS21" i="10" s="1"/>
  <c r="F22" i="10"/>
  <c r="F23" i="10"/>
  <c r="BZ23" i="10" s="1"/>
  <c r="F24" i="10"/>
  <c r="F25" i="10"/>
  <c r="BZ25" i="10" s="1"/>
  <c r="BS25" i="10" s="1"/>
  <c r="F26" i="10"/>
  <c r="BZ26" i="10" s="1"/>
  <c r="F27" i="10"/>
  <c r="BZ27" i="10" s="1"/>
  <c r="F28" i="10"/>
  <c r="BZ28" i="10" s="1"/>
  <c r="BS28" i="10" s="1"/>
  <c r="F29" i="10"/>
  <c r="BZ29" i="10" s="1"/>
  <c r="F30" i="10"/>
  <c r="BZ30" i="10" s="1"/>
  <c r="F31" i="10"/>
  <c r="BZ31" i="10" s="1"/>
  <c r="F32" i="10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F39" i="10"/>
  <c r="BZ39" i="10" s="1"/>
  <c r="F40" i="10"/>
  <c r="F41" i="10"/>
  <c r="BZ41" i="10" s="1"/>
  <c r="F42" i="10"/>
  <c r="BZ42" i="10" s="1"/>
  <c r="BS42" i="10" s="1"/>
  <c r="F43" i="10"/>
  <c r="BZ43" i="10" s="1"/>
  <c r="F44" i="10"/>
  <c r="F45" i="10"/>
  <c r="BZ45" i="10" s="1"/>
  <c r="F46" i="10"/>
  <c r="BZ46" i="10" s="1"/>
  <c r="BS46" i="10" s="1"/>
  <c r="F47" i="10"/>
  <c r="BZ47" i="10" s="1"/>
  <c r="F48" i="10"/>
  <c r="F49" i="10"/>
  <c r="BZ49" i="10" s="1"/>
  <c r="BS49" i="10" s="1"/>
  <c r="F50" i="10"/>
  <c r="BZ50" i="10" s="1"/>
  <c r="F51" i="10"/>
  <c r="BZ5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AP12" i="1"/>
  <c r="AP16" i="1"/>
  <c r="AP17" i="1"/>
  <c r="AP22" i="1"/>
  <c r="AP25" i="1"/>
  <c r="AP38" i="1"/>
  <c r="AP44" i="1"/>
  <c r="AO8" i="1"/>
  <c r="AO9" i="1"/>
  <c r="AO12" i="1"/>
  <c r="AO13" i="1"/>
  <c r="AO14" i="1"/>
  <c r="AP14" i="1" s="1"/>
  <c r="AO16" i="1"/>
  <c r="AO17" i="1"/>
  <c r="AO18" i="1"/>
  <c r="AO20" i="1"/>
  <c r="AP20" i="1" s="1"/>
  <c r="AO21" i="1"/>
  <c r="AO24" i="1"/>
  <c r="AO25" i="1"/>
  <c r="AO26" i="1"/>
  <c r="AP26" i="1" s="1"/>
  <c r="AO28" i="1"/>
  <c r="AO29" i="1"/>
  <c r="AO30" i="1"/>
  <c r="AP30" i="1" s="1"/>
  <c r="AO32" i="1"/>
  <c r="AP32" i="1" s="1"/>
  <c r="AO33" i="1"/>
  <c r="AO36" i="1"/>
  <c r="AO37" i="1"/>
  <c r="AO40" i="1"/>
  <c r="AO41" i="1"/>
  <c r="AO42" i="1"/>
  <c r="AP42" i="1" s="1"/>
  <c r="AO44" i="1"/>
  <c r="AO45" i="1"/>
  <c r="AO48" i="1"/>
  <c r="AP48" i="1" s="1"/>
  <c r="AO49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M8" i="1"/>
  <c r="AM9" i="1"/>
  <c r="AP9" i="1" s="1"/>
  <c r="AM10" i="1"/>
  <c r="AM11" i="1"/>
  <c r="AM12" i="1"/>
  <c r="AM13" i="1"/>
  <c r="AP13" i="1" s="1"/>
  <c r="AM14" i="1"/>
  <c r="AM15" i="1"/>
  <c r="AM16" i="1"/>
  <c r="AM17" i="1"/>
  <c r="AM18" i="1"/>
  <c r="AP18" i="1" s="1"/>
  <c r="AM19" i="1"/>
  <c r="AM20" i="1"/>
  <c r="AM21" i="1"/>
  <c r="AP21" i="1" s="1"/>
  <c r="AM22" i="1"/>
  <c r="AM23" i="1"/>
  <c r="AM24" i="1"/>
  <c r="AP24" i="1" s="1"/>
  <c r="AM25" i="1"/>
  <c r="AM26" i="1"/>
  <c r="AM27" i="1"/>
  <c r="AM28" i="1"/>
  <c r="AP28" i="1" s="1"/>
  <c r="AM29" i="1"/>
  <c r="AP29" i="1" s="1"/>
  <c r="AM30" i="1"/>
  <c r="AM31" i="1"/>
  <c r="AM32" i="1"/>
  <c r="AM33" i="1"/>
  <c r="AP33" i="1" s="1"/>
  <c r="AM34" i="1"/>
  <c r="AM35" i="1"/>
  <c r="AM36" i="1"/>
  <c r="AP36" i="1" s="1"/>
  <c r="AM37" i="1"/>
  <c r="AP37" i="1" s="1"/>
  <c r="AM38" i="1"/>
  <c r="AM39" i="1"/>
  <c r="AM40" i="1"/>
  <c r="AM41" i="1"/>
  <c r="AP41" i="1" s="1"/>
  <c r="AM42" i="1"/>
  <c r="AM43" i="1"/>
  <c r="AM44" i="1"/>
  <c r="AM45" i="1"/>
  <c r="AP45" i="1" s="1"/>
  <c r="AM46" i="1"/>
  <c r="AM47" i="1"/>
  <c r="AM48" i="1"/>
  <c r="AM49" i="1"/>
  <c r="AP49" i="1" s="1"/>
  <c r="AM50" i="1"/>
  <c r="AM51" i="1"/>
  <c r="AL12" i="1"/>
  <c r="AL24" i="1"/>
  <c r="AI8" i="1"/>
  <c r="AI9" i="1"/>
  <c r="AI10" i="1"/>
  <c r="AI12" i="1"/>
  <c r="AI13" i="1"/>
  <c r="AI14" i="1"/>
  <c r="AI16" i="1"/>
  <c r="AI17" i="1"/>
  <c r="AI18" i="1"/>
  <c r="AI20" i="1"/>
  <c r="AI21" i="1"/>
  <c r="AI22" i="1"/>
  <c r="AI24" i="1"/>
  <c r="AI25" i="1"/>
  <c r="AI26" i="1"/>
  <c r="AI28" i="1"/>
  <c r="AI29" i="1"/>
  <c r="AI30" i="1"/>
  <c r="AI32" i="1"/>
  <c r="AI33" i="1"/>
  <c r="AI34" i="1"/>
  <c r="AI36" i="1"/>
  <c r="AI37" i="1"/>
  <c r="AI38" i="1"/>
  <c r="AI40" i="1"/>
  <c r="AI41" i="1"/>
  <c r="AI42" i="1"/>
  <c r="AI44" i="1"/>
  <c r="AI45" i="1"/>
  <c r="AI46" i="1"/>
  <c r="AI48" i="1"/>
  <c r="AI49" i="1"/>
  <c r="AI50" i="1"/>
  <c r="AH8" i="1"/>
  <c r="AH9" i="1"/>
  <c r="AH10" i="1"/>
  <c r="AH12" i="1"/>
  <c r="AH13" i="1"/>
  <c r="AH14" i="1"/>
  <c r="AH16" i="1"/>
  <c r="AH17" i="1"/>
  <c r="AH18" i="1"/>
  <c r="AH20" i="1"/>
  <c r="AH21" i="1"/>
  <c r="AH22" i="1"/>
  <c r="AJ22" i="1" s="1"/>
  <c r="AH24" i="1"/>
  <c r="AH25" i="1"/>
  <c r="AH26" i="1"/>
  <c r="AH28" i="1"/>
  <c r="AJ28" i="1" s="1"/>
  <c r="AH29" i="1"/>
  <c r="AH30" i="1"/>
  <c r="AH32" i="1"/>
  <c r="AH33" i="1"/>
  <c r="AH34" i="1"/>
  <c r="AH36" i="1"/>
  <c r="AH37" i="1"/>
  <c r="AH38" i="1"/>
  <c r="AH40" i="1"/>
  <c r="AH41" i="1"/>
  <c r="AH42" i="1"/>
  <c r="AH44" i="1"/>
  <c r="AJ44" i="1" s="1"/>
  <c r="AH45" i="1"/>
  <c r="AH46" i="1"/>
  <c r="AH48" i="1"/>
  <c r="AH49" i="1"/>
  <c r="AH50" i="1"/>
  <c r="AG8" i="1"/>
  <c r="AG9" i="1"/>
  <c r="AG10" i="1"/>
  <c r="AG12" i="1"/>
  <c r="AG13" i="1"/>
  <c r="AG14" i="1"/>
  <c r="AG16" i="1"/>
  <c r="AJ16" i="1" s="1"/>
  <c r="AK16" i="1" s="1"/>
  <c r="AG17" i="1"/>
  <c r="AG18" i="1"/>
  <c r="AG20" i="1"/>
  <c r="AG21" i="1"/>
  <c r="AG22" i="1"/>
  <c r="AG24" i="1"/>
  <c r="AG25" i="1"/>
  <c r="AG26" i="1"/>
  <c r="AG28" i="1"/>
  <c r="AG29" i="1"/>
  <c r="AG30" i="1"/>
  <c r="AG32" i="1"/>
  <c r="AG33" i="1"/>
  <c r="AG34" i="1"/>
  <c r="AG36" i="1"/>
  <c r="AG37" i="1"/>
  <c r="AG38" i="1"/>
  <c r="AG40" i="1"/>
  <c r="AG41" i="1"/>
  <c r="AG42" i="1"/>
  <c r="AJ42" i="1" s="1"/>
  <c r="AG44" i="1"/>
  <c r="AG45" i="1"/>
  <c r="AG46" i="1"/>
  <c r="AG48" i="1"/>
  <c r="AJ48" i="1" s="1"/>
  <c r="AG49" i="1"/>
  <c r="AG50" i="1"/>
  <c r="AF8" i="1"/>
  <c r="AF9" i="1"/>
  <c r="AF10" i="1"/>
  <c r="AF12" i="1"/>
  <c r="AJ12" i="1" s="1"/>
  <c r="AF13" i="1"/>
  <c r="AF14" i="1"/>
  <c r="AJ14" i="1" s="1"/>
  <c r="AF16" i="1"/>
  <c r="AF17" i="1"/>
  <c r="AF18" i="1"/>
  <c r="AF20" i="1"/>
  <c r="AJ20" i="1" s="1"/>
  <c r="AF21" i="1"/>
  <c r="AF22" i="1"/>
  <c r="AF24" i="1"/>
  <c r="AF25" i="1"/>
  <c r="AF26" i="1"/>
  <c r="AF28" i="1"/>
  <c r="AF29" i="1"/>
  <c r="AF30" i="1"/>
  <c r="AJ30" i="1" s="1"/>
  <c r="AF32" i="1"/>
  <c r="AJ32" i="1" s="1"/>
  <c r="AF33" i="1"/>
  <c r="AF34" i="1"/>
  <c r="AF36" i="1"/>
  <c r="AJ36" i="1" s="1"/>
  <c r="AF37" i="1"/>
  <c r="AF38" i="1"/>
  <c r="AF40" i="1"/>
  <c r="AF41" i="1"/>
  <c r="AF42" i="1"/>
  <c r="AF44" i="1"/>
  <c r="AF45" i="1"/>
  <c r="AF46" i="1"/>
  <c r="AF48" i="1"/>
  <c r="AF49" i="1"/>
  <c r="AF50" i="1"/>
  <c r="AE8" i="1"/>
  <c r="AE9" i="1"/>
  <c r="AE10" i="1"/>
  <c r="AE12" i="1"/>
  <c r="AE13" i="1"/>
  <c r="AE14" i="1"/>
  <c r="AE16" i="1"/>
  <c r="AE17" i="1"/>
  <c r="AE18" i="1"/>
  <c r="AE20" i="1"/>
  <c r="AE21" i="1"/>
  <c r="AE22" i="1"/>
  <c r="AE24" i="1"/>
  <c r="AE25" i="1"/>
  <c r="AE26" i="1"/>
  <c r="AE28" i="1"/>
  <c r="AE29" i="1"/>
  <c r="AE30" i="1"/>
  <c r="AE32" i="1"/>
  <c r="AE33" i="1"/>
  <c r="AE34" i="1"/>
  <c r="AE36" i="1"/>
  <c r="AE37" i="1"/>
  <c r="AE38" i="1"/>
  <c r="AE40" i="1"/>
  <c r="AE41" i="1"/>
  <c r="AE42" i="1"/>
  <c r="AE44" i="1"/>
  <c r="AE45" i="1"/>
  <c r="AE46" i="1"/>
  <c r="AE48" i="1"/>
  <c r="AE49" i="1"/>
  <c r="AE50" i="1"/>
  <c r="AD8" i="1"/>
  <c r="AD9" i="1"/>
  <c r="AD10" i="1"/>
  <c r="AD12" i="1"/>
  <c r="AD13" i="1"/>
  <c r="AD14" i="1"/>
  <c r="AD16" i="1"/>
  <c r="AD17" i="1"/>
  <c r="AD18" i="1"/>
  <c r="AD20" i="1"/>
  <c r="AD21" i="1"/>
  <c r="AD22" i="1"/>
  <c r="AD24" i="1"/>
  <c r="AD25" i="1"/>
  <c r="AD26" i="1"/>
  <c r="AD28" i="1"/>
  <c r="AD29" i="1"/>
  <c r="AD30" i="1"/>
  <c r="AD32" i="1"/>
  <c r="AD33" i="1"/>
  <c r="AD34" i="1"/>
  <c r="AD36" i="1"/>
  <c r="AD37" i="1"/>
  <c r="AD38" i="1"/>
  <c r="AD40" i="1"/>
  <c r="AD41" i="1"/>
  <c r="AD42" i="1"/>
  <c r="AD44" i="1"/>
  <c r="AD45" i="1"/>
  <c r="AD46" i="1"/>
  <c r="AD48" i="1"/>
  <c r="AD49" i="1"/>
  <c r="AD50" i="1"/>
  <c r="AC8" i="1"/>
  <c r="AC9" i="1"/>
  <c r="AJ9" i="1" s="1"/>
  <c r="AC10" i="1"/>
  <c r="AJ10" i="1" s="1"/>
  <c r="AC12" i="1"/>
  <c r="AC13" i="1"/>
  <c r="AJ13" i="1" s="1"/>
  <c r="AC14" i="1"/>
  <c r="AC16" i="1"/>
  <c r="AC17" i="1"/>
  <c r="AJ17" i="1" s="1"/>
  <c r="AC18" i="1"/>
  <c r="AC20" i="1"/>
  <c r="AC21" i="1"/>
  <c r="AJ21" i="1" s="1"/>
  <c r="AC22" i="1"/>
  <c r="AC24" i="1"/>
  <c r="AC25" i="1"/>
  <c r="AJ25" i="1" s="1"/>
  <c r="AC26" i="1"/>
  <c r="AJ26" i="1" s="1"/>
  <c r="AC28" i="1"/>
  <c r="AC29" i="1"/>
  <c r="AJ29" i="1" s="1"/>
  <c r="AC30" i="1"/>
  <c r="AC32" i="1"/>
  <c r="AC33" i="1"/>
  <c r="AJ33" i="1" s="1"/>
  <c r="AC34" i="1"/>
  <c r="AC36" i="1"/>
  <c r="AC37" i="1"/>
  <c r="AJ37" i="1" s="1"/>
  <c r="AC38" i="1"/>
  <c r="AJ38" i="1" s="1"/>
  <c r="AC40" i="1"/>
  <c r="AC41" i="1"/>
  <c r="AJ41" i="1" s="1"/>
  <c r="AC42" i="1"/>
  <c r="AC44" i="1"/>
  <c r="AC45" i="1"/>
  <c r="AJ45" i="1" s="1"/>
  <c r="AC46" i="1"/>
  <c r="AJ46" i="1" s="1"/>
  <c r="AC48" i="1"/>
  <c r="AC49" i="1"/>
  <c r="AJ49" i="1" s="1"/>
  <c r="AC50" i="1"/>
  <c r="AA9" i="1"/>
  <c r="AA25" i="1"/>
  <c r="AB25" i="1" s="1"/>
  <c r="Z8" i="1"/>
  <c r="Z9" i="1"/>
  <c r="Z10" i="1"/>
  <c r="Z12" i="1"/>
  <c r="Z13" i="1"/>
  <c r="Z14" i="1"/>
  <c r="Z16" i="1"/>
  <c r="Z17" i="1"/>
  <c r="Z18" i="1"/>
  <c r="Z20" i="1"/>
  <c r="Z21" i="1"/>
  <c r="Z22" i="1"/>
  <c r="Z24" i="1"/>
  <c r="Z25" i="1"/>
  <c r="Z26" i="1"/>
  <c r="Z28" i="1"/>
  <c r="Z29" i="1"/>
  <c r="Z30" i="1"/>
  <c r="Z32" i="1"/>
  <c r="Z33" i="1"/>
  <c r="Z34" i="1"/>
  <c r="Z36" i="1"/>
  <c r="Z37" i="1"/>
  <c r="Z38" i="1"/>
  <c r="Z40" i="1"/>
  <c r="Z41" i="1"/>
  <c r="Z42" i="1"/>
  <c r="Z44" i="1"/>
  <c r="Z45" i="1"/>
  <c r="Z46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Q8" i="1"/>
  <c r="Q9" i="1"/>
  <c r="Q10" i="1"/>
  <c r="Q12" i="1"/>
  <c r="Q13" i="1"/>
  <c r="Q14" i="1"/>
  <c r="Q16" i="1"/>
  <c r="Q17" i="1"/>
  <c r="Q18" i="1"/>
  <c r="Q20" i="1"/>
  <c r="Q21" i="1"/>
  <c r="Q22" i="1"/>
  <c r="Q24" i="1"/>
  <c r="Q25" i="1"/>
  <c r="Q26" i="1"/>
  <c r="Q28" i="1"/>
  <c r="Q29" i="1"/>
  <c r="Q30" i="1"/>
  <c r="Q32" i="1"/>
  <c r="Q33" i="1"/>
  <c r="Q34" i="1"/>
  <c r="Q36" i="1"/>
  <c r="Q37" i="1"/>
  <c r="Q38" i="1"/>
  <c r="Q40" i="1"/>
  <c r="Q41" i="1"/>
  <c r="Q42" i="1"/>
  <c r="Q44" i="1"/>
  <c r="Q45" i="1"/>
  <c r="Q46" i="1"/>
  <c r="Q48" i="1"/>
  <c r="Q49" i="1"/>
  <c r="Q50" i="1"/>
  <c r="P8" i="1"/>
  <c r="AA8" i="1" s="1"/>
  <c r="AB8" i="1" s="1"/>
  <c r="P9" i="1"/>
  <c r="P10" i="1"/>
  <c r="AA10" i="1" s="1"/>
  <c r="P12" i="1"/>
  <c r="AA12" i="1" s="1"/>
  <c r="AB12" i="1" s="1"/>
  <c r="P13" i="1"/>
  <c r="AA13" i="1" s="1"/>
  <c r="P14" i="1"/>
  <c r="AA14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4" i="1"/>
  <c r="AA24" i="1" s="1"/>
  <c r="AB24" i="1" s="1"/>
  <c r="P25" i="1"/>
  <c r="P26" i="1"/>
  <c r="AA26" i="1" s="1"/>
  <c r="P28" i="1"/>
  <c r="AA28" i="1" s="1"/>
  <c r="AB28" i="1" s="1"/>
  <c r="P29" i="1"/>
  <c r="AA29" i="1" s="1"/>
  <c r="P30" i="1"/>
  <c r="AA30" i="1" s="1"/>
  <c r="P32" i="1"/>
  <c r="AA32" i="1" s="1"/>
  <c r="P33" i="1"/>
  <c r="AA33" i="1" s="1"/>
  <c r="P34" i="1"/>
  <c r="AA34" i="1" s="1"/>
  <c r="P36" i="1"/>
  <c r="AA36" i="1" s="1"/>
  <c r="P37" i="1"/>
  <c r="AA37" i="1" s="1"/>
  <c r="P38" i="1"/>
  <c r="AA38" i="1" s="1"/>
  <c r="P40" i="1"/>
  <c r="AA40" i="1" s="1"/>
  <c r="P41" i="1"/>
  <c r="AA41" i="1" s="1"/>
  <c r="P42" i="1"/>
  <c r="AA42" i="1" s="1"/>
  <c r="P44" i="1"/>
  <c r="AA44" i="1" s="1"/>
  <c r="P45" i="1"/>
  <c r="AA45" i="1" s="1"/>
  <c r="P46" i="1"/>
  <c r="AA46" i="1" s="1"/>
  <c r="P48" i="1"/>
  <c r="AA48" i="1" s="1"/>
  <c r="P49" i="1"/>
  <c r="AA49" i="1" s="1"/>
  <c r="P50" i="1"/>
  <c r="AA5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J8" i="1"/>
  <c r="J9" i="1"/>
  <c r="J10" i="1"/>
  <c r="J12" i="1"/>
  <c r="J13" i="1"/>
  <c r="J14" i="1"/>
  <c r="J16" i="1"/>
  <c r="J17" i="1"/>
  <c r="J18" i="1"/>
  <c r="J20" i="1"/>
  <c r="J21" i="1"/>
  <c r="J22" i="1"/>
  <c r="J24" i="1"/>
  <c r="J25" i="1"/>
  <c r="J26" i="1"/>
  <c r="J28" i="1"/>
  <c r="J29" i="1"/>
  <c r="J30" i="1"/>
  <c r="J32" i="1"/>
  <c r="J33" i="1"/>
  <c r="J34" i="1"/>
  <c r="J36" i="1"/>
  <c r="J37" i="1"/>
  <c r="J38" i="1"/>
  <c r="J40" i="1"/>
  <c r="J41" i="1"/>
  <c r="J42" i="1"/>
  <c r="J44" i="1"/>
  <c r="J45" i="1"/>
  <c r="J46" i="1"/>
  <c r="J48" i="1"/>
  <c r="J49" i="1"/>
  <c r="J50" i="1"/>
  <c r="I8" i="1"/>
  <c r="I10" i="1"/>
  <c r="I11" i="1"/>
  <c r="I12" i="1"/>
  <c r="I14" i="1"/>
  <c r="I15" i="1"/>
  <c r="I16" i="1"/>
  <c r="I18" i="1"/>
  <c r="I19" i="1"/>
  <c r="I20" i="1"/>
  <c r="I22" i="1"/>
  <c r="I23" i="1"/>
  <c r="I24" i="1"/>
  <c r="I26" i="1"/>
  <c r="I27" i="1"/>
  <c r="I28" i="1"/>
  <c r="I30" i="1"/>
  <c r="I31" i="1"/>
  <c r="I32" i="1"/>
  <c r="I34" i="1"/>
  <c r="I35" i="1"/>
  <c r="I36" i="1"/>
  <c r="I38" i="1"/>
  <c r="I39" i="1"/>
  <c r="I40" i="1"/>
  <c r="I42" i="1"/>
  <c r="I43" i="1"/>
  <c r="I44" i="1"/>
  <c r="I46" i="1"/>
  <c r="I47" i="1"/>
  <c r="I48" i="1"/>
  <c r="I50" i="1"/>
  <c r="I51" i="1"/>
  <c r="H8" i="1"/>
  <c r="K8" i="1" s="1"/>
  <c r="H10" i="1"/>
  <c r="K10" i="1" s="1"/>
  <c r="H11" i="1"/>
  <c r="K11" i="1" s="1"/>
  <c r="H12" i="1"/>
  <c r="K12" i="1" s="1"/>
  <c r="H14" i="1"/>
  <c r="K14" i="1" s="1"/>
  <c r="H15" i="1"/>
  <c r="H16" i="1"/>
  <c r="K16" i="1" s="1"/>
  <c r="H18" i="1"/>
  <c r="K18" i="1" s="1"/>
  <c r="H19" i="1"/>
  <c r="K19" i="1" s="1"/>
  <c r="H20" i="1"/>
  <c r="K20" i="1" s="1"/>
  <c r="H22" i="1"/>
  <c r="K22" i="1" s="1"/>
  <c r="H23" i="1"/>
  <c r="H24" i="1"/>
  <c r="K24" i="1" s="1"/>
  <c r="H26" i="1"/>
  <c r="K26" i="1" s="1"/>
  <c r="H27" i="1"/>
  <c r="K27" i="1" s="1"/>
  <c r="H28" i="1"/>
  <c r="K28" i="1" s="1"/>
  <c r="H30" i="1"/>
  <c r="K30" i="1" s="1"/>
  <c r="H31" i="1"/>
  <c r="H32" i="1"/>
  <c r="K32" i="1" s="1"/>
  <c r="H34" i="1"/>
  <c r="K34" i="1" s="1"/>
  <c r="H35" i="1"/>
  <c r="K35" i="1" s="1"/>
  <c r="H36" i="1"/>
  <c r="K36" i="1" s="1"/>
  <c r="H38" i="1"/>
  <c r="K38" i="1" s="1"/>
  <c r="H39" i="1"/>
  <c r="H40" i="1"/>
  <c r="K40" i="1" s="1"/>
  <c r="H42" i="1"/>
  <c r="K42" i="1" s="1"/>
  <c r="H43" i="1"/>
  <c r="K43" i="1" s="1"/>
  <c r="H44" i="1"/>
  <c r="K44" i="1" s="1"/>
  <c r="H46" i="1"/>
  <c r="K46" i="1" s="1"/>
  <c r="H47" i="1"/>
  <c r="H48" i="1"/>
  <c r="K48" i="1" s="1"/>
  <c r="H50" i="1"/>
  <c r="K50" i="1" s="1"/>
  <c r="H51" i="1"/>
  <c r="K51" i="1" s="1"/>
  <c r="D8" i="1"/>
  <c r="D9" i="1"/>
  <c r="M9" i="1" s="1"/>
  <c r="D10" i="1"/>
  <c r="D11" i="1"/>
  <c r="D12" i="1"/>
  <c r="N12" i="1" s="1"/>
  <c r="D13" i="1"/>
  <c r="D14" i="1"/>
  <c r="D15" i="1"/>
  <c r="D16" i="1"/>
  <c r="D17" i="1"/>
  <c r="L17" i="1" s="1"/>
  <c r="D18" i="1"/>
  <c r="D19" i="1"/>
  <c r="D20" i="1"/>
  <c r="N20" i="1" s="1"/>
  <c r="D21" i="1"/>
  <c r="D22" i="1"/>
  <c r="D23" i="1"/>
  <c r="D24" i="1"/>
  <c r="D25" i="1"/>
  <c r="D26" i="1"/>
  <c r="D27" i="1"/>
  <c r="D28" i="1"/>
  <c r="D29" i="1"/>
  <c r="D30" i="1"/>
  <c r="D31" i="1"/>
  <c r="D32" i="1"/>
  <c r="N32" i="1" s="1"/>
  <c r="D33" i="1"/>
  <c r="L33" i="1" s="1"/>
  <c r="D34" i="1"/>
  <c r="D35" i="1"/>
  <c r="N35" i="1" s="1"/>
  <c r="D36" i="1"/>
  <c r="D37" i="1"/>
  <c r="D38" i="1"/>
  <c r="D39" i="1"/>
  <c r="D40" i="1"/>
  <c r="D41" i="1"/>
  <c r="L41" i="1" s="1"/>
  <c r="D42" i="1"/>
  <c r="D43" i="1"/>
  <c r="D44" i="1"/>
  <c r="D45" i="1"/>
  <c r="D46" i="1"/>
  <c r="D47" i="1"/>
  <c r="D48" i="1"/>
  <c r="N48" i="1" s="1"/>
  <c r="D49" i="1"/>
  <c r="L49" i="1" s="1"/>
  <c r="D50" i="1"/>
  <c r="D51" i="1"/>
  <c r="N15" i="1" l="1"/>
  <c r="AB44" i="1"/>
  <c r="AL44" i="1"/>
  <c r="AK44" i="1"/>
  <c r="AK33" i="1"/>
  <c r="AB33" i="1"/>
  <c r="AL33" i="1"/>
  <c r="AB17" i="1"/>
  <c r="AL17" i="1"/>
  <c r="AK17" i="1"/>
  <c r="BY50" i="10"/>
  <c r="BR50" i="10" s="1"/>
  <c r="M50" i="1" s="1"/>
  <c r="BS50" i="10"/>
  <c r="M21" i="1"/>
  <c r="AK46" i="1"/>
  <c r="AL46" i="1"/>
  <c r="AB46" i="1"/>
  <c r="AK41" i="1"/>
  <c r="AL41" i="1"/>
  <c r="AB41" i="1"/>
  <c r="AK36" i="1"/>
  <c r="AB36" i="1"/>
  <c r="AL36" i="1"/>
  <c r="AK30" i="1"/>
  <c r="AL30" i="1"/>
  <c r="AB30" i="1"/>
  <c r="AK14" i="1"/>
  <c r="AB14" i="1"/>
  <c r="AL14" i="1"/>
  <c r="AL51" i="1"/>
  <c r="AK51" i="1"/>
  <c r="AB51" i="1"/>
  <c r="AL47" i="1"/>
  <c r="AK47" i="1"/>
  <c r="AB47" i="1"/>
  <c r="AL43" i="1"/>
  <c r="AK43" i="1"/>
  <c r="AB43" i="1"/>
  <c r="AL39" i="1"/>
  <c r="AK39" i="1"/>
  <c r="AB39" i="1"/>
  <c r="AL35" i="1"/>
  <c r="AK35" i="1"/>
  <c r="AB35" i="1"/>
  <c r="AL31" i="1"/>
  <c r="AK31" i="1"/>
  <c r="AB31" i="1"/>
  <c r="AL27" i="1"/>
  <c r="AK27" i="1"/>
  <c r="AB27" i="1"/>
  <c r="AL23" i="1"/>
  <c r="AK23" i="1"/>
  <c r="AB23" i="1"/>
  <c r="AL19" i="1"/>
  <c r="AK19" i="1"/>
  <c r="AB19" i="1"/>
  <c r="AL15" i="1"/>
  <c r="AK15" i="1"/>
  <c r="AB15" i="1"/>
  <c r="AL11" i="1"/>
  <c r="AK11" i="1"/>
  <c r="AB11" i="1"/>
  <c r="N44" i="1"/>
  <c r="N36" i="1"/>
  <c r="N24" i="1"/>
  <c r="N8" i="1"/>
  <c r="K47" i="1"/>
  <c r="K31" i="1"/>
  <c r="L31" i="1" s="1"/>
  <c r="K15" i="1"/>
  <c r="AL50" i="1"/>
  <c r="AB50" i="1"/>
  <c r="AL45" i="1"/>
  <c r="AB45" i="1"/>
  <c r="AK45" i="1"/>
  <c r="AB40" i="1"/>
  <c r="AL40" i="1"/>
  <c r="AL34" i="1"/>
  <c r="AK34" i="1"/>
  <c r="AB34" i="1"/>
  <c r="AL29" i="1"/>
  <c r="AB29" i="1"/>
  <c r="AK29" i="1"/>
  <c r="AL18" i="1"/>
  <c r="AB18" i="1"/>
  <c r="AL13" i="1"/>
  <c r="AK13" i="1"/>
  <c r="AB13" i="1"/>
  <c r="N27" i="1"/>
  <c r="AL49" i="1"/>
  <c r="AB49" i="1"/>
  <c r="AK49" i="1"/>
  <c r="AB38" i="1"/>
  <c r="AL38" i="1"/>
  <c r="AK38" i="1"/>
  <c r="AB22" i="1"/>
  <c r="AK22" i="1"/>
  <c r="AL22" i="1"/>
  <c r="CT42" i="10"/>
  <c r="CM42" i="10" s="1"/>
  <c r="CN42" i="10"/>
  <c r="CT26" i="10"/>
  <c r="CM26" i="10" s="1"/>
  <c r="CN26" i="10"/>
  <c r="N42" i="1"/>
  <c r="N26" i="1"/>
  <c r="L14" i="1"/>
  <c r="K39" i="1"/>
  <c r="K23" i="1"/>
  <c r="L23" i="1" s="1"/>
  <c r="AL48" i="1"/>
  <c r="AB48" i="1"/>
  <c r="AK48" i="1"/>
  <c r="AL42" i="1"/>
  <c r="AB42" i="1"/>
  <c r="AK42" i="1"/>
  <c r="AL37" i="1"/>
  <c r="AK37" i="1"/>
  <c r="AB37" i="1"/>
  <c r="AL32" i="1"/>
  <c r="AB32" i="1"/>
  <c r="AK32" i="1"/>
  <c r="AL26" i="1"/>
  <c r="AK26" i="1"/>
  <c r="AB26" i="1"/>
  <c r="AL21" i="1"/>
  <c r="AB21" i="1"/>
  <c r="AK21" i="1"/>
  <c r="AL10" i="1"/>
  <c r="AK10" i="1"/>
  <c r="AB10" i="1"/>
  <c r="BY45" i="10"/>
  <c r="BR45" i="10" s="1"/>
  <c r="M45" i="1" s="1"/>
  <c r="BS45" i="10"/>
  <c r="BS37" i="10"/>
  <c r="BY37" i="10"/>
  <c r="BR37" i="10" s="1"/>
  <c r="BY29" i="10"/>
  <c r="BR29" i="10" s="1"/>
  <c r="M29" i="1" s="1"/>
  <c r="BS29" i="10"/>
  <c r="BS17" i="10"/>
  <c r="BY17" i="10"/>
  <c r="BR17" i="10" s="1"/>
  <c r="BY38" i="10"/>
  <c r="BR38" i="10" s="1"/>
  <c r="L46" i="1"/>
  <c r="L38" i="1"/>
  <c r="L30" i="1"/>
  <c r="L22" i="1"/>
  <c r="L18" i="1"/>
  <c r="L10" i="1"/>
  <c r="M38" i="1"/>
  <c r="M30" i="1"/>
  <c r="M22" i="1"/>
  <c r="M14" i="1"/>
  <c r="M10" i="1"/>
  <c r="N18" i="1"/>
  <c r="N14" i="1"/>
  <c r="AK9" i="1"/>
  <c r="BY41" i="10"/>
  <c r="BR41" i="10" s="1"/>
  <c r="M41" i="1" s="1"/>
  <c r="CN45" i="10"/>
  <c r="CT45" i="10"/>
  <c r="CM45" i="10" s="1"/>
  <c r="N45" i="1" s="1"/>
  <c r="CN37" i="10"/>
  <c r="CT37" i="10"/>
  <c r="CM37" i="10" s="1"/>
  <c r="N37" i="1" s="1"/>
  <c r="CT33" i="10"/>
  <c r="CM33" i="10" s="1"/>
  <c r="CN33" i="10"/>
  <c r="CN25" i="10"/>
  <c r="CT25" i="10"/>
  <c r="CM25" i="10" s="1"/>
  <c r="N25" i="1" s="1"/>
  <c r="CT17" i="10"/>
  <c r="CM17" i="10" s="1"/>
  <c r="CN17" i="10"/>
  <c r="CN9" i="10"/>
  <c r="CT9" i="10"/>
  <c r="CM9" i="10" s="1"/>
  <c r="N9" i="1" s="1"/>
  <c r="L45" i="1"/>
  <c r="L37" i="1"/>
  <c r="L29" i="1"/>
  <c r="L21" i="1"/>
  <c r="L13" i="1"/>
  <c r="M33" i="1"/>
  <c r="M17" i="1"/>
  <c r="M13" i="1"/>
  <c r="N49" i="1"/>
  <c r="N33" i="1"/>
  <c r="N17" i="1"/>
  <c r="AB9" i="1"/>
  <c r="AJ24" i="1"/>
  <c r="AK24" i="1" s="1"/>
  <c r="BS13" i="10"/>
  <c r="BY49" i="10"/>
  <c r="BR49" i="10" s="1"/>
  <c r="M49" i="1" s="1"/>
  <c r="CT29" i="10"/>
  <c r="CM29" i="10" s="1"/>
  <c r="N29" i="1" s="1"/>
  <c r="CN14" i="10"/>
  <c r="CT14" i="10"/>
  <c r="CM14" i="10" s="1"/>
  <c r="L48" i="1"/>
  <c r="L44" i="1"/>
  <c r="L40" i="1"/>
  <c r="L36" i="1"/>
  <c r="L32" i="1"/>
  <c r="L28" i="1"/>
  <c r="L24" i="1"/>
  <c r="L20" i="1"/>
  <c r="L16" i="1"/>
  <c r="L12" i="1"/>
  <c r="L8" i="1"/>
  <c r="M44" i="1"/>
  <c r="M36" i="1"/>
  <c r="M32" i="1"/>
  <c r="M24" i="1"/>
  <c r="M20" i="1"/>
  <c r="M12" i="1"/>
  <c r="AK20" i="1"/>
  <c r="AB20" i="1"/>
  <c r="AL16" i="1"/>
  <c r="AB16" i="1"/>
  <c r="AK28" i="1"/>
  <c r="AL8" i="1"/>
  <c r="AP40" i="1"/>
  <c r="AP8" i="1"/>
  <c r="BY51" i="10"/>
  <c r="BR51" i="10" s="1"/>
  <c r="M51" i="1" s="1"/>
  <c r="BS51" i="10"/>
  <c r="BY47" i="10"/>
  <c r="BR47" i="10" s="1"/>
  <c r="BS47" i="10"/>
  <c r="BY43" i="10"/>
  <c r="BR43" i="10" s="1"/>
  <c r="M43" i="1" s="1"/>
  <c r="BS43" i="10"/>
  <c r="BY39" i="10"/>
  <c r="BR39" i="10" s="1"/>
  <c r="BS39" i="10"/>
  <c r="BY35" i="10"/>
  <c r="BR35" i="10" s="1"/>
  <c r="M35" i="1" s="1"/>
  <c r="BS35" i="10"/>
  <c r="BY31" i="10"/>
  <c r="BR31" i="10" s="1"/>
  <c r="BS31" i="10"/>
  <c r="BY27" i="10"/>
  <c r="BR27" i="10" s="1"/>
  <c r="M27" i="1" s="1"/>
  <c r="BS27" i="10"/>
  <c r="BY23" i="10"/>
  <c r="BR23" i="10" s="1"/>
  <c r="BS23" i="10"/>
  <c r="BY19" i="10"/>
  <c r="BR19" i="10" s="1"/>
  <c r="M19" i="1" s="1"/>
  <c r="BS19" i="10"/>
  <c r="BY15" i="10"/>
  <c r="BR15" i="10" s="1"/>
  <c r="BS15" i="10"/>
  <c r="BY11" i="10"/>
  <c r="BR11" i="10" s="1"/>
  <c r="M11" i="1" s="1"/>
  <c r="BS11" i="10"/>
  <c r="CT31" i="10"/>
  <c r="CM31" i="10" s="1"/>
  <c r="N31" i="1" s="1"/>
  <c r="CN31" i="10"/>
  <c r="CM23" i="10"/>
  <c r="N23" i="1" s="1"/>
  <c r="CO47" i="10"/>
  <c r="CO39" i="10"/>
  <c r="CT39" i="10"/>
  <c r="CM39" i="10" s="1"/>
  <c r="N39" i="1" s="1"/>
  <c r="CO11" i="10"/>
  <c r="CP27" i="10"/>
  <c r="CP19" i="10"/>
  <c r="CT19" i="10"/>
  <c r="CM19" i="10" s="1"/>
  <c r="N19" i="1" s="1"/>
  <c r="CQ35" i="10"/>
  <c r="CR51" i="10"/>
  <c r="CR43" i="10"/>
  <c r="CR15" i="10"/>
  <c r="CS35" i="10"/>
  <c r="CS31" i="10"/>
  <c r="BS38" i="10"/>
  <c r="BS9" i="10"/>
  <c r="BT36" i="10"/>
  <c r="BY46" i="10"/>
  <c r="BR46" i="10" s="1"/>
  <c r="M46" i="1" s="1"/>
  <c r="BY28" i="10"/>
  <c r="BR28" i="10" s="1"/>
  <c r="M28" i="1" s="1"/>
  <c r="BY8" i="10"/>
  <c r="BR8" i="10" s="1"/>
  <c r="M8" i="1" s="1"/>
  <c r="CT43" i="10"/>
  <c r="CM43" i="10" s="1"/>
  <c r="N43" i="1" s="1"/>
  <c r="CN43" i="10"/>
  <c r="CQ51" i="10"/>
  <c r="L50" i="1"/>
  <c r="L42" i="1"/>
  <c r="L34" i="1"/>
  <c r="L26" i="1"/>
  <c r="M42" i="1"/>
  <c r="M26" i="1"/>
  <c r="AK25" i="1"/>
  <c r="AL25" i="1"/>
  <c r="AP50" i="1"/>
  <c r="AP34" i="1"/>
  <c r="BY33" i="10"/>
  <c r="BR33" i="10" s="1"/>
  <c r="BS33" i="10"/>
  <c r="CT49" i="10"/>
  <c r="CM49" i="10" s="1"/>
  <c r="CN49" i="10"/>
  <c r="CN41" i="10"/>
  <c r="CT41" i="10"/>
  <c r="CM41" i="10" s="1"/>
  <c r="N41" i="1" s="1"/>
  <c r="CN21" i="10"/>
  <c r="CT21" i="10"/>
  <c r="CM21" i="10" s="1"/>
  <c r="N21" i="1" s="1"/>
  <c r="CN13" i="10"/>
  <c r="CT13" i="10"/>
  <c r="CM13" i="10" s="1"/>
  <c r="N13" i="1" s="1"/>
  <c r="BS48" i="10"/>
  <c r="BY48" i="10"/>
  <c r="BR48" i="10" s="1"/>
  <c r="M48" i="1" s="1"/>
  <c r="CT15" i="10"/>
  <c r="CM15" i="10" s="1"/>
  <c r="CN15" i="10"/>
  <c r="L25" i="1"/>
  <c r="L9" i="1"/>
  <c r="M37" i="1"/>
  <c r="AJ40" i="1"/>
  <c r="AK40" i="1" s="1"/>
  <c r="AJ8" i="1"/>
  <c r="AK8" i="1" s="1"/>
  <c r="AL9" i="1"/>
  <c r="BS41" i="10"/>
  <c r="BY21" i="10"/>
  <c r="BR21" i="10" s="1"/>
  <c r="CO31" i="10"/>
  <c r="CQ19" i="10"/>
  <c r="L51" i="1"/>
  <c r="L47" i="1"/>
  <c r="L43" i="1"/>
  <c r="L39" i="1"/>
  <c r="L35" i="1"/>
  <c r="L27" i="1"/>
  <c r="L19" i="1"/>
  <c r="L15" i="1"/>
  <c r="L11" i="1"/>
  <c r="M47" i="1"/>
  <c r="M39" i="1"/>
  <c r="M31" i="1"/>
  <c r="M23" i="1"/>
  <c r="M15" i="1"/>
  <c r="AJ50" i="1"/>
  <c r="AK50" i="1" s="1"/>
  <c r="AJ34" i="1"/>
  <c r="AJ18" i="1"/>
  <c r="AK18" i="1" s="1"/>
  <c r="AK12" i="1"/>
  <c r="AL28" i="1"/>
  <c r="AL20" i="1"/>
  <c r="AP51" i="1"/>
  <c r="AP47" i="1"/>
  <c r="AP43" i="1"/>
  <c r="AP39" i="1"/>
  <c r="AP35" i="1"/>
  <c r="AP31" i="1"/>
  <c r="AP27" i="1"/>
  <c r="AP23" i="1"/>
  <c r="AP19" i="1"/>
  <c r="AP15" i="1"/>
  <c r="AP11" i="1"/>
  <c r="BY34" i="10"/>
  <c r="BR34" i="10" s="1"/>
  <c r="M34" i="1" s="1"/>
  <c r="BS26" i="10"/>
  <c r="BY26" i="10"/>
  <c r="BR26" i="10" s="1"/>
  <c r="BY18" i="10"/>
  <c r="BR18" i="10" s="1"/>
  <c r="M18" i="1" s="1"/>
  <c r="BS18" i="10"/>
  <c r="CT50" i="10"/>
  <c r="CM50" i="10" s="1"/>
  <c r="N50" i="1" s="1"/>
  <c r="CN50" i="10"/>
  <c r="CN46" i="10"/>
  <c r="CT46" i="10"/>
  <c r="CM46" i="10" s="1"/>
  <c r="N46" i="1" s="1"/>
  <c r="CT38" i="10"/>
  <c r="CM38" i="10" s="1"/>
  <c r="N38" i="1" s="1"/>
  <c r="CN38" i="10"/>
  <c r="CT34" i="10"/>
  <c r="CM34" i="10" s="1"/>
  <c r="N34" i="1" s="1"/>
  <c r="CT30" i="10"/>
  <c r="CM30" i="10" s="1"/>
  <c r="N30" i="1" s="1"/>
  <c r="CN30" i="10"/>
  <c r="CT22" i="10"/>
  <c r="CM22" i="10" s="1"/>
  <c r="N22" i="1" s="1"/>
  <c r="CN22" i="10"/>
  <c r="CN18" i="10"/>
  <c r="CN10" i="10"/>
  <c r="CO46" i="10"/>
  <c r="CO42" i="10"/>
  <c r="CO38" i="10"/>
  <c r="CO34" i="10"/>
  <c r="CO30" i="10"/>
  <c r="CO26" i="10"/>
  <c r="CO18" i="10"/>
  <c r="CO14" i="10"/>
  <c r="CP50" i="10"/>
  <c r="CP46" i="10"/>
  <c r="CP38" i="10"/>
  <c r="CP34" i="10"/>
  <c r="CP30" i="10"/>
  <c r="CP26" i="10"/>
  <c r="CP22" i="10"/>
  <c r="CP18" i="10"/>
  <c r="CP10" i="10"/>
  <c r="CQ50" i="10"/>
  <c r="CQ46" i="10"/>
  <c r="CQ42" i="10"/>
  <c r="CQ26" i="10"/>
  <c r="CQ22" i="10"/>
  <c r="CQ18" i="10"/>
  <c r="CQ14" i="10"/>
  <c r="CR50" i="10"/>
  <c r="CR46" i="10"/>
  <c r="CR42" i="10"/>
  <c r="CR38" i="10"/>
  <c r="CR34" i="10"/>
  <c r="CR30" i="10"/>
  <c r="CR22" i="10"/>
  <c r="CR18" i="10"/>
  <c r="CR14" i="10"/>
  <c r="CS50" i="10"/>
  <c r="CS42" i="10"/>
  <c r="CS38" i="10"/>
  <c r="CS34" i="10"/>
  <c r="CS22" i="10"/>
  <c r="CS14" i="10"/>
  <c r="CS10" i="10"/>
  <c r="BS8" i="10"/>
  <c r="BY25" i="10"/>
  <c r="BR25" i="10" s="1"/>
  <c r="M25" i="1" s="1"/>
  <c r="BY16" i="10"/>
  <c r="BR16" i="10" s="1"/>
  <c r="M16" i="1" s="1"/>
  <c r="BS40" i="10"/>
  <c r="BS16" i="10"/>
  <c r="BT12" i="10"/>
  <c r="BV20" i="10"/>
  <c r="CN34" i="10"/>
  <c r="CT47" i="10"/>
  <c r="CM47" i="10" s="1"/>
  <c r="N47" i="1" s="1"/>
  <c r="CT10" i="10"/>
  <c r="CM10" i="10" s="1"/>
  <c r="N10" i="1" s="1"/>
  <c r="CQ47" i="10"/>
  <c r="CQ31" i="10"/>
  <c r="CR47" i="10"/>
  <c r="CR27" i="10"/>
  <c r="BU24" i="10"/>
  <c r="BU8" i="10"/>
  <c r="BW48" i="10"/>
  <c r="BW32" i="10"/>
  <c r="BX28" i="10"/>
  <c r="BX12" i="10"/>
  <c r="CT44" i="10"/>
  <c r="CM44" i="10" s="1"/>
  <c r="CN44" i="10"/>
  <c r="CT40" i="10"/>
  <c r="CM40" i="10" s="1"/>
  <c r="N40" i="1" s="1"/>
  <c r="CN40" i="10"/>
  <c r="CT36" i="10"/>
  <c r="CM36" i="10" s="1"/>
  <c r="CN36" i="10"/>
  <c r="CT28" i="10"/>
  <c r="CM28" i="10" s="1"/>
  <c r="N28" i="1" s="1"/>
  <c r="CN28" i="10"/>
  <c r="CT24" i="10"/>
  <c r="CM24" i="10" s="1"/>
  <c r="CN24" i="10"/>
  <c r="CT16" i="10"/>
  <c r="CM16" i="10" s="1"/>
  <c r="N16" i="1" s="1"/>
  <c r="CN16" i="10"/>
  <c r="CT8" i="10"/>
  <c r="CM8" i="10" s="1"/>
  <c r="CN8" i="10"/>
  <c r="BS12" i="10"/>
  <c r="CN32" i="10"/>
  <c r="CT51" i="10"/>
  <c r="CM51" i="10" s="1"/>
  <c r="N51" i="1" s="1"/>
  <c r="CN51" i="10"/>
  <c r="CN35" i="10"/>
  <c r="CS47" i="10"/>
  <c r="CS15" i="10"/>
  <c r="BY40" i="10"/>
  <c r="BR40" i="10" s="1"/>
  <c r="M40" i="1" s="1"/>
  <c r="BT28" i="10"/>
  <c r="CQ23" i="10"/>
  <c r="CR19" i="10"/>
  <c r="CS43" i="10"/>
  <c r="CS27" i="10"/>
  <c r="CT11" i="10"/>
  <c r="CM11" i="10" s="1"/>
  <c r="N11" i="1" s="1"/>
  <c r="CP43" i="10"/>
  <c r="CQ39" i="10"/>
  <c r="CR35" i="10"/>
  <c r="BU15" i="10"/>
  <c r="BV31" i="10"/>
  <c r="BV23" i="10"/>
  <c r="BW39" i="10"/>
  <c r="BW11" i="10"/>
  <c r="BX47" i="10"/>
  <c r="BX19" i="10"/>
  <c r="CT27" i="10"/>
  <c r="CM27" i="10" s="1"/>
  <c r="CN19" i="10"/>
  <c r="CO15" i="10"/>
  <c r="CP11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8" l="1"/>
  <c r="N7" i="10"/>
  <c r="CB7" i="10" s="1"/>
  <c r="BU7" i="10" s="1"/>
  <c r="G7" i="9"/>
  <c r="AW7" i="4" s="1"/>
  <c r="G7" i="4" s="1"/>
  <c r="F7" i="9"/>
  <c r="AV7" i="4" s="1"/>
  <c r="F7" i="4" s="1"/>
  <c r="R7" i="10"/>
  <c r="CC7" i="10" s="1"/>
  <c r="BV7" i="10" s="1"/>
  <c r="AU7" i="10"/>
  <c r="CY7" i="10" s="1"/>
  <c r="CR7" i="10" s="1"/>
  <c r="D7" i="1"/>
  <c r="CC7" i="8"/>
  <c r="EA7" i="8"/>
  <c r="AI7" i="10"/>
  <c r="CV7" i="10" s="1"/>
  <c r="CO7" i="10" s="1"/>
  <c r="AY7" i="10"/>
  <c r="CZ7" i="10" s="1"/>
  <c r="CS7" i="10" s="1"/>
  <c r="CF7" i="10"/>
  <c r="M7" i="8"/>
  <c r="E7" i="8" s="1"/>
  <c r="BU7" i="8"/>
  <c r="H7" i="9"/>
  <c r="AX7" i="4" s="1"/>
  <c r="H7" i="4" s="1"/>
  <c r="L7" i="9"/>
  <c r="BB7" i="4" s="1"/>
  <c r="L7" i="4" s="1"/>
  <c r="S7" i="9"/>
  <c r="BI7" i="4" s="1"/>
  <c r="S7" i="4" s="1"/>
  <c r="EH7" i="8"/>
  <c r="F7" i="10"/>
  <c r="BZ7" i="10" s="1"/>
  <c r="V7" i="10"/>
  <c r="CD7" i="10" s="1"/>
  <c r="BW7" i="10" s="1"/>
  <c r="BD7" i="10"/>
  <c r="P7" i="9"/>
  <c r="BF7" i="4" s="1"/>
  <c r="P7" i="4" s="1"/>
  <c r="BO7" i="9"/>
  <c r="AE7" i="1" s="1"/>
  <c r="W7" i="9"/>
  <c r="BM7" i="4" s="1"/>
  <c r="W7" i="4" s="1"/>
  <c r="V7" i="9"/>
  <c r="BL7" i="4" s="1"/>
  <c r="V7" i="4" s="1"/>
  <c r="AC7" i="3"/>
  <c r="AO7" i="1" s="1"/>
  <c r="BK7" i="10"/>
  <c r="EU7" i="9"/>
  <c r="AI7" i="1" s="1"/>
  <c r="DI7" i="10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182" i="13"/>
  <c r="AA56" i="13"/>
  <c r="AA37" i="13"/>
  <c r="AA175" i="13"/>
  <c r="AA83" i="13"/>
  <c r="AA32" i="13"/>
  <c r="AA43" i="13"/>
  <c r="AA163" i="13"/>
  <c r="AA127" i="13"/>
  <c r="AA178" i="13"/>
  <c r="AA243" i="13"/>
  <c r="AA41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75" i="13"/>
  <c r="AA90" i="13"/>
  <c r="AA40" i="13"/>
  <c r="AA63" i="13"/>
  <c r="AA191" i="13"/>
  <c r="AA20" i="13"/>
  <c r="AA6" i="13"/>
  <c r="AA123" i="13"/>
  <c r="AA34" i="13"/>
  <c r="AA202" i="13"/>
  <c r="AA167" i="13"/>
  <c r="AA201" i="13"/>
  <c r="AA124" i="13"/>
  <c r="AA134" i="13"/>
  <c r="AA131" i="13"/>
  <c r="AA148" i="13"/>
  <c r="AA142" i="13"/>
  <c r="AA107" i="13"/>
  <c r="AA66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180" i="13"/>
  <c r="AA72" i="13"/>
  <c r="AA29" i="13"/>
  <c r="AA139" i="13"/>
  <c r="AA225" i="13"/>
  <c r="AA143" i="13"/>
  <c r="AA238" i="13"/>
  <c r="AA152" i="13"/>
  <c r="AA35" i="13"/>
  <c r="AA38" i="13"/>
  <c r="AA117" i="13"/>
  <c r="AA171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222" i="13"/>
  <c r="AA146" i="13"/>
  <c r="AA80" i="13"/>
  <c r="AA206" i="13"/>
  <c r="AA91" i="13"/>
  <c r="AA186" i="13"/>
  <c r="AA101" i="13"/>
  <c r="AA185" i="13"/>
  <c r="AA13" i="13"/>
  <c r="AA151" i="13"/>
  <c r="AA16" i="13"/>
  <c r="AA154" i="13"/>
  <c r="AA173" i="13"/>
  <c r="AA60" i="13"/>
  <c r="AA88" i="13"/>
  <c r="AA33" i="13"/>
  <c r="AA237" i="13"/>
  <c r="AA65" i="13"/>
  <c r="AA105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1" i="13"/>
  <c r="AA102" i="13"/>
  <c r="AA130" i="13"/>
  <c r="AA190" i="13"/>
  <c r="AA100" i="13"/>
  <c r="AA157" i="13"/>
  <c r="AA30" i="13"/>
  <c r="AA87" i="13"/>
  <c r="AA69" i="13"/>
  <c r="AA82" i="13"/>
  <c r="AA122" i="13"/>
  <c r="AA84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27" i="13"/>
  <c r="AA239" i="13"/>
  <c r="AA106" i="13"/>
  <c r="AA150" i="13"/>
  <c r="AA114" i="13"/>
  <c r="AA162" i="13"/>
  <c r="AA176" i="13"/>
  <c r="AA245" i="13"/>
  <c r="AA184" i="13"/>
  <c r="AA203" i="13"/>
  <c r="AA129" i="13"/>
  <c r="AA247" i="13"/>
  <c r="AA104" i="13"/>
  <c r="AA209" i="13"/>
  <c r="AA149" i="13"/>
  <c r="AA98" i="13"/>
  <c r="AA179" i="13"/>
  <c r="AA8" i="13"/>
  <c r="AA121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248" i="13"/>
  <c r="AA2" i="13"/>
  <c r="AA133" i="13"/>
  <c r="AA230" i="13"/>
  <c r="AA77" i="13"/>
  <c r="AA158" i="13"/>
  <c r="AA112" i="13"/>
  <c r="AA116" i="13"/>
  <c r="AA205" i="13"/>
  <c r="AA132" i="13"/>
  <c r="AA183" i="13"/>
  <c r="AA94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14" i="13"/>
  <c r="AA85" i="13"/>
  <c r="AA221" i="13"/>
  <c r="AA189" i="13"/>
  <c r="AA45" i="13"/>
  <c r="AA17" i="13"/>
  <c r="AA208" i="13"/>
  <c r="AA9" i="13"/>
  <c r="AA241" i="13"/>
  <c r="AA81" i="13"/>
  <c r="AA240" i="13"/>
  <c r="AA61" i="13"/>
  <c r="AA169" i="13"/>
  <c r="AA229" i="13"/>
  <c r="AA168" i="13"/>
  <c r="AA68" i="13"/>
  <c r="AA48" i="13"/>
  <c r="AA155" i="13"/>
  <c r="AA71" i="13"/>
  <c r="DZ7" i="8" l="1"/>
  <c r="Z7" i="1"/>
  <c r="AP7" i="1"/>
  <c r="BC7" i="10"/>
  <c r="I7" i="1" s="1"/>
  <c r="CB7" i="8"/>
  <c r="E7" i="10"/>
  <c r="CQ7" i="8"/>
  <c r="Z7" i="3"/>
  <c r="BM7" i="8"/>
  <c r="AI7" i="8"/>
  <c r="T7" i="8"/>
  <c r="AX7" i="8"/>
  <c r="AD7" i="10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F8" i="14"/>
  <c r="I21" i="14"/>
  <c r="M13" i="14"/>
  <c r="M9" i="14"/>
  <c r="C24" i="14"/>
  <c r="M33" i="14"/>
  <c r="I13" i="14"/>
  <c r="M38" i="14"/>
  <c r="M26" i="14"/>
  <c r="M31" i="14"/>
  <c r="M29" i="14"/>
  <c r="M28" i="14"/>
  <c r="M17" i="14"/>
  <c r="M20" i="14"/>
  <c r="M27" i="14"/>
  <c r="M32" i="14"/>
  <c r="M19" i="14"/>
  <c r="M34" i="14"/>
  <c r="M37" i="14"/>
  <c r="I33" i="14"/>
  <c r="M15" i="14"/>
  <c r="I29" i="14"/>
  <c r="M23" i="14"/>
  <c r="I17" i="14"/>
  <c r="C38" i="14"/>
  <c r="M30" i="14"/>
  <c r="M14" i="14"/>
  <c r="M7" i="14"/>
  <c r="F5" i="14"/>
  <c r="C12" i="14"/>
  <c r="C39" i="14"/>
  <c r="C10" i="14"/>
  <c r="M35" i="14"/>
  <c r="M16" i="14"/>
  <c r="M18" i="14"/>
  <c r="M8" i="14"/>
  <c r="M25" i="14"/>
  <c r="C16" i="14"/>
  <c r="M24" i="14"/>
  <c r="I25" i="14"/>
  <c r="M36" i="14"/>
  <c r="C18" i="14"/>
  <c r="M22" i="14"/>
  <c r="C14" i="14"/>
  <c r="I37" i="14"/>
  <c r="M21" i="14"/>
  <c r="AA7" i="1" l="1"/>
  <c r="AK7" i="1" s="1"/>
  <c r="D7" i="10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P11" i="14"/>
  <c r="F21" i="14"/>
  <c r="C40" i="14"/>
  <c r="M10" i="14"/>
  <c r="I8" i="14"/>
  <c r="C22" i="14"/>
  <c r="O37" i="14"/>
  <c r="C26" i="14"/>
  <c r="AB7" i="1" l="1"/>
  <c r="AL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<sst xmlns="http://schemas.openxmlformats.org/spreadsheetml/2006/main" count="6047" uniqueCount="851">
  <si>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</si>
  <si>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</si>
  <si>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</si>
  <si>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</si>
  <si>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</si>
  <si>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</si>
  <si>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</si>
  <si>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</si>
  <si>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</si>
  <si>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</si>
  <si>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</si>
  <si>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</si>
  <si>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</si>
  <si>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</si>
  <si>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</si>
  <si>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</si>
  <si>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</si>
  <si>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</si>
  <si>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</si>
  <si>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</si>
  <si>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</si>
  <si>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</si>
  <si>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</si>
  <si>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</si>
  <si>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</si>
  <si>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</si>
  <si>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</si>
  <si>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</si>
  <si>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</si>
  <si>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</si>
  <si>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</si>
  <si>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</si>
  <si>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</si>
  <si>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</si>
  <si>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</si>
  <si>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</si>
  <si>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</si>
  <si>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</si>
  <si>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</si>
  <si>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</si>
  <si>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</si>
  <si>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</si>
  <si>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</si>
  <si>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</si>
  <si>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</si>
  <si>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</si>
  <si>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</si>
  <si>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</si>
  <si>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</si>
  <si>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</si>
  <si>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</si>
  <si>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</si>
  <si>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</si>
  <si>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</si>
  <si>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</si>
  <si>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</si>
  <si>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</si>
  <si>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</si>
  <si>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</si>
  <si>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</si>
  <si>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</si>
  <si>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</si>
  <si>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</si>
  <si>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</si>
  <si>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</si>
  <si>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</si>
  <si>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</si>
  <si>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</si>
  <si>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</si>
  <si>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</si>
  <si>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</si>
  <si>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</si>
  <si>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</si>
  <si>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</si>
  <si>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</si>
  <si>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</si>
  <si>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</si>
  <si>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</si>
  <si>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</si>
  <si>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</si>
  <si>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</si>
  <si>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</si>
  <si>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</si>
  <si>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</si>
  <si>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</si>
  <si>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</si>
  <si>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</si>
  <si>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</si>
  <si>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</si>
  <si>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</si>
  <si>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</si>
  <si>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</si>
  <si>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</si>
  <si>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</si>
  <si>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</si>
  <si>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</si>
  <si>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</si>
  <si>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</si>
  <si>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</si>
  <si>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</si>
  <si>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</si>
  <si>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</si>
  <si>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</si>
  <si>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</si>
  <si>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</si>
  <si>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</si>
  <si>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</si>
  <si>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</si>
  <si>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</si>
  <si>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</si>
  <si>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</si>
  <si>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</si>
  <si>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</si>
  <si>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</si>
  <si>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</si>
  <si>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</si>
  <si>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</si>
  <si>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</si>
  <si>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</si>
  <si>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</si>
  <si>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</si>
  <si>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</si>
  <si>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</si>
  <si>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</si>
  <si>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</si>
  <si>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</si>
  <si>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</si>
  <si>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</si>
  <si>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</si>
  <si>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</si>
  <si>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</si>
  <si>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</si>
  <si>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</si>
  <si>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</si>
  <si>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</si>
  <si>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</si>
  <si>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</si>
  <si>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</si>
  <si>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</si>
  <si>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</si>
  <si>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</si>
  <si>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</si>
  <si>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</si>
  <si>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</si>
  <si>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</si>
  <si>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</si>
  <si>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</si>
  <si>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</si>
  <si>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</si>
  <si>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</si>
  <si>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</si>
  <si>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</si>
  <si>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</si>
  <si>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</si>
  <si>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</si>
  <si>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</si>
  <si>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</si>
  <si>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</si>
  <si>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</si>
  <si>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</si>
  <si>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</si>
  <si>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</si>
  <si>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</si>
  <si>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</si>
  <si>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</si>
  <si>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</si>
  <si>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</si>
  <si>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</si>
  <si>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</si>
  <si>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</si>
  <si>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</si>
  <si>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</si>
  <si>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</si>
  <si>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</si>
  <si>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</si>
  <si>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</si>
  <si>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</si>
  <si>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</si>
  <si>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</si>
  <si>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</si>
  <si>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</si>
  <si>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</si>
  <si>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</si>
  <si>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</si>
  <si>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</si>
  <si>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</si>
  <si>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</si>
  <si>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</si>
  <si>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</si>
  <si>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</si>
  <si>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</si>
  <si>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</si>
  <si>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</si>
  <si>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</si>
  <si>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</si>
  <si>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</si>
  <si>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</si>
  <si>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</si>
  <si>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</si>
  <si>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</si>
  <si>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</si>
  <si>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</si>
  <si>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</si>
  <si>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</si>
  <si>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</si>
  <si>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</si>
  <si>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</si>
  <si>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</si>
  <si>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</si>
  <si>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</si>
  <si>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</si>
  <si>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</si>
  <si>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</si>
  <si>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</si>
  <si>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</si>
  <si>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</si>
  <si>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</si>
  <si>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</si>
  <si>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</si>
  <si>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</si>
  <si>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</si>
  <si>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</si>
  <si>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</si>
  <si>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</si>
  <si>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</si>
  <si>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</si>
  <si>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</si>
  <si>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</si>
  <si>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</si>
  <si>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</si>
  <si>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</si>
  <si>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</si>
  <si>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</si>
  <si>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</si>
  <si>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</si>
  <si>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</si>
  <si>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</si>
  <si>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</si>
  <si>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</si>
  <si>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</si>
  <si>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</si>
  <si>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</si>
  <si>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</si>
  <si>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</si>
  <si>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</si>
  <si>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</si>
  <si>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</si>
  <si>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</si>
  <si>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</si>
  <si>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</si>
  <si>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</si>
  <si>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</si>
  <si>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</si>
  <si>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</si>
  <si>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</si>
  <si>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</si>
  <si>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</si>
  <si>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</si>
  <si>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</si>
  <si>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</si>
  <si>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</si>
  <si>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</si>
  <si>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</si>
  <si>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</si>
  <si>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</si>
  <si>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</si>
  <si>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</si>
  <si>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</si>
  <si>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</si>
  <si>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</si>
  <si>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</si>
  <si>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</si>
  <si>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</si>
  <si>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</si>
  <si>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</si>
  <si>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</si>
  <si>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</si>
  <si>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</si>
  <si>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</si>
  <si>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</si>
  <si>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</si>
  <si>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</si>
  <si>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</si>
  <si>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</si>
  <si>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</si>
  <si>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</si>
  <si>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</si>
  <si>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</si>
  <si>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</si>
  <si>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</si>
  <si>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</si>
  <si>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</si>
  <si>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</si>
  <si>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</si>
  <si>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</si>
  <si>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</si>
  <si>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</si>
  <si>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</si>
  <si>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</si>
  <si>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</si>
  <si>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</si>
  <si>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</si>
  <si>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</si>
  <si>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</si>
  <si>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</si>
  <si>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</si>
  <si>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</si>
  <si>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</si>
  <si>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</si>
  <si>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</si>
  <si>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</si>
  <si>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</si>
  <si>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</si>
  <si>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</si>
  <si>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</si>
  <si>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</si>
  <si>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</si>
  <si>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</si>
  <si>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</si>
  <si>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</si>
  <si>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</si>
  <si>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</si>
  <si>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</si>
  <si>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</si>
  <si>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</si>
  <si>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</si>
  <si>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</si>
  <si>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</si>
  <si>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</si>
  <si>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</si>
  <si>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</si>
  <si>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</si>
  <si>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</si>
  <si>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</si>
  <si>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</si>
  <si>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</si>
  <si>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</si>
  <si>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</si>
  <si>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</si>
  <si>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</si>
  <si>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</si>
  <si>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</si>
  <si>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</si>
  <si>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</si>
  <si>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</si>
  <si>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</si>
  <si>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</si>
  <si>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</si>
  <si>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</si>
  <si>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</si>
  <si>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</si>
  <si>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</si>
  <si>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</si>
  <si>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</si>
  <si>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</si>
  <si>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</si>
  <si>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</si>
  <si>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</si>
  <si>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</si>
  <si>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</si>
  <si>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</si>
  <si>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</si>
  <si>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</si>
  <si>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</si>
  <si>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</si>
  <si>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</si>
  <si>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</si>
  <si>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</si>
  <si>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</si>
  <si>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</si>
  <si>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</si>
  <si>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</si>
  <si>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</si>
  <si>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</si>
  <si>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</si>
  <si>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</si>
  <si>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</si>
  <si>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</si>
  <si>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</si>
  <si>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</si>
  <si>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</si>
  <si>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</si>
  <si>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</si>
  <si>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</si>
  <si>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</si>
  <si>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</si>
  <si>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</si>
  <si>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</si>
  <si>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</si>
  <si>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</si>
  <si>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</si>
  <si>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</si>
  <si>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</si>
  <si>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</si>
  <si>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</si>
  <si>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</si>
  <si>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</si>
  <si>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</si>
  <si>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</si>
  <si>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</si>
  <si>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</si>
  <si>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</si>
  <si>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</si>
  <si>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</si>
  <si>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</si>
  <si>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</si>
  <si>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</si>
  <si>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</si>
  <si>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</si>
  <si>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</si>
  <si>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</si>
  <si>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</si>
  <si>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</si>
  <si>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</si>
  <si>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</si>
  <si>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</si>
  <si>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</si>
  <si>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</si>
  <si>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</si>
  <si>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</si>
  <si>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</si>
  <si>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</si>
  <si>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</si>
  <si>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</si>
  <si>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</si>
  <si>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</si>
  <si>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</si>
  <si>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</si>
  <si>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</si>
  <si>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</si>
  <si>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</si>
  <si>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</si>
  <si>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</si>
  <si>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</si>
  <si>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</si>
  <si>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</si>
  <si>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</si>
  <si>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</si>
  <si>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</si>
  <si>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</si>
  <si>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</si>
  <si>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</si>
  <si>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</si>
  <si>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</si>
  <si>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</si>
  <si>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</si>
  <si>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</si>
  <si>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</si>
  <si>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</si>
  <si>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</si>
  <si>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</si>
  <si>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</si>
  <si>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</si>
  <si>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</si>
  <si>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</si>
  <si>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</si>
  <si>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</si>
  <si>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</si>
  <si>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</si>
  <si>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</si>
  <si>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</si>
  <si>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</si>
  <si>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</si>
  <si>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</si>
  <si>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</si>
  <si>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</si>
  <si>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</si>
  <si>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</si>
  <si>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</si>
  <si>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</si>
  <si>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</si>
  <si>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</si>
  <si>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</si>
  <si>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</si>
  <si>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</si>
  <si>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</si>
  <si>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</si>
  <si>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</si>
  <si>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</si>
  <si>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</si>
  <si>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</si>
  <si>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</si>
  <si>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</si>
  <si>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</si>
  <si>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</si>
  <si>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</si>
  <si>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</si>
  <si>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</si>
  <si>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</si>
  <si>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</si>
  <si>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</si>
  <si>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</si>
  <si>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</si>
  <si>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</si>
  <si>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</si>
  <si>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</si>
  <si>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</si>
  <si>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</si>
  <si>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</si>
  <si>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</si>
  <si>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</si>
  <si>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</si>
  <si>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</si>
  <si>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</si>
  <si>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</si>
  <si>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</si>
  <si>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</si>
  <si>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</si>
  <si>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</si>
  <si>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</si>
  <si>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</si>
  <si>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</si>
  <si>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</si>
  <si>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</si>
  <si>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</si>
  <si>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</si>
  <si>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</si>
  <si>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</si>
  <si>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</si>
  <si>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</si>
  <si>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</si>
  <si>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</si>
  <si>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</si>
  <si>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</si>
  <si>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</si>
  <si>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</si>
  <si>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</si>
  <si>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</si>
  <si>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</si>
  <si>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</si>
  <si>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</si>
  <si>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</si>
  <si>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</si>
  <si>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</si>
  <si>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</si>
  <si>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</si>
  <si>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</si>
  <si>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</si>
  <si>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</si>
  <si>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</si>
  <si>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</si>
  <si>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</si>
  <si>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</si>
  <si>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</si>
  <si>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</si>
  <si>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</si>
  <si>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</si>
  <si>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</si>
  <si>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</si>
  <si>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</si>
  <si>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</si>
  <si>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</si>
  <si>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</si>
  <si>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</si>
  <si>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</si>
  <si>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</si>
  <si>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</si>
  <si>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</si>
  <si>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</si>
  <si>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</si>
  <si>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</si>
  <si>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</si>
  <si>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</si>
  <si>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</si>
  <si>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</si>
  <si>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</si>
  <si>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</si>
  <si>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</si>
  <si>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</si>
  <si>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</si>
  <si>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</si>
  <si>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</si>
  <si>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</si>
  <si>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</si>
  <si>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</si>
  <si>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</si>
  <si>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</si>
  <si>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</si>
  <si>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</si>
  <si>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</si>
  <si>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</si>
  <si>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</si>
  <si>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</si>
  <si>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</si>
  <si>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</si>
  <si>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</si>
  <si>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</si>
  <si>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</si>
  <si>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</si>
  <si>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</si>
  <si>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</si>
  <si>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</si>
  <si>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</si>
  <si>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</si>
  <si>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</si>
  <si>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</si>
  <si>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</si>
  <si>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</si>
  <si>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</si>
  <si>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</si>
  <si>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</si>
  <si>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</si>
  <si>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</si>
  <si>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</si>
  <si>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</si>
  <si>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</si>
  <si>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</si>
  <si>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</si>
  <si>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</si>
  <si>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</si>
  <si>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</si>
  <si>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</si>
  <si>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</si>
  <si>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</si>
  <si>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</si>
  <si>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</si>
  <si>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</si>
  <si>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</si>
  <si>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</si>
  <si>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</si>
  <si>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</si>
  <si>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</si>
  <si>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</si>
  <si>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</si>
  <si>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</si>
  <si>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</si>
  <si>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</si>
  <si>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</si>
  <si>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</si>
  <si>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</si>
  <si>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</si>
  <si>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</si>
  <si>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</si>
  <si>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</si>
  <si>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</si>
  <si>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</si>
  <si>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</si>
  <si>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</si>
  <si>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</si>
  <si>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</si>
  <si>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</si>
  <si>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</si>
  <si>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</si>
  <si>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</si>
  <si>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</si>
  <si>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</si>
  <si>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</si>
  <si>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</si>
  <si>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</si>
  <si>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</si>
  <si>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</si>
  <si>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</si>
  <si>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</si>
  <si>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</si>
  <si>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</si>
  <si>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</si>
  <si>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</si>
  <si>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</si>
  <si>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</si>
  <si>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</si>
  <si>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</si>
  <si>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</si>
  <si>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</si>
  <si>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</si>
  <si>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</si>
  <si>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</si>
  <si>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</si>
  <si>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</si>
  <si>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</si>
  <si>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</si>
  <si>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</si>
  <si>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</si>
  <si>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</si>
  <si>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</si>
  <si>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</si>
  <si>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</si>
  <si>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</si>
  <si>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</si>
  <si>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</si>
  <si>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</si>
  <si>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</si>
  <si>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</si>
  <si>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</si>
  <si>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</si>
  <si>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</si>
  <si>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</si>
  <si>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</si>
  <si>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</si>
  <si>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</si>
  <si>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</si>
  <si>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</si>
  <si>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</si>
  <si>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</si>
  <si>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</si>
  <si>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</si>
  <si>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</si>
  <si>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</si>
  <si>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</si>
  <si>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</si>
  <si>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</si>
  <si>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</si>
  <si>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</si>
  <si>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</si>
  <si>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</si>
  <si>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</si>
  <si>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</si>
  <si>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</si>
  <si>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</si>
  <si>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</si>
  <si>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</si>
  <si>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</si>
  <si>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</si>
  <si>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</si>
  <si>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</si>
  <si>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</si>
  <si>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</si>
  <si>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</si>
  <si>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</si>
  <si>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</si>
  <si>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</si>
  <si>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</si>
  <si>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</si>
  <si>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</si>
  <si>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</si>
  <si>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</si>
  <si>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</si>
  <si>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</si>
  <si>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</si>
  <si>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</si>
  <si>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</si>
  <si>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</si>
  <si>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</si>
  <si>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</si>
  <si>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</si>
  <si>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</si>
  <si>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</si>
  <si>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</si>
  <si>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</si>
  <si>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</si>
  <si>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</si>
  <si>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</si>
  <si>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</si>
  <si>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</si>
  <si>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</si>
  <si>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</si>
  <si>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茨城県</t>
  </si>
  <si>
    <t>08000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</si>
  <si>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</si>
  <si>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</si>
  <si>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</si>
  <si>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</si>
  <si>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</si>
  <si>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</si>
  <si>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</si>
  <si>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</si>
  <si>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</si>
  <si>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</si>
  <si>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</si>
  <si>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</si>
  <si>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08201</t>
  </si>
  <si>
    <t>水戸市</t>
  </si>
  <si>
    <t/>
  </si>
  <si>
    <t>有る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</si>
  <si>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</si>
  <si>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</si>
  <si>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</si>
  <si>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</si>
  <si>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</si>
  <si>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</si>
  <si>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</si>
  <si>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</si>
  <si>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無い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</si>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</sst>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2933756</v>
      </c>
      <c r="E7" s="306">
        <f>SUM(E$8:E$207)</f>
        <v>2933756</v>
      </c>
      <c r="F7" s="306">
        <f>SUM(F$8:F$207)</f>
        <v>0</v>
      </c>
      <c r="G7" s="306">
        <f>SUM(G$8:G$207)</f>
        <v>63284</v>
      </c>
      <c r="H7" s="306">
        <f>SUM(ごみ搬入量内訳!E7,+ごみ搬入量内訳!AD7)</f>
        <v>941944</v>
      </c>
      <c r="I7" s="306">
        <f>ごみ搬入量内訳!BC7</f>
        <v>91535</v>
      </c>
      <c r="J7" s="306">
        <f>資源化量内訳!BO7</f>
        <v>26885</v>
      </c>
      <c r="K7" s="306">
        <f>SUM(H7:J7)</f>
        <v>1060364</v>
      </c>
      <c r="L7" s="306">
        <f>IF(D7&lt;&gt;0,K7/D7/365*1000000,"-")</f>
        <v>990.2346511826712</v>
      </c>
      <c r="M7" s="306">
        <f>IF(D7&lt;&gt;0,(ごみ搬入量内訳!BR7+ごみ処理概要!J7)/ごみ処理概要!D7/365*1000000,"-")</f>
        <v>706.92771473071866</v>
      </c>
      <c r="N7" s="306">
        <f>IF(D7&lt;&gt;0,ごみ搬入量内訳!CM7/ごみ処理概要!D7/365*1000000,"-")</f>
        <v>283.30693645195248</v>
      </c>
      <c r="O7" s="306">
        <f>ごみ搬入量内訳!DH7</f>
        <v>0</v>
      </c>
      <c r="P7" s="306">
        <f>ごみ処理量内訳!E7</f>
        <v>792997</v>
      </c>
      <c r="Q7" s="306">
        <f>ごみ処理量内訳!N7</f>
        <v>0</v>
      </c>
      <c r="R7" s="306">
        <f>SUM(S7:Y7)</f>
        <v>158519</v>
      </c>
      <c r="S7" s="306">
        <f>ごみ処理量内訳!G7</f>
        <v>44049</v>
      </c>
      <c r="T7" s="306">
        <f>ごみ処理量内訳!L7</f>
        <v>68512</v>
      </c>
      <c r="U7" s="306">
        <f>ごみ処理量内訳!H7</f>
        <v>3673</v>
      </c>
      <c r="V7" s="306">
        <f>ごみ処理量内訳!I7</f>
        <v>0</v>
      </c>
      <c r="W7" s="306">
        <f>ごみ処理量内訳!J7</f>
        <v>0</v>
      </c>
      <c r="X7" s="306">
        <f>ごみ処理量内訳!K7</f>
        <v>41885</v>
      </c>
      <c r="Y7" s="306">
        <f>ごみ処理量内訳!M7</f>
        <v>400</v>
      </c>
      <c r="Z7" s="306">
        <f>資源化量内訳!Y7</f>
        <v>88784</v>
      </c>
      <c r="AA7" s="306">
        <f>SUM(P7,Q7,R7,Z7)</f>
        <v>1040300</v>
      </c>
      <c r="AB7" s="309">
        <f>IF(AA7&lt;&gt;0,(Z7+P7+R7)/AA7*100,"-")</f>
        <v>100</v>
      </c>
      <c r="AC7" s="306">
        <f>施設資源化量内訳!Y7</f>
        <v>26859</v>
      </c>
      <c r="AD7" s="306">
        <f>施設資源化量内訳!AT7</f>
        <v>14189</v>
      </c>
      <c r="AE7" s="306">
        <f>施設資源化量内訳!BO7</f>
        <v>2078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23437</v>
      </c>
      <c r="AI7" s="306">
        <f>施設資源化量内訳!EU7</f>
        <v>44650</v>
      </c>
      <c r="AJ7" s="306">
        <f>SUM(AC7:AI7)</f>
        <v>111213</v>
      </c>
      <c r="AK7" s="309">
        <f>IF((AA7+J7)&lt;&gt;0,(Z7+AJ7+J7)/(AA7+J7)*100,"-")</f>
        <v>21.259856538463339</v>
      </c>
      <c r="AL7" s="309">
        <f>IF((AA7+J7)&lt;&gt;0,(資源化量内訳!D7-資源化量内訳!R7-資源化量内訳!T7-資源化量内訳!V7-資源化量内訳!U7)/(AA7+J7)*100,"-")</f>
        <v>19.068952430928096</v>
      </c>
      <c r="AM7" s="306">
        <f>ごみ処理量内訳!AA7</f>
        <v>0</v>
      </c>
      <c r="AN7" s="306">
        <f>ごみ処理量内訳!AB7</f>
        <v>75914</v>
      </c>
      <c r="AO7" s="306">
        <f>ごみ処理量内訳!AC7</f>
        <v>8360</v>
      </c>
      <c r="AP7" s="306">
        <f>SUM(AM7:AO7)</f>
        <v>84274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272438</v>
      </c>
      <c r="E8" s="292">
        <v>272438</v>
      </c>
      <c r="F8" s="292">
        <v>0</v>
      </c>
      <c r="G8" s="292">
        <v>3553</v>
      </c>
      <c r="H8" s="292">
        <f>SUM(ごみ搬入量内訳!E8,+ごみ搬入量内訳!AD8)</f>
        <v>105207</v>
      </c>
      <c r="I8" s="292">
        <f>ごみ搬入量内訳!BC8</f>
        <v>5863</v>
      </c>
      <c r="J8" s="292">
        <f>資源化量内訳!BO8</f>
        <v>3729</v>
      </c>
      <c r="K8" s="292">
        <f>SUM(H8:J8)</f>
        <v>114799</v>
      </c>
      <c r="L8" s="295">
        <f>IF(D8&lt;&gt;0,K8/D8/365*1000000,"-")</f>
        <v>1154.456456952327</v>
      </c>
      <c r="M8" s="292">
        <f>IF(D8&lt;&gt;0,(ごみ搬入量内訳!BR8+ごみ処理概要!J8)/ごみ処理概要!D8/365*1000000,"-")</f>
        <v>756.6783826245952</v>
      </c>
      <c r="N8" s="292">
        <f>IF(D8&lt;&gt;0,ごみ搬入量内訳!CM8/ごみ処理概要!D8/365*1000000,"-")</f>
        <v>397.77807432773193</v>
      </c>
      <c r="O8" s="292">
        <f>ごみ搬入量内訳!DH8</f>
        <v>0</v>
      </c>
      <c r="P8" s="292">
        <f>ごみ処理量内訳!E8</f>
        <v>91189</v>
      </c>
      <c r="Q8" s="292">
        <f>ごみ処理量内訳!N8</f>
        <v>0</v>
      </c>
      <c r="R8" s="292">
        <f>SUM(S8:Y8)</f>
        <v>7505</v>
      </c>
      <c r="S8" s="292">
        <f>ごみ処理量内訳!G8</f>
        <v>1276</v>
      </c>
      <c r="T8" s="292">
        <f>ごみ処理量内訳!L8</f>
        <v>6229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12378</v>
      </c>
      <c r="AA8" s="292">
        <f>SUM(P8,Q8,R8,Z8)</f>
        <v>111072</v>
      </c>
      <c r="AB8" s="297">
        <f>IF(AA8&lt;&gt;0,(Z8+P8+R8)/AA8*100,"-")</f>
        <v>100</v>
      </c>
      <c r="AC8" s="292">
        <f>施設資源化量内訳!Y8</f>
        <v>241</v>
      </c>
      <c r="AD8" s="292">
        <f>施設資源化量内訳!AT8</f>
        <v>192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4642</v>
      </c>
      <c r="AJ8" s="292">
        <f>SUM(AC8:AI8)</f>
        <v>5075</v>
      </c>
      <c r="AK8" s="297">
        <f>IF((AA8+J8)&lt;&gt;0,(Z8+AJ8+J8)/(AA8+J8)*100,"-")</f>
        <v>18.45105878868651</v>
      </c>
      <c r="AL8" s="297">
        <f>IF((AA8+J8)&lt;&gt;0,(資源化量内訳!D8-資源化量内訳!R8-資源化量内訳!T8-資源化量内訳!V8-資源化量内訳!U8)/(AA8+J8)*100,"-")</f>
        <v>18.45105878868651</v>
      </c>
      <c r="AM8" s="292">
        <f>ごみ処理量内訳!AA8</f>
        <v>0</v>
      </c>
      <c r="AN8" s="292">
        <f>ごみ処理量内訳!AB8</f>
        <v>12841</v>
      </c>
      <c r="AO8" s="292">
        <f>ごみ処理量内訳!AC8</f>
        <v>279</v>
      </c>
      <c r="AP8" s="292">
        <f>SUM(AM8:AO8)</f>
        <v>13120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178658</v>
      </c>
      <c r="E9" s="292">
        <v>178658</v>
      </c>
      <c r="F9" s="292">
        <v>0</v>
      </c>
      <c r="G9" s="292">
        <v>1975</v>
      </c>
      <c r="H9" s="292">
        <f>SUM(ごみ搬入量内訳!E9,+ごみ搬入量内訳!AD9)</f>
        <v>51368</v>
      </c>
      <c r="I9" s="292">
        <f>ごみ搬入量内訳!BC9</f>
        <v>9979</v>
      </c>
      <c r="J9" s="292">
        <f>資源化量内訳!BO9</f>
        <v>143</v>
      </c>
      <c r="K9" s="292">
        <f>SUM(H9:J9)</f>
        <v>61490</v>
      </c>
      <c r="L9" s="295">
        <f>IF(D9&lt;&gt;0,K9/D9/365*1000000,"-")</f>
        <v>942.95107649619683</v>
      </c>
      <c r="M9" s="292">
        <f>IF(D9&lt;&gt;0,(ごみ搬入量内訳!BR9+ごみ処理概要!J9)/ごみ処理概要!D9/365*1000000,"-")</f>
        <v>685.8746112761246</v>
      </c>
      <c r="N9" s="292">
        <f>IF(D9&lt;&gt;0,ごみ搬入量内訳!CM9/ごみ処理概要!D9/365*1000000,"-")</f>
        <v>257.07646522007229</v>
      </c>
      <c r="O9" s="292">
        <f>ごみ搬入量内訳!DH9</f>
        <v>0</v>
      </c>
      <c r="P9" s="292">
        <f>ごみ処理量内訳!E9</f>
        <v>56687</v>
      </c>
      <c r="Q9" s="292">
        <f>ごみ処理量内訳!N9</f>
        <v>0</v>
      </c>
      <c r="R9" s="292">
        <f>SUM(S9:Y9)</f>
        <v>7364</v>
      </c>
      <c r="S9" s="292">
        <f>ごみ処理量内訳!G9</f>
        <v>2083</v>
      </c>
      <c r="T9" s="292">
        <f>ごみ処理量内訳!L9</f>
        <v>5281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2031</v>
      </c>
      <c r="AA9" s="292">
        <f>SUM(P9,Q9,R9,Z9)</f>
        <v>66082</v>
      </c>
      <c r="AB9" s="297">
        <f>IF(AA9&lt;&gt;0,(Z9+P9+R9)/AA9*100,"-")</f>
        <v>100</v>
      </c>
      <c r="AC9" s="292">
        <f>施設資源化量内訳!Y9</f>
        <v>4026</v>
      </c>
      <c r="AD9" s="292">
        <f>施設資源化量内訳!AT9</f>
        <v>561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5281</v>
      </c>
      <c r="AJ9" s="292">
        <f>SUM(AC9:AI9)</f>
        <v>9868</v>
      </c>
      <c r="AK9" s="297">
        <f>IF((AA9+J9)&lt;&gt;0,(Z9+AJ9+J9)/(AA9+J9)*100,"-")</f>
        <v>18.183465458663647</v>
      </c>
      <c r="AL9" s="297">
        <f>IF((AA9+J9)&lt;&gt;0,(資源化量内訳!D9-資源化量内訳!R9-資源化量内訳!T9-資源化量内訳!V9-資源化量内訳!U9)/(AA9+J9)*100,"-")</f>
        <v>18.183465458663647</v>
      </c>
      <c r="AM9" s="292">
        <f>ごみ処理量内訳!AA9</f>
        <v>0</v>
      </c>
      <c r="AN9" s="292">
        <f>ごみ処理量内訳!AB9</f>
        <v>1122</v>
      </c>
      <c r="AO9" s="292">
        <f>ごみ処理量内訳!AC9</f>
        <v>928</v>
      </c>
      <c r="AP9" s="292">
        <f>SUM(AM9:AO9)</f>
        <v>2050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142887</v>
      </c>
      <c r="E10" s="292">
        <v>142887</v>
      </c>
      <c r="F10" s="292">
        <v>0</v>
      </c>
      <c r="G10" s="292">
        <v>3880</v>
      </c>
      <c r="H10" s="292">
        <f>SUM(ごみ搬入量内訳!E10,+ごみ搬入量内訳!AD10)</f>
        <v>51056</v>
      </c>
      <c r="I10" s="292">
        <f>ごみ搬入量内訳!BC10</f>
        <v>3685</v>
      </c>
      <c r="J10" s="292">
        <f>資源化量内訳!BO10</f>
        <v>2188</v>
      </c>
      <c r="K10" s="292">
        <f>SUM(H10:J10)</f>
        <v>56929</v>
      </c>
      <c r="L10" s="295">
        <f>IF(D10&lt;&gt;0,K10/D10/365*1000000,"-")</f>
        <v>1091.5609048667732</v>
      </c>
      <c r="M10" s="292">
        <f>IF(D10&lt;&gt;0,(ごみ搬入量内訳!BR10+ごみ処理概要!J10)/ごみ処理概要!D10/365*1000000,"-")</f>
        <v>694.00563775321632</v>
      </c>
      <c r="N10" s="292">
        <f>IF(D10&lt;&gt;0,ごみ搬入量内訳!CM10/ごみ処理概要!D10/365*1000000,"-")</f>
        <v>397.55526711355679</v>
      </c>
      <c r="O10" s="292">
        <f>ごみ搬入量内訳!DH10</f>
        <v>0</v>
      </c>
      <c r="P10" s="292">
        <f>ごみ処理量内訳!E10</f>
        <v>39654</v>
      </c>
      <c r="Q10" s="292">
        <f>ごみ処理量内訳!N10</f>
        <v>0</v>
      </c>
      <c r="R10" s="292">
        <f>SUM(S10:Y10)</f>
        <v>11448</v>
      </c>
      <c r="S10" s="292">
        <f>ごみ処理量内訳!G10</f>
        <v>4143</v>
      </c>
      <c r="T10" s="292">
        <f>ごみ処理量内訳!L10</f>
        <v>7215</v>
      </c>
      <c r="U10" s="292">
        <f>ごみ処理量内訳!H10</f>
        <v>70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20</v>
      </c>
      <c r="Y10" s="292">
        <f>ごみ処理量内訳!M10</f>
        <v>0</v>
      </c>
      <c r="Z10" s="292">
        <f>資源化量内訳!Y10</f>
        <v>3665</v>
      </c>
      <c r="AA10" s="292">
        <f>SUM(P10,Q10,R10,Z10)</f>
        <v>54767</v>
      </c>
      <c r="AB10" s="297">
        <f>IF(AA10&lt;&gt;0,(Z10+P10+R10)/AA10*100,"-")</f>
        <v>100</v>
      </c>
      <c r="AC10" s="292">
        <f>施設資源化量内訳!Y10</f>
        <v>439</v>
      </c>
      <c r="AD10" s="292">
        <f>施設資源化量内訳!AT10</f>
        <v>1208</v>
      </c>
      <c r="AE10" s="292">
        <f>施設資源化量内訳!BO10</f>
        <v>70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20</v>
      </c>
      <c r="AI10" s="292">
        <f>施設資源化量内訳!EU10</f>
        <v>7179</v>
      </c>
      <c r="AJ10" s="292">
        <f>SUM(AC10:AI10)</f>
        <v>8916</v>
      </c>
      <c r="AK10" s="297">
        <f>IF((AA10+J10)&lt;&gt;0,(Z10+AJ10+J10)/(AA10+J10)*100,"-")</f>
        <v>25.930998156439294</v>
      </c>
      <c r="AL10" s="297">
        <f>IF((AA10+J10)&lt;&gt;0,(資源化量内訳!D10-資源化量内訳!R10-資源化量内訳!T10-資源化量内訳!V10-資源化量内訳!U10)/(AA10+J10)*100,"-")</f>
        <v>25.930998156439294</v>
      </c>
      <c r="AM10" s="292">
        <f>ごみ処理量内訳!AA10</f>
        <v>0</v>
      </c>
      <c r="AN10" s="292">
        <f>ごみ処理量内訳!AB10</f>
        <v>5656</v>
      </c>
      <c r="AO10" s="292">
        <f>ごみ処理量内訳!AC10</f>
        <v>1095</v>
      </c>
      <c r="AP10" s="292">
        <f>SUM(AM10:AO10)</f>
        <v>6751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143738</v>
      </c>
      <c r="E11" s="292">
        <v>143738</v>
      </c>
      <c r="F11" s="292">
        <v>0</v>
      </c>
      <c r="G11" s="292">
        <v>3475</v>
      </c>
      <c r="H11" s="292">
        <f>SUM(ごみ搬入量内訳!E11,+ごみ搬入量内訳!AD11)</f>
        <v>45339</v>
      </c>
      <c r="I11" s="292">
        <f>ごみ搬入量内訳!BC11</f>
        <v>2216</v>
      </c>
      <c r="J11" s="292">
        <f>資源化量内訳!BO11</f>
        <v>1904</v>
      </c>
      <c r="K11" s="292">
        <f>SUM(H11:J11)</f>
        <v>49459</v>
      </c>
      <c r="L11" s="295">
        <f>IF(D11&lt;&gt;0,K11/D11/365*1000000,"-")</f>
        <v>942.71598038821389</v>
      </c>
      <c r="M11" s="292">
        <f>IF(D11&lt;&gt;0,(ごみ搬入量内訳!BR11+ごみ処理概要!J11)/ごみ処理概要!D11/365*1000000,"-")</f>
        <v>734.55566129927797</v>
      </c>
      <c r="N11" s="292">
        <f>IF(D11&lt;&gt;0,ごみ搬入量内訳!CM11/ごみ処理概要!D11/365*1000000,"-")</f>
        <v>208.16031908893598</v>
      </c>
      <c r="O11" s="292">
        <f>ごみ搬入量内訳!DH11</f>
        <v>0</v>
      </c>
      <c r="P11" s="292">
        <f>ごみ処理量内訳!E11</f>
        <v>41180</v>
      </c>
      <c r="Q11" s="292">
        <f>ごみ処理量内訳!N11</f>
        <v>0</v>
      </c>
      <c r="R11" s="292">
        <f>SUM(S11:Y11)</f>
        <v>4796</v>
      </c>
      <c r="S11" s="292">
        <f>ごみ処理量内訳!G11</f>
        <v>0</v>
      </c>
      <c r="T11" s="292">
        <f>ごみ処理量内訳!L11</f>
        <v>4796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1579</v>
      </c>
      <c r="AA11" s="292">
        <f>SUM(P11,Q11,R11,Z11)</f>
        <v>47555</v>
      </c>
      <c r="AB11" s="297">
        <f>IF(AA11&lt;&gt;0,(Z11+P11+R11)/AA11*100,"-")</f>
        <v>100</v>
      </c>
      <c r="AC11" s="292">
        <f>施設資源化量内訳!Y11</f>
        <v>1428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3088</v>
      </c>
      <c r="AJ11" s="292">
        <f>SUM(AC11:AI11)</f>
        <v>4516</v>
      </c>
      <c r="AK11" s="297">
        <f>IF((AA11+J11)&lt;&gt;0,(Z11+AJ11+J11)/(AA11+J11)*100,"-")</f>
        <v>16.172991770961804</v>
      </c>
      <c r="AL11" s="297">
        <f>IF((AA11+J11)&lt;&gt;0,(資源化量内訳!D11-資源化量内訳!R11-資源化量内訳!T11-資源化量内訳!V11-資源化量内訳!U11)/(AA11+J11)*100,"-")</f>
        <v>16.172991770961804</v>
      </c>
      <c r="AM11" s="292">
        <f>ごみ処理量内訳!AA11</f>
        <v>0</v>
      </c>
      <c r="AN11" s="292">
        <f>ごみ処理量内訳!AB11</f>
        <v>4699</v>
      </c>
      <c r="AO11" s="292">
        <f>ごみ処理量内訳!AC11</f>
        <v>0</v>
      </c>
      <c r="AP11" s="292">
        <f>SUM(AM11:AO11)</f>
        <v>4699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75454</v>
      </c>
      <c r="E12" s="292">
        <v>75454</v>
      </c>
      <c r="F12" s="292">
        <v>0</v>
      </c>
      <c r="G12" s="292">
        <v>1003</v>
      </c>
      <c r="H12" s="292">
        <f>SUM(ごみ搬入量内訳!E12,+ごみ搬入量内訳!AD12)</f>
        <v>26822</v>
      </c>
      <c r="I12" s="292">
        <f>ごみ搬入量内訳!BC12</f>
        <v>3727</v>
      </c>
      <c r="J12" s="292">
        <f>資源化量内訳!BO12</f>
        <v>290</v>
      </c>
      <c r="K12" s="292">
        <f>SUM(H12:J12)</f>
        <v>30839</v>
      </c>
      <c r="L12" s="295">
        <f>IF(D12&lt;&gt;0,K12/D12/365*1000000,"-")</f>
        <v>1119.7605290495417</v>
      </c>
      <c r="M12" s="292">
        <f>IF(D12&lt;&gt;0,(ごみ搬入量内訳!BR12+ごみ処理概要!J12)/ごみ処理概要!D12/365*1000000,"-")</f>
        <v>711.6374269218187</v>
      </c>
      <c r="N12" s="292">
        <f>IF(D12&lt;&gt;0,ごみ搬入量内訳!CM12/ごみ処理概要!D12/365*1000000,"-")</f>
        <v>408.12310212772292</v>
      </c>
      <c r="O12" s="292">
        <f>ごみ搬入量内訳!DH12</f>
        <v>0</v>
      </c>
      <c r="P12" s="292">
        <f>ごみ処理量内訳!E12</f>
        <v>22723</v>
      </c>
      <c r="Q12" s="292">
        <f>ごみ処理量内訳!N12</f>
        <v>0</v>
      </c>
      <c r="R12" s="292">
        <f>SUM(S12:Y12)</f>
        <v>2747</v>
      </c>
      <c r="S12" s="292">
        <f>ごみ処理量内訳!G12</f>
        <v>1892</v>
      </c>
      <c r="T12" s="292">
        <f>ごみ処理量内訳!L12</f>
        <v>456</v>
      </c>
      <c r="U12" s="292">
        <f>ごみ処理量内訳!H12</f>
        <v>399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5091</v>
      </c>
      <c r="AA12" s="292">
        <f>SUM(P12,Q12,R12,Z12)</f>
        <v>30561</v>
      </c>
      <c r="AB12" s="297">
        <f>IF(AA12&lt;&gt;0,(Z12+P12+R12)/AA12*100,"-")</f>
        <v>100</v>
      </c>
      <c r="AC12" s="292">
        <f>施設資源化量内訳!Y12</f>
        <v>2359</v>
      </c>
      <c r="AD12" s="292">
        <f>施設資源化量内訳!AT12</f>
        <v>1121</v>
      </c>
      <c r="AE12" s="292">
        <f>施設資源化量内訳!BO12</f>
        <v>399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373</v>
      </c>
      <c r="AJ12" s="292">
        <f>SUM(AC12:AI12)</f>
        <v>4252</v>
      </c>
      <c r="AK12" s="297">
        <f>IF((AA12+J12)&lt;&gt;0,(Z12+AJ12+J12)/(AA12+J12)*100,"-")</f>
        <v>31.224271498492755</v>
      </c>
      <c r="AL12" s="297">
        <f>IF((AA12+J12)&lt;&gt;0,(資源化量内訳!D12-資源化量内訳!R12-資源化量内訳!T12-資源化量内訳!V12-資源化量内訳!U12)/(AA12+J12)*100,"-")</f>
        <v>31.224271498492755</v>
      </c>
      <c r="AM12" s="292">
        <f>ごみ処理量内訳!AA12</f>
        <v>0</v>
      </c>
      <c r="AN12" s="292">
        <f>ごみ処理量内訳!AB12</f>
        <v>666</v>
      </c>
      <c r="AO12" s="292">
        <f>ごみ処理量内訳!AC12</f>
        <v>101</v>
      </c>
      <c r="AP12" s="292">
        <f>SUM(AM12:AO12)</f>
        <v>767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52207</v>
      </c>
      <c r="E13" s="292">
        <v>52207</v>
      </c>
      <c r="F13" s="292">
        <v>0</v>
      </c>
      <c r="G13" s="292">
        <v>2291</v>
      </c>
      <c r="H13" s="292">
        <f>SUM(ごみ搬入量内訳!E13,+ごみ搬入量内訳!AD13)</f>
        <v>20296</v>
      </c>
      <c r="I13" s="292">
        <f>ごみ搬入量内訳!BC13</f>
        <v>1008</v>
      </c>
      <c r="J13" s="292">
        <f>資源化量内訳!BO13</f>
        <v>0</v>
      </c>
      <c r="K13" s="292">
        <f>SUM(H13:J13)</f>
        <v>21304</v>
      </c>
      <c r="L13" s="295">
        <f>IF(D13&lt;&gt;0,K13/D13/365*1000000,"-")</f>
        <v>1117.9942016907933</v>
      </c>
      <c r="M13" s="292">
        <f>IF(D13&lt;&gt;0,(ごみ搬入量内訳!BR13+ごみ処理概要!J13)/ごみ処理概要!D13/365*1000000,"-")</f>
        <v>711.02625979668392</v>
      </c>
      <c r="N13" s="292">
        <f>IF(D13&lt;&gt;0,ごみ搬入量内訳!CM13/ごみ処理概要!D13/365*1000000,"-")</f>
        <v>406.96794189410912</v>
      </c>
      <c r="O13" s="292">
        <f>ごみ搬入量内訳!DH13</f>
        <v>0</v>
      </c>
      <c r="P13" s="292">
        <f>ごみ処理量内訳!E13</f>
        <v>19942</v>
      </c>
      <c r="Q13" s="292">
        <f>ごみ処理量内訳!N13</f>
        <v>0</v>
      </c>
      <c r="R13" s="292">
        <f>SUM(S13:Y13)</f>
        <v>0</v>
      </c>
      <c r="S13" s="292">
        <f>ごみ処理量内訳!G13</f>
        <v>0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1348</v>
      </c>
      <c r="AA13" s="292">
        <f>SUM(P13,Q13,R13,Z13)</f>
        <v>21290</v>
      </c>
      <c r="AB13" s="297">
        <f>IF(AA13&lt;&gt;0,(Z13+P13+R13)/AA13*100,"-")</f>
        <v>100</v>
      </c>
      <c r="AC13" s="292">
        <f>施設資源化量内訳!Y13</f>
        <v>949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949</v>
      </c>
      <c r="AK13" s="297">
        <f>IF((AA13+J13)&lt;&gt;0,(Z13+AJ13+J13)/(AA13+J13)*100,"-")</f>
        <v>10.789102865194927</v>
      </c>
      <c r="AL13" s="297">
        <f>IF((AA13+J13)&lt;&gt;0,(資源化量内訳!D13-資源化量内訳!R13-資源化量内訳!T13-資源化量内訳!V13-資源化量内訳!U13)/(AA13+J13)*100,"-")</f>
        <v>10.789102865194927</v>
      </c>
      <c r="AM13" s="292">
        <f>ごみ処理量内訳!AA13</f>
        <v>0</v>
      </c>
      <c r="AN13" s="292">
        <f>ごみ処理量内訳!AB13</f>
        <v>1833</v>
      </c>
      <c r="AO13" s="292">
        <f>ごみ処理量内訳!AC13</f>
        <v>0</v>
      </c>
      <c r="AP13" s="292">
        <f>SUM(AM13:AO13)</f>
        <v>1833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77577</v>
      </c>
      <c r="E14" s="292">
        <v>77577</v>
      </c>
      <c r="F14" s="292">
        <v>0</v>
      </c>
      <c r="G14" s="292">
        <v>1804</v>
      </c>
      <c r="H14" s="292">
        <f>SUM(ごみ搬入量内訳!E14,+ごみ搬入量内訳!AD14)</f>
        <v>30038</v>
      </c>
      <c r="I14" s="292">
        <f>ごみ搬入量内訳!BC14</f>
        <v>931</v>
      </c>
      <c r="J14" s="292">
        <f>資源化量内訳!BO14</f>
        <v>109</v>
      </c>
      <c r="K14" s="292">
        <f>SUM(H14:J14)</f>
        <v>31078</v>
      </c>
      <c r="L14" s="295">
        <f>IF(D14&lt;&gt;0,K14/D14/365*1000000,"-")</f>
        <v>1097.5573363168471</v>
      </c>
      <c r="M14" s="292">
        <f>IF(D14&lt;&gt;0,(ごみ搬入量内訳!BR14+ごみ処理概要!J14)/ごみ処理概要!D14/365*1000000,"-")</f>
        <v>770.98829426388738</v>
      </c>
      <c r="N14" s="292">
        <f>IF(D14&lt;&gt;0,ごみ搬入量内訳!CM14/ごみ処理概要!D14/365*1000000,"-")</f>
        <v>326.56904205295984</v>
      </c>
      <c r="O14" s="292">
        <f>ごみ搬入量内訳!DH14</f>
        <v>0</v>
      </c>
      <c r="P14" s="292">
        <f>ごみ処理量内訳!E14</f>
        <v>23224</v>
      </c>
      <c r="Q14" s="292">
        <f>ごみ処理量内訳!N14</f>
        <v>0</v>
      </c>
      <c r="R14" s="292">
        <f>SUM(S14:Y14)</f>
        <v>1458</v>
      </c>
      <c r="S14" s="292">
        <f>ごみ処理量内訳!G14</f>
        <v>1121</v>
      </c>
      <c r="T14" s="292">
        <f>ごみ処理量内訳!L14</f>
        <v>337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6281</v>
      </c>
      <c r="AA14" s="292">
        <f>SUM(P14,Q14,R14,Z14)</f>
        <v>30963</v>
      </c>
      <c r="AB14" s="297">
        <f>IF(AA14&lt;&gt;0,(Z14+P14+R14)/AA14*100,"-")</f>
        <v>100</v>
      </c>
      <c r="AC14" s="292">
        <f>施設資源化量内訳!Y14</f>
        <v>1941</v>
      </c>
      <c r="AD14" s="292">
        <f>施設資源化量内訳!AT14</f>
        <v>491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288</v>
      </c>
      <c r="AJ14" s="292">
        <f>SUM(AC14:AI14)</f>
        <v>2720</v>
      </c>
      <c r="AK14" s="297">
        <f>IF((AA14+J14)&lt;&gt;0,(Z14+AJ14+J14)/(AA14+J14)*100,"-")</f>
        <v>29.319001029866115</v>
      </c>
      <c r="AL14" s="297">
        <f>IF((AA14+J14)&lt;&gt;0,(資源化量内訳!D14-資源化量内訳!R14-資源化量内訳!T14-資源化量内訳!V14-資源化量内訳!U14)/(AA14+J14)*100,"-")</f>
        <v>29.319001029866115</v>
      </c>
      <c r="AM14" s="292">
        <f>ごみ処理量内訳!AA14</f>
        <v>0</v>
      </c>
      <c r="AN14" s="292">
        <f>ごみ処理量内訳!AB14</f>
        <v>750</v>
      </c>
      <c r="AO14" s="292">
        <f>ごみ処理量内訳!AC14</f>
        <v>471</v>
      </c>
      <c r="AP14" s="292">
        <f>SUM(AM14:AO14)</f>
        <v>1221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43843</v>
      </c>
      <c r="E15" s="292">
        <v>43843</v>
      </c>
      <c r="F15" s="292">
        <v>0</v>
      </c>
      <c r="G15" s="292">
        <v>1993</v>
      </c>
      <c r="H15" s="292">
        <f>SUM(ごみ搬入量内訳!E15,+ごみ搬入量内訳!AD15)</f>
        <v>12808</v>
      </c>
      <c r="I15" s="292">
        <f>ごみ搬入量内訳!BC15</f>
        <v>5020</v>
      </c>
      <c r="J15" s="292">
        <f>資源化量内訳!BO15</f>
        <v>0</v>
      </c>
      <c r="K15" s="292">
        <f>SUM(H15:J15)</f>
        <v>17828</v>
      </c>
      <c r="L15" s="295">
        <f>IF(D15&lt;&gt;0,K15/D15/365*1000000,"-")</f>
        <v>1114.0623501229011</v>
      </c>
      <c r="M15" s="292">
        <f>IF(D15&lt;&gt;0,(ごみ搬入量内訳!BR15+ごみ処理概要!J15)/ごみ処理概要!D15/365*1000000,"-")</f>
        <v>628.51913380839915</v>
      </c>
      <c r="N15" s="292">
        <f>IF(D15&lt;&gt;0,ごみ搬入量内訳!CM15/ごみ処理概要!D15/365*1000000,"-")</f>
        <v>485.54321631450205</v>
      </c>
      <c r="O15" s="292">
        <f>ごみ搬入量内訳!DH15</f>
        <v>0</v>
      </c>
      <c r="P15" s="292">
        <f>ごみ処理量内訳!E15</f>
        <v>13101</v>
      </c>
      <c r="Q15" s="292">
        <f>ごみ処理量内訳!N15</f>
        <v>0</v>
      </c>
      <c r="R15" s="292">
        <f>SUM(S15:Y15)</f>
        <v>699</v>
      </c>
      <c r="S15" s="292">
        <f>ごみ処理量内訳!G15</f>
        <v>689</v>
      </c>
      <c r="T15" s="292">
        <f>ごみ処理量内訳!L15</f>
        <v>10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4027</v>
      </c>
      <c r="AA15" s="292">
        <f>SUM(P15,Q15,R15,Z15)</f>
        <v>17827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257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10</v>
      </c>
      <c r="AJ15" s="292">
        <f>SUM(AC15:AI15)</f>
        <v>267</v>
      </c>
      <c r="AK15" s="297">
        <f>IF((AA15+J15)&lt;&gt;0,(Z15+AJ15+J15)/(AA15+J15)*100,"-")</f>
        <v>24.087058955516913</v>
      </c>
      <c r="AL15" s="297">
        <f>IF((AA15+J15)&lt;&gt;0,(資源化量内訳!D15-資源化量内訳!R15-資源化量内訳!T15-資源化量内訳!V15-資源化量内訳!U15)/(AA15+J15)*100,"-")</f>
        <v>24.087058955516913</v>
      </c>
      <c r="AM15" s="292">
        <f>ごみ処理量内訳!AA15</f>
        <v>0</v>
      </c>
      <c r="AN15" s="292">
        <f>ごみ処理量内訳!AB15</f>
        <v>1912</v>
      </c>
      <c r="AO15" s="292">
        <f>ごみ処理量内訳!AC15</f>
        <v>303</v>
      </c>
      <c r="AP15" s="292">
        <f>SUM(AM15:AO15)</f>
        <v>2215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63707</v>
      </c>
      <c r="E16" s="292">
        <v>63707</v>
      </c>
      <c r="F16" s="292">
        <v>0</v>
      </c>
      <c r="G16" s="292">
        <v>4858</v>
      </c>
      <c r="H16" s="292">
        <f>SUM(ごみ搬入量内訳!E16,+ごみ搬入量内訳!AD16)</f>
        <v>16436</v>
      </c>
      <c r="I16" s="292">
        <f>ごみ搬入量内訳!BC16</f>
        <v>1794</v>
      </c>
      <c r="J16" s="292">
        <f>資源化量内訳!BO16</f>
        <v>1216</v>
      </c>
      <c r="K16" s="292">
        <f>SUM(H16:J16)</f>
        <v>19446</v>
      </c>
      <c r="L16" s="295">
        <f>IF(D16&lt;&gt;0,K16/D16/365*1000000,"-")</f>
        <v>836.27721174701549</v>
      </c>
      <c r="M16" s="292">
        <f>IF(D16&lt;&gt;0,(ごみ搬入量内訳!BR16+ごみ処理概要!J16)/ごみ処理概要!D16/365*1000000,"-")</f>
        <v>634.02421746303878</v>
      </c>
      <c r="N16" s="292">
        <f>IF(D16&lt;&gt;0,ごみ搬入量内訳!CM16/ごみ処理概要!D16/365*1000000,"-")</f>
        <v>202.25299428397688</v>
      </c>
      <c r="O16" s="292">
        <f>ごみ搬入量内訳!DH16</f>
        <v>0</v>
      </c>
      <c r="P16" s="292">
        <f>ごみ処理量内訳!E16</f>
        <v>13815</v>
      </c>
      <c r="Q16" s="292">
        <f>ごみ処理量内訳!N16</f>
        <v>0</v>
      </c>
      <c r="R16" s="292">
        <f>SUM(S16:Y16)</f>
        <v>3468</v>
      </c>
      <c r="S16" s="292">
        <f>ごみ処理量内訳!G16</f>
        <v>530</v>
      </c>
      <c r="T16" s="292">
        <f>ごみ処理量内訳!L16</f>
        <v>2004</v>
      </c>
      <c r="U16" s="292">
        <f>ごみ処理量内訳!H16</f>
        <v>934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940</v>
      </c>
      <c r="AA16" s="292">
        <f>SUM(P16,Q16,R16,Z16)</f>
        <v>18223</v>
      </c>
      <c r="AB16" s="297">
        <f>IF(AA16&lt;&gt;0,(Z16+P16+R16)/AA16*100,"-")</f>
        <v>100</v>
      </c>
      <c r="AC16" s="292">
        <f>施設資源化量内訳!Y16</f>
        <v>487</v>
      </c>
      <c r="AD16" s="292">
        <f>施設資源化量内訳!AT16</f>
        <v>130</v>
      </c>
      <c r="AE16" s="292">
        <f>施設資源化量内訳!BO16</f>
        <v>318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519</v>
      </c>
      <c r="AJ16" s="292">
        <f>SUM(AC16:AI16)</f>
        <v>1454</v>
      </c>
      <c r="AK16" s="297">
        <f>IF((AA16+J16)&lt;&gt;0,(Z16+AJ16+J16)/(AA16+J16)*100,"-")</f>
        <v>18.570914141673956</v>
      </c>
      <c r="AL16" s="297">
        <f>IF((AA16+J16)&lt;&gt;0,(資源化量内訳!D16-資源化量内訳!R16-資源化量内訳!T16-資源化量内訳!V16-資源化量内訳!U16)/(AA16+J16)*100,"-")</f>
        <v>18.570914141673956</v>
      </c>
      <c r="AM16" s="292">
        <f>ごみ処理量内訳!AA16</f>
        <v>0</v>
      </c>
      <c r="AN16" s="292">
        <f>ごみ処理量内訳!AB16</f>
        <v>1210</v>
      </c>
      <c r="AO16" s="292">
        <f>ごみ処理量内訳!AC16</f>
        <v>153</v>
      </c>
      <c r="AP16" s="292">
        <f>SUM(AM16:AO16)</f>
        <v>1363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52278</v>
      </c>
      <c r="E17" s="292">
        <v>52278</v>
      </c>
      <c r="F17" s="292">
        <v>0</v>
      </c>
      <c r="G17" s="292">
        <v>157</v>
      </c>
      <c r="H17" s="292">
        <f>SUM(ごみ搬入量内訳!E17,+ごみ搬入量内訳!AD17)</f>
        <v>12952</v>
      </c>
      <c r="I17" s="292">
        <f>ごみ搬入量内訳!BC17</f>
        <v>2960</v>
      </c>
      <c r="J17" s="292">
        <f>資源化量内訳!BO17</f>
        <v>0</v>
      </c>
      <c r="K17" s="292">
        <f>SUM(H17:J17)</f>
        <v>15912</v>
      </c>
      <c r="L17" s="295">
        <f>IF(D17&lt;&gt;0,K17/D17/365*1000000,"-")</f>
        <v>833.8980172911206</v>
      </c>
      <c r="M17" s="292">
        <f>IF(D17&lt;&gt;0,(ごみ搬入量内訳!BR17+ごみ処理概要!J17)/ごみ処理概要!D17/365*1000000,"-")</f>
        <v>674.3715237872135</v>
      </c>
      <c r="N17" s="292">
        <f>IF(D17&lt;&gt;0,ごみ搬入量内訳!CM17/ごみ処理概要!D17/365*1000000,"-")</f>
        <v>159.5264935039072</v>
      </c>
      <c r="O17" s="292">
        <f>ごみ搬入量内訳!DH17</f>
        <v>0</v>
      </c>
      <c r="P17" s="292">
        <f>ごみ処理量内訳!E17</f>
        <v>13964</v>
      </c>
      <c r="Q17" s="292">
        <f>ごみ処理量内訳!N17</f>
        <v>0</v>
      </c>
      <c r="R17" s="292">
        <f>SUM(S17:Y17)</f>
        <v>891</v>
      </c>
      <c r="S17" s="292">
        <f>ごみ処理量内訳!G17</f>
        <v>0</v>
      </c>
      <c r="T17" s="292">
        <f>ごみ処理量内訳!L17</f>
        <v>891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1057</v>
      </c>
      <c r="AA17" s="292">
        <f>SUM(P17,Q17,R17,Z17)</f>
        <v>15912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863</v>
      </c>
      <c r="AJ17" s="292">
        <f>SUM(AC17:AI17)</f>
        <v>863</v>
      </c>
      <c r="AK17" s="297">
        <f>IF((AA17+J17)&lt;&gt;0,(Z17+AJ17+J17)/(AA17+J17)*100,"-")</f>
        <v>12.066365007541478</v>
      </c>
      <c r="AL17" s="297">
        <f>IF((AA17+J17)&lt;&gt;0,(資源化量内訳!D17-資源化量内訳!R17-資源化量内訳!T17-資源化量内訳!V17-資源化量内訳!U17)/(AA17+J17)*100,"-")</f>
        <v>12.066365007541478</v>
      </c>
      <c r="AM17" s="292">
        <f>ごみ処理量内訳!AA17</f>
        <v>0</v>
      </c>
      <c r="AN17" s="292">
        <f>ごみ処理量内訳!AB17</f>
        <v>1617</v>
      </c>
      <c r="AO17" s="292">
        <f>ごみ処理量内訳!AC17</f>
        <v>28</v>
      </c>
      <c r="AP17" s="292">
        <f>SUM(AM17:AO17)</f>
        <v>1645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28812</v>
      </c>
      <c r="E18" s="292">
        <v>28812</v>
      </c>
      <c r="F18" s="292">
        <v>0</v>
      </c>
      <c r="G18" s="292">
        <v>145</v>
      </c>
      <c r="H18" s="292">
        <f>SUM(ごみ搬入量内訳!E18,+ごみ搬入量内訳!AD18)</f>
        <v>7932</v>
      </c>
      <c r="I18" s="292">
        <f>ごみ搬入量内訳!BC18</f>
        <v>1148</v>
      </c>
      <c r="J18" s="292">
        <f>資源化量内訳!BO18</f>
        <v>45</v>
      </c>
      <c r="K18" s="292">
        <f>SUM(H18:J18)</f>
        <v>9125</v>
      </c>
      <c r="L18" s="295">
        <f>IF(D18&lt;&gt;0,K18/D18/365*1000000,"-")</f>
        <v>867.69401638206296</v>
      </c>
      <c r="M18" s="292">
        <f>IF(D18&lt;&gt;0,(ごみ搬入量内訳!BR18+ごみ処理概要!J18)/ごみ処理概要!D18/365*1000000,"-")</f>
        <v>654.31260566849051</v>
      </c>
      <c r="N18" s="292">
        <f>IF(D18&lt;&gt;0,ごみ搬入量内訳!CM18/ごみ処理概要!D18/365*1000000,"-")</f>
        <v>213.38141071357256</v>
      </c>
      <c r="O18" s="292">
        <f>ごみ搬入量内訳!DH18</f>
        <v>0</v>
      </c>
      <c r="P18" s="292">
        <f>ごみ処理量内訳!E18</f>
        <v>6935</v>
      </c>
      <c r="Q18" s="292">
        <f>ごみ処理量内訳!N18</f>
        <v>0</v>
      </c>
      <c r="R18" s="292">
        <f>SUM(S18:Y18)</f>
        <v>2260</v>
      </c>
      <c r="S18" s="292">
        <f>ごみ処理量内訳!G18</f>
        <v>0</v>
      </c>
      <c r="T18" s="292">
        <f>ごみ処理量内訳!L18</f>
        <v>1865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395</v>
      </c>
      <c r="Z18" s="292">
        <f>資源化量内訳!Y18</f>
        <v>0</v>
      </c>
      <c r="AA18" s="292">
        <f>SUM(P18,Q18,R18,Z18)</f>
        <v>9195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1865</v>
      </c>
      <c r="AJ18" s="292">
        <f>SUM(AC18:AI18)</f>
        <v>1865</v>
      </c>
      <c r="AK18" s="297">
        <f>IF((AA18+J18)&lt;&gt;0,(Z18+AJ18+J18)/(AA18+J18)*100,"-")</f>
        <v>20.670995670995669</v>
      </c>
      <c r="AL18" s="297">
        <f>IF((AA18+J18)&lt;&gt;0,(資源化量内訳!D18-資源化量内訳!R18-資源化量内訳!T18-資源化量内訳!V18-資源化量内訳!U18)/(AA18+J18)*100,"-")</f>
        <v>20.670995670995669</v>
      </c>
      <c r="AM18" s="292">
        <f>ごみ処理量内訳!AA18</f>
        <v>0</v>
      </c>
      <c r="AN18" s="292">
        <f>ごみ処理量内訳!AB18</f>
        <v>693</v>
      </c>
      <c r="AO18" s="292">
        <f>ごみ処理量内訳!AC18</f>
        <v>395</v>
      </c>
      <c r="AP18" s="292">
        <f>SUM(AM18:AO18)</f>
        <v>1088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43896</v>
      </c>
      <c r="E19" s="292">
        <v>43896</v>
      </c>
      <c r="F19" s="292">
        <v>0</v>
      </c>
      <c r="G19" s="292">
        <v>237</v>
      </c>
      <c r="H19" s="292">
        <f>SUM(ごみ搬入量内訳!E19,+ごみ搬入量内訳!AD19)</f>
        <v>12709</v>
      </c>
      <c r="I19" s="292">
        <f>ごみ搬入量内訳!BC19</f>
        <v>3015</v>
      </c>
      <c r="J19" s="292">
        <f>資源化量内訳!BO19</f>
        <v>0</v>
      </c>
      <c r="K19" s="292">
        <f>SUM(H19:J19)</f>
        <v>15724</v>
      </c>
      <c r="L19" s="295">
        <f>IF(D19&lt;&gt;0,K19/D19/365*1000000,"-")</f>
        <v>981.39812408407431</v>
      </c>
      <c r="M19" s="292">
        <f>IF(D19&lt;&gt;0,(ごみ搬入量内訳!BR19+ごみ処理概要!J19)/ごみ処理概要!D19/365*1000000,"-")</f>
        <v>763.26110782397245</v>
      </c>
      <c r="N19" s="292">
        <f>IF(D19&lt;&gt;0,ごみ搬入量内訳!CM19/ごみ処理概要!D19/365*1000000,"-")</f>
        <v>218.13701626010169</v>
      </c>
      <c r="O19" s="292">
        <f>ごみ搬入量内訳!DH19</f>
        <v>0</v>
      </c>
      <c r="P19" s="292">
        <f>ごみ処理量内訳!E19</f>
        <v>13714</v>
      </c>
      <c r="Q19" s="292">
        <f>ごみ処理量内訳!N19</f>
        <v>0</v>
      </c>
      <c r="R19" s="292">
        <f>SUM(S19:Y19)</f>
        <v>562</v>
      </c>
      <c r="S19" s="292">
        <f>ごみ処理量内訳!G19</f>
        <v>0</v>
      </c>
      <c r="T19" s="292">
        <f>ごみ処理量内訳!L19</f>
        <v>562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1286</v>
      </c>
      <c r="AA19" s="292">
        <f>SUM(P19,Q19,R19,Z19)</f>
        <v>15562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552</v>
      </c>
      <c r="AJ19" s="292">
        <f>SUM(AC19:AI19)</f>
        <v>552</v>
      </c>
      <c r="AK19" s="297">
        <f>IF((AA19+J19)&lt;&gt;0,(Z19+AJ19+J19)/(AA19+J19)*100,"-")</f>
        <v>11.810821231204216</v>
      </c>
      <c r="AL19" s="297">
        <f>IF((AA19+J19)&lt;&gt;0,(資源化量内訳!D19-資源化量内訳!R19-資源化量内訳!T19-資源化量内訳!V19-資源化量内訳!U19)/(AA19+J19)*100,"-")</f>
        <v>11.810821231204216</v>
      </c>
      <c r="AM19" s="292">
        <f>ごみ処理量内訳!AA19</f>
        <v>0</v>
      </c>
      <c r="AN19" s="292">
        <f>ごみ処理量内訳!AB19</f>
        <v>1708</v>
      </c>
      <c r="AO19" s="292">
        <f>ごみ処理量内訳!AC19</f>
        <v>0</v>
      </c>
      <c r="AP19" s="292">
        <f>SUM(AM19:AO19)</f>
        <v>1708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76068</v>
      </c>
      <c r="E20" s="292">
        <v>76068</v>
      </c>
      <c r="F20" s="292">
        <v>0</v>
      </c>
      <c r="G20" s="292">
        <v>687</v>
      </c>
      <c r="H20" s="292">
        <f>SUM(ごみ搬入量内訳!E20,+ごみ搬入量内訳!AD20)</f>
        <v>20790</v>
      </c>
      <c r="I20" s="292">
        <f>ごみ搬入量内訳!BC20</f>
        <v>4262</v>
      </c>
      <c r="J20" s="292">
        <f>資源化量内訳!BO20</f>
        <v>715</v>
      </c>
      <c r="K20" s="292">
        <f>SUM(H20:J20)</f>
        <v>25767</v>
      </c>
      <c r="L20" s="295">
        <f>IF(D20&lt;&gt;0,K20/D20/365*1000000,"-")</f>
        <v>928.04491439166543</v>
      </c>
      <c r="M20" s="292">
        <f>IF(D20&lt;&gt;0,(ごみ搬入量内訳!BR20+ごみ処理概要!J20)/ごみ処理概要!D20/365*1000000,"-")</f>
        <v>691.52258145379653</v>
      </c>
      <c r="N20" s="292">
        <f>IF(D20&lt;&gt;0,ごみ搬入量内訳!CM20/ごみ処理概要!D20/365*1000000,"-")</f>
        <v>236.52233293786887</v>
      </c>
      <c r="O20" s="292">
        <f>ごみ搬入量内訳!DH20</f>
        <v>0</v>
      </c>
      <c r="P20" s="292">
        <f>ごみ処理量内訳!E20</f>
        <v>22489</v>
      </c>
      <c r="Q20" s="292">
        <f>ごみ処理量内訳!N20</f>
        <v>0</v>
      </c>
      <c r="R20" s="292">
        <f>SUM(S20:Y20)</f>
        <v>2494</v>
      </c>
      <c r="S20" s="292">
        <f>ごみ処理量内訳!G20</f>
        <v>2020</v>
      </c>
      <c r="T20" s="292">
        <f>ごみ処理量内訳!L20</f>
        <v>474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1714</v>
      </c>
      <c r="AA20" s="292">
        <f>SUM(P20,Q20,R20,Z20)</f>
        <v>26697</v>
      </c>
      <c r="AB20" s="297">
        <f>IF(AA20&lt;&gt;0,(Z20+P20+R20)/AA20*100,"-")</f>
        <v>100</v>
      </c>
      <c r="AC20" s="292">
        <f>施設資源化量内訳!Y20</f>
        <v>1432</v>
      </c>
      <c r="AD20" s="292">
        <f>施設資源化量内訳!AT20</f>
        <v>654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60</v>
      </c>
      <c r="AJ20" s="292">
        <f>SUM(AC20:AI20)</f>
        <v>2146</v>
      </c>
      <c r="AK20" s="297">
        <f>IF((AA20+J20)&lt;&gt;0,(Z20+AJ20+J20)/(AA20+J20)*100,"-")</f>
        <v>16.68977090325405</v>
      </c>
      <c r="AL20" s="297">
        <f>IF((AA20+J20)&lt;&gt;0,(資源化量内訳!D20-資源化量内訳!R20-資源化量内訳!T20-資源化量内訳!V20-資源化量内訳!U20)/(AA20+J20)*100,"-")</f>
        <v>16.68977090325405</v>
      </c>
      <c r="AM20" s="292">
        <f>ごみ処理量内訳!AA20</f>
        <v>0</v>
      </c>
      <c r="AN20" s="292">
        <f>ごみ処理量内訳!AB20</f>
        <v>1913</v>
      </c>
      <c r="AO20" s="292">
        <f>ごみ処理量内訳!AC20</f>
        <v>342</v>
      </c>
      <c r="AP20" s="292">
        <f>SUM(AM20:AO20)</f>
        <v>2255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107615</v>
      </c>
      <c r="E21" s="292">
        <v>107615</v>
      </c>
      <c r="F21" s="292">
        <v>0</v>
      </c>
      <c r="G21" s="292">
        <v>1740</v>
      </c>
      <c r="H21" s="292">
        <f>SUM(ごみ搬入量内訳!E21,+ごみ搬入量内訳!AD21)</f>
        <v>31461</v>
      </c>
      <c r="I21" s="292">
        <f>ごみ搬入量内訳!BC21</f>
        <v>1127</v>
      </c>
      <c r="J21" s="292">
        <f>資源化量内訳!BO21</f>
        <v>1324</v>
      </c>
      <c r="K21" s="292">
        <f>SUM(H21:J21)</f>
        <v>33912</v>
      </c>
      <c r="L21" s="295">
        <f>IF(D21&lt;&gt;0,K21/D21/365*1000000,"-")</f>
        <v>863.35166139567798</v>
      </c>
      <c r="M21" s="292">
        <f>IF(D21&lt;&gt;0,(ごみ搬入量内訳!BR21+ごみ処理概要!J21)/ごみ処理概要!D21/365*1000000,"-")</f>
        <v>706.17033450676206</v>
      </c>
      <c r="N21" s="292">
        <f>IF(D21&lt;&gt;0,ごみ搬入量内訳!CM21/ごみ処理概要!D21/365*1000000,"-")</f>
        <v>157.18132688891589</v>
      </c>
      <c r="O21" s="292">
        <f>ごみ搬入量内訳!DH21</f>
        <v>0</v>
      </c>
      <c r="P21" s="292">
        <f>ごみ処理量内訳!E21</f>
        <v>22782</v>
      </c>
      <c r="Q21" s="292">
        <f>ごみ処理量内訳!N21</f>
        <v>0</v>
      </c>
      <c r="R21" s="292">
        <f>SUM(S21:Y21)</f>
        <v>6810</v>
      </c>
      <c r="S21" s="292">
        <f>ごみ処理量内訳!G21</f>
        <v>778</v>
      </c>
      <c r="T21" s="292">
        <f>ごみ処理量内訳!L21</f>
        <v>5620</v>
      </c>
      <c r="U21" s="292">
        <f>ごみ処理量内訳!H21</f>
        <v>412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2335</v>
      </c>
      <c r="AA21" s="292">
        <f>SUM(P21,Q21,R21,Z21)</f>
        <v>31927</v>
      </c>
      <c r="AB21" s="297">
        <f>IF(AA21&lt;&gt;0,(Z21+P21+R21)/AA21*100,"-")</f>
        <v>100</v>
      </c>
      <c r="AC21" s="292">
        <f>施設資源化量内訳!Y21</f>
        <v>1400</v>
      </c>
      <c r="AD21" s="292">
        <f>施設資源化量内訳!AT21</f>
        <v>326</v>
      </c>
      <c r="AE21" s="292">
        <f>施設資源化量内訳!BO21</f>
        <v>181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1575</v>
      </c>
      <c r="AJ21" s="292">
        <f>SUM(AC21:AI21)</f>
        <v>3482</v>
      </c>
      <c r="AK21" s="297">
        <f>IF((AA21+J21)&lt;&gt;0,(Z21+AJ21+J21)/(AA21+J21)*100,"-")</f>
        <v>21.476045833208023</v>
      </c>
      <c r="AL21" s="297">
        <f>IF((AA21+J21)&lt;&gt;0,(資源化量内訳!D21-資源化量内訳!R21-資源化量内訳!T21-資源化量内訳!V21-資源化量内訳!U21)/(AA21+J21)*100,"-")</f>
        <v>21.476045833208023</v>
      </c>
      <c r="AM21" s="292">
        <f>ごみ処理量内訳!AA21</f>
        <v>0</v>
      </c>
      <c r="AN21" s="292">
        <f>ごみ処理量内訳!AB21</f>
        <v>1009</v>
      </c>
      <c r="AO21" s="292">
        <f>ごみ処理量内訳!AC21</f>
        <v>0</v>
      </c>
      <c r="AP21" s="292">
        <f>SUM(AM21:AO21)</f>
        <v>1009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85068</v>
      </c>
      <c r="E22" s="292">
        <v>85068</v>
      </c>
      <c r="F22" s="292">
        <v>0</v>
      </c>
      <c r="G22" s="292">
        <v>1244</v>
      </c>
      <c r="H22" s="292">
        <f>SUM(ごみ搬入量内訳!E22,+ごみ搬入量内訳!AD22)</f>
        <v>25636</v>
      </c>
      <c r="I22" s="292">
        <f>ごみ搬入量内訳!BC22</f>
        <v>3009</v>
      </c>
      <c r="J22" s="292">
        <f>資源化量内訳!BO22</f>
        <v>478</v>
      </c>
      <c r="K22" s="292">
        <f>SUM(H22:J22)</f>
        <v>29123</v>
      </c>
      <c r="L22" s="295">
        <f>IF(D22&lt;&gt;0,K22/D22/365*1000000,"-")</f>
        <v>937.94424573153719</v>
      </c>
      <c r="M22" s="292">
        <f>IF(D22&lt;&gt;0,(ごみ搬入量内訳!BR22+ごみ処理概要!J22)/ごみ処理概要!D22/365*1000000,"-")</f>
        <v>722.58067840650926</v>
      </c>
      <c r="N22" s="292">
        <f>IF(D22&lt;&gt;0,ごみ搬入量内訳!CM22/ごみ処理概要!D22/365*1000000,"-")</f>
        <v>215.36356732502799</v>
      </c>
      <c r="O22" s="292">
        <f>ごみ搬入量内訳!DH22</f>
        <v>0</v>
      </c>
      <c r="P22" s="292">
        <f>ごみ処理量内訳!E22</f>
        <v>23124</v>
      </c>
      <c r="Q22" s="292">
        <f>ごみ処理量内訳!N22</f>
        <v>0</v>
      </c>
      <c r="R22" s="292">
        <f>SUM(S22:Y22)</f>
        <v>2900</v>
      </c>
      <c r="S22" s="292">
        <f>ごみ処理量内訳!G22</f>
        <v>0</v>
      </c>
      <c r="T22" s="292">
        <f>ごみ処理量内訳!L22</f>
        <v>2803</v>
      </c>
      <c r="U22" s="292">
        <f>ごみ処理量内訳!H22</f>
        <v>75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22</v>
      </c>
      <c r="Y22" s="292">
        <f>ごみ処理量内訳!M22</f>
        <v>0</v>
      </c>
      <c r="Z22" s="292">
        <f>資源化量内訳!Y22</f>
        <v>2621</v>
      </c>
      <c r="AA22" s="292">
        <f>SUM(P22,Q22,R22,Z22)</f>
        <v>28645</v>
      </c>
      <c r="AB22" s="297">
        <f>IF(AA22&lt;&gt;0,(Z22+P22+R22)/AA22*100,"-")</f>
        <v>100</v>
      </c>
      <c r="AC22" s="292">
        <f>施設資源化量内訳!Y22</f>
        <v>1091</v>
      </c>
      <c r="AD22" s="292">
        <f>施設資源化量内訳!AT22</f>
        <v>0</v>
      </c>
      <c r="AE22" s="292">
        <f>施設資源化量内訳!BO22</f>
        <v>16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17</v>
      </c>
      <c r="AI22" s="292">
        <f>施設資源化量内訳!EU22</f>
        <v>1579</v>
      </c>
      <c r="AJ22" s="292">
        <f>SUM(AC22:AI22)</f>
        <v>2703</v>
      </c>
      <c r="AK22" s="297">
        <f>IF((AA22+J22)&lt;&gt;0,(Z22+AJ22+J22)/(AA22+J22)*100,"-")</f>
        <v>19.922398104590876</v>
      </c>
      <c r="AL22" s="297">
        <f>IF((AA22+J22)&lt;&gt;0,(資源化量内訳!D22-資源化量内訳!R22-資源化量内訳!T22-資源化量内訳!V22-資源化量内訳!U22)/(AA22+J22)*100,"-")</f>
        <v>19.922398104590876</v>
      </c>
      <c r="AM22" s="292">
        <f>ごみ処理量内訳!AA22</f>
        <v>0</v>
      </c>
      <c r="AN22" s="292">
        <f>ごみ処理量内訳!AB22</f>
        <v>1699</v>
      </c>
      <c r="AO22" s="292">
        <f>ごみ処理量内訳!AC22</f>
        <v>0</v>
      </c>
      <c r="AP22" s="292">
        <f>SUM(AM22:AO22)</f>
        <v>1699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232894</v>
      </c>
      <c r="E23" s="292">
        <v>232894</v>
      </c>
      <c r="F23" s="292">
        <v>0</v>
      </c>
      <c r="G23" s="292">
        <v>9396</v>
      </c>
      <c r="H23" s="292">
        <f>SUM(ごみ搬入量内訳!E23,+ごみ搬入量内訳!AD23)</f>
        <v>90971</v>
      </c>
      <c r="I23" s="292">
        <f>ごみ搬入量内訳!BC23</f>
        <v>3252</v>
      </c>
      <c r="J23" s="292">
        <f>資源化量内訳!BO23</f>
        <v>1185</v>
      </c>
      <c r="K23" s="292">
        <f>SUM(H23:J23)</f>
        <v>95408</v>
      </c>
      <c r="L23" s="295">
        <f>IF(D23&lt;&gt;0,K23/D23/365*1000000,"-")</f>
        <v>1122.3637398211965</v>
      </c>
      <c r="M23" s="292">
        <f>IF(D23&lt;&gt;0,(ごみ搬入量内訳!BR23+ごみ処理概要!J23)/ごみ処理概要!D23/365*1000000,"-")</f>
        <v>695.24250611513423</v>
      </c>
      <c r="N23" s="292">
        <f>IF(D23&lt;&gt;0,ごみ搬入量内訳!CM23/ごみ処理概要!D23/365*1000000,"-")</f>
        <v>427.12123370606253</v>
      </c>
      <c r="O23" s="292">
        <f>ごみ搬入量内訳!DH23</f>
        <v>0</v>
      </c>
      <c r="P23" s="292">
        <f>ごみ処理量内訳!E23</f>
        <v>72029</v>
      </c>
      <c r="Q23" s="292">
        <f>ごみ処理量内訳!N23</f>
        <v>0</v>
      </c>
      <c r="R23" s="292">
        <f>SUM(S23:Y23)</f>
        <v>9878</v>
      </c>
      <c r="S23" s="292">
        <f>ごみ処理量内訳!G23</f>
        <v>4805</v>
      </c>
      <c r="T23" s="292">
        <f>ごみ処理量内訳!L23</f>
        <v>5073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12315</v>
      </c>
      <c r="AA23" s="292">
        <f>SUM(P23,Q23,R23,Z23)</f>
        <v>94222</v>
      </c>
      <c r="AB23" s="297">
        <f>IF(AA23&lt;&gt;0,(Z23+P23+R23)/AA23*100,"-")</f>
        <v>100</v>
      </c>
      <c r="AC23" s="292">
        <f>施設資源化量内訳!Y23</f>
        <v>408</v>
      </c>
      <c r="AD23" s="292">
        <f>施設資源化量内訳!AT23</f>
        <v>784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4370</v>
      </c>
      <c r="AJ23" s="292">
        <f>SUM(AC23:AI23)</f>
        <v>5562</v>
      </c>
      <c r="AK23" s="297">
        <f>IF((AA23+J23)&lt;&gt;0,(Z23+AJ23+J23)/(AA23+J23)*100,"-")</f>
        <v>19.979666062238618</v>
      </c>
      <c r="AL23" s="297">
        <f>IF((AA23+J23)&lt;&gt;0,(資源化量内訳!D23-資源化量内訳!R23-資源化量内訳!T23-資源化量内訳!V23-資源化量内訳!U23)/(AA23+J23)*100,"-")</f>
        <v>19.811963482763321</v>
      </c>
      <c r="AM23" s="292">
        <f>ごみ処理量内訳!AA23</f>
        <v>0</v>
      </c>
      <c r="AN23" s="292">
        <f>ごみ処理量内訳!AB23</f>
        <v>9987</v>
      </c>
      <c r="AO23" s="292">
        <f>ごみ処理量内訳!AC23</f>
        <v>529</v>
      </c>
      <c r="AP23" s="292">
        <f>SUM(AM23:AO23)</f>
        <v>10516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159296</v>
      </c>
      <c r="E24" s="292">
        <v>159296</v>
      </c>
      <c r="F24" s="292">
        <v>0</v>
      </c>
      <c r="G24" s="292">
        <v>1699</v>
      </c>
      <c r="H24" s="292">
        <f>SUM(ごみ搬入量内訳!E24,+ごみ搬入量内訳!AD24)</f>
        <v>50555</v>
      </c>
      <c r="I24" s="292">
        <f>ごみ搬入量内訳!BC24</f>
        <v>3310</v>
      </c>
      <c r="J24" s="292">
        <f>資源化量内訳!BO24</f>
        <v>5053</v>
      </c>
      <c r="K24" s="292">
        <f>SUM(H24:J24)</f>
        <v>58918</v>
      </c>
      <c r="L24" s="295">
        <f>IF(D24&lt;&gt;0,K24/D24/365*1000000,"-")</f>
        <v>1013.3285084508825</v>
      </c>
      <c r="M24" s="292">
        <f>IF(D24&lt;&gt;0,(ごみ搬入量内訳!BR24+ごみ処理概要!J24)/ごみ処理概要!D24/365*1000000,"-")</f>
        <v>762.77401388025112</v>
      </c>
      <c r="N24" s="292">
        <f>IF(D24&lt;&gt;0,ごみ搬入量内訳!CM24/ごみ処理概要!D24/365*1000000,"-")</f>
        <v>250.55449457063131</v>
      </c>
      <c r="O24" s="292">
        <f>ごみ搬入量内訳!DH24</f>
        <v>0</v>
      </c>
      <c r="P24" s="292">
        <f>ごみ処理量内訳!E24</f>
        <v>51043</v>
      </c>
      <c r="Q24" s="292">
        <f>ごみ処理量内訳!N24</f>
        <v>0</v>
      </c>
      <c r="R24" s="292">
        <f>SUM(S24:Y24)</f>
        <v>2086</v>
      </c>
      <c r="S24" s="292">
        <f>ごみ処理量内訳!G24</f>
        <v>2086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431</v>
      </c>
      <c r="AA24" s="292">
        <f>SUM(P24,Q24,R24,Z24)</f>
        <v>53560</v>
      </c>
      <c r="AB24" s="297">
        <f>IF(AA24&lt;&gt;0,(Z24+P24+R24)/AA24*100,"-")</f>
        <v>100</v>
      </c>
      <c r="AC24" s="292">
        <f>施設資源化量内訳!Y24</f>
        <v>1583</v>
      </c>
      <c r="AD24" s="292">
        <f>施設資源化量内訳!AT24</f>
        <v>1051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2634</v>
      </c>
      <c r="AK24" s="297">
        <f>IF((AA24+J24)&lt;&gt;0,(Z24+AJ24+J24)/(AA24+J24)*100,"-")</f>
        <v>13.850169757562316</v>
      </c>
      <c r="AL24" s="297">
        <f>IF((AA24+J24)&lt;&gt;0,(資源化量内訳!D24-資源化量内訳!R24-資源化量内訳!T24-資源化量内訳!V24-資源化量内訳!U24)/(AA24+J24)*100,"-")</f>
        <v>13.850169757562316</v>
      </c>
      <c r="AM24" s="292">
        <f>ごみ処理量内訳!AA24</f>
        <v>0</v>
      </c>
      <c r="AN24" s="292">
        <f>ごみ処理量内訳!AB24</f>
        <v>2780</v>
      </c>
      <c r="AO24" s="292">
        <f>ごみ処理量内訳!AC24</f>
        <v>0</v>
      </c>
      <c r="AP24" s="292">
        <f>SUM(AM24:AO24)</f>
        <v>2780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67943</v>
      </c>
      <c r="E25" s="292">
        <v>67943</v>
      </c>
      <c r="F25" s="292">
        <v>0</v>
      </c>
      <c r="G25" s="292">
        <v>892</v>
      </c>
      <c r="H25" s="292">
        <f>SUM(ごみ搬入量内訳!E25,+ごみ搬入量内訳!AD25)</f>
        <v>19727</v>
      </c>
      <c r="I25" s="292">
        <f>ごみ搬入量内訳!BC25</f>
        <v>3391</v>
      </c>
      <c r="J25" s="292">
        <f>資源化量内訳!BO25</f>
        <v>942</v>
      </c>
      <c r="K25" s="292">
        <f>SUM(H25:J25)</f>
        <v>24060</v>
      </c>
      <c r="L25" s="295">
        <f>IF(D25&lt;&gt;0,K25/D25/365*1000000,"-")</f>
        <v>970.19278246733415</v>
      </c>
      <c r="M25" s="292">
        <f>IF(D25&lt;&gt;0,(ごみ搬入量内訳!BR25+ごみ処理概要!J25)/ごみ処理概要!D25/365*1000000,"-")</f>
        <v>737.08037700417299</v>
      </c>
      <c r="N25" s="292">
        <f>IF(D25&lt;&gt;0,ごみ搬入量内訳!CM25/ごみ処理概要!D25/365*1000000,"-")</f>
        <v>233.1124054631612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0</v>
      </c>
      <c r="R25" s="292">
        <f>SUM(S25:Y25)</f>
        <v>24580</v>
      </c>
      <c r="S25" s="292">
        <f>ごみ処理量内訳!G25</f>
        <v>4495</v>
      </c>
      <c r="T25" s="292">
        <f>ごみ処理量内訳!L25</f>
        <v>372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19713</v>
      </c>
      <c r="Y25" s="292">
        <f>ごみ処理量内訳!M25</f>
        <v>0</v>
      </c>
      <c r="Z25" s="292">
        <f>資源化量内訳!Y25</f>
        <v>0</v>
      </c>
      <c r="AA25" s="292">
        <f>SUM(P25,Q25,R25,Z25)</f>
        <v>24580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1204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9566</v>
      </c>
      <c r="AI25" s="292">
        <f>施設資源化量内訳!EU25</f>
        <v>94</v>
      </c>
      <c r="AJ25" s="292">
        <f>SUM(AC25:AI25)</f>
        <v>10864</v>
      </c>
      <c r="AK25" s="297">
        <f>IF((AA25+J25)&lt;&gt;0,(Z25+AJ25+J25)/(AA25+J25)*100,"-")</f>
        <v>46.258130240576754</v>
      </c>
      <c r="AL25" s="297">
        <f>IF((AA25+J25)&lt;&gt;0,(資源化量内訳!D25-資源化量内訳!R25-資源化量内訳!T25-資源化量内訳!V25-資源化量内訳!U25)/(AA25+J25)*100,"-")</f>
        <v>8.8590235874931444</v>
      </c>
      <c r="AM25" s="292">
        <f>ごみ処理量内訳!AA25</f>
        <v>0</v>
      </c>
      <c r="AN25" s="292">
        <f>ごみ処理量内訳!AB25</f>
        <v>74</v>
      </c>
      <c r="AO25" s="292">
        <f>ごみ処理量内訳!AC25</f>
        <v>132</v>
      </c>
      <c r="AP25" s="292">
        <f>SUM(AM25:AO25)</f>
        <v>206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28418</v>
      </c>
      <c r="E26" s="292">
        <v>28418</v>
      </c>
      <c r="F26" s="292">
        <v>0</v>
      </c>
      <c r="G26" s="292">
        <v>334</v>
      </c>
      <c r="H26" s="292">
        <f>SUM(ごみ搬入量内訳!E26,+ごみ搬入量内訳!AD26)</f>
        <v>9310</v>
      </c>
      <c r="I26" s="292">
        <f>ごみ搬入量内訳!BC26</f>
        <v>1229</v>
      </c>
      <c r="J26" s="292">
        <f>資源化量内訳!BO26</f>
        <v>54</v>
      </c>
      <c r="K26" s="292">
        <f>SUM(H26:J26)</f>
        <v>10593</v>
      </c>
      <c r="L26" s="295">
        <f>IF(D26&lt;&gt;0,K26/D26/365*1000000,"-")</f>
        <v>1021.2512424596798</v>
      </c>
      <c r="M26" s="292">
        <f>IF(D26&lt;&gt;0,(ごみ搬入量内訳!BR26+ごみ処理概要!J26)/ごみ処理概要!D26/365*1000000,"-")</f>
        <v>698.5732561939808</v>
      </c>
      <c r="N26" s="292">
        <f>IF(D26&lt;&gt;0,ごみ搬入量内訳!CM26/ごみ処理概要!D26/365*1000000,"-")</f>
        <v>322.67798626569885</v>
      </c>
      <c r="O26" s="292">
        <f>ごみ搬入量内訳!DH26</f>
        <v>0</v>
      </c>
      <c r="P26" s="292">
        <f>ごみ処理量内訳!E26</f>
        <v>7678</v>
      </c>
      <c r="Q26" s="292">
        <f>ごみ処理量内訳!N26</f>
        <v>0</v>
      </c>
      <c r="R26" s="292">
        <f>SUM(S26:Y26)</f>
        <v>1910</v>
      </c>
      <c r="S26" s="292">
        <f>ごみ処理量内訳!G26</f>
        <v>765</v>
      </c>
      <c r="T26" s="292">
        <f>ごみ処理量内訳!L26</f>
        <v>1145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951</v>
      </c>
      <c r="AA26" s="292">
        <f>SUM(P26,Q26,R26,Z26)</f>
        <v>10539</v>
      </c>
      <c r="AB26" s="297">
        <f>IF(AA26&lt;&gt;0,(Z26+P26+R26)/AA26*100,"-")</f>
        <v>100</v>
      </c>
      <c r="AC26" s="292">
        <f>施設資源化量内訳!Y26</f>
        <v>1153</v>
      </c>
      <c r="AD26" s="292">
        <f>施設資源化量内訳!AT26</f>
        <v>163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1087</v>
      </c>
      <c r="AJ26" s="292">
        <f>SUM(AC26:AI26)</f>
        <v>2403</v>
      </c>
      <c r="AK26" s="297">
        <f>IF((AA26+J26)&lt;&gt;0,(Z26+AJ26+J26)/(AA26+J26)*100,"-")</f>
        <v>32.172189181534975</v>
      </c>
      <c r="AL26" s="297">
        <f>IF((AA26+J26)&lt;&gt;0,(資源化量内訳!D26-資源化量内訳!R26-資源化量内訳!T26-資源化量内訳!V26-資源化量内訳!U26)/(AA26+J26)*100,"-")</f>
        <v>32.172189181534975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431</v>
      </c>
      <c r="AP26" s="292">
        <f>SUM(AM26:AO26)</f>
        <v>431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67383</v>
      </c>
      <c r="E27" s="292">
        <v>67383</v>
      </c>
      <c r="F27" s="292">
        <v>0</v>
      </c>
      <c r="G27" s="292">
        <v>890</v>
      </c>
      <c r="H27" s="292">
        <f>SUM(ごみ搬入量内訳!E27,+ごみ搬入量内訳!AD27)</f>
        <v>18398</v>
      </c>
      <c r="I27" s="292">
        <f>ごみ搬入量内訳!BC27</f>
        <v>370</v>
      </c>
      <c r="J27" s="292">
        <f>資源化量内訳!BO27</f>
        <v>793</v>
      </c>
      <c r="K27" s="292">
        <f>SUM(H27:J27)</f>
        <v>19561</v>
      </c>
      <c r="L27" s="295">
        <f>IF(D27&lt;&gt;0,K27/D27/365*1000000,"-")</f>
        <v>795.33088200165923</v>
      </c>
      <c r="M27" s="292">
        <f>IF(D27&lt;&gt;0,(ごみ搬入量内訳!BR27+ごみ処理概要!J27)/ごみ処理概要!D27/365*1000000,"-")</f>
        <v>630.25530401859419</v>
      </c>
      <c r="N27" s="292">
        <f>IF(D27&lt;&gt;0,ごみ搬入量内訳!CM27/ごみ処理概要!D27/365*1000000,"-")</f>
        <v>165.07557798306513</v>
      </c>
      <c r="O27" s="292">
        <f>ごみ搬入量内訳!DH27</f>
        <v>0</v>
      </c>
      <c r="P27" s="292">
        <f>ごみ処理量内訳!E27</f>
        <v>13347</v>
      </c>
      <c r="Q27" s="292">
        <f>ごみ処理量内訳!N27</f>
        <v>0</v>
      </c>
      <c r="R27" s="292">
        <f>SUM(S27:Y27)</f>
        <v>4394</v>
      </c>
      <c r="S27" s="292">
        <f>ごみ処理量内訳!G27</f>
        <v>524</v>
      </c>
      <c r="T27" s="292">
        <f>ごみ処理量内訳!L27</f>
        <v>3353</v>
      </c>
      <c r="U27" s="292">
        <f>ごみ処理量内訳!H27</f>
        <v>517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1026</v>
      </c>
      <c r="AA27" s="292">
        <f>SUM(P27,Q27,R27,Z27)</f>
        <v>18767</v>
      </c>
      <c r="AB27" s="297">
        <f>IF(AA27&lt;&gt;0,(Z27+P27+R27)/AA27*100,"-")</f>
        <v>100</v>
      </c>
      <c r="AC27" s="292">
        <f>施設資源化量内訳!Y27</f>
        <v>821</v>
      </c>
      <c r="AD27" s="292">
        <f>施設資源化量内訳!AT27</f>
        <v>220</v>
      </c>
      <c r="AE27" s="292">
        <f>施設資源化量内訳!BO27</f>
        <v>16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895</v>
      </c>
      <c r="AJ27" s="292">
        <f>SUM(AC27:AI27)</f>
        <v>1952</v>
      </c>
      <c r="AK27" s="297">
        <f>IF((AA27+J27)&lt;&gt;0,(Z27+AJ27+J27)/(AA27+J27)*100,"-")</f>
        <v>19.279141104294478</v>
      </c>
      <c r="AL27" s="297">
        <f>IF((AA27+J27)&lt;&gt;0,(資源化量内訳!D27-資源化量内訳!R27-資源化量内訳!T27-資源化量内訳!V27-資源化量内訳!U27)/(AA27+J27)*100,"-")</f>
        <v>19.279141104294478</v>
      </c>
      <c r="AM27" s="292">
        <f>ごみ処理量内訳!AA27</f>
        <v>0</v>
      </c>
      <c r="AN27" s="292">
        <f>ごみ処理量内訳!AB27</f>
        <v>591</v>
      </c>
      <c r="AO27" s="292">
        <f>ごみ処理量内訳!AC27</f>
        <v>0</v>
      </c>
      <c r="AP27" s="292">
        <f>SUM(AM27:AO27)</f>
        <v>591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42373</v>
      </c>
      <c r="E28" s="292">
        <v>42373</v>
      </c>
      <c r="F28" s="292">
        <v>0</v>
      </c>
      <c r="G28" s="292">
        <v>272</v>
      </c>
      <c r="H28" s="292">
        <f>SUM(ごみ搬入量内訳!E28,+ごみ搬入量内訳!AD28)</f>
        <v>12869</v>
      </c>
      <c r="I28" s="292">
        <f>ごみ搬入量内訳!BC28</f>
        <v>1483</v>
      </c>
      <c r="J28" s="292">
        <f>資源化量内訳!BO28</f>
        <v>248</v>
      </c>
      <c r="K28" s="292">
        <f>SUM(H28:J28)</f>
        <v>14600</v>
      </c>
      <c r="L28" s="295">
        <f>IF(D28&lt;&gt;0,K28/D28/365*1000000,"-")</f>
        <v>943.99735680740093</v>
      </c>
      <c r="M28" s="292">
        <f>IF(D28&lt;&gt;0,(ごみ搬入量内訳!BR28+ごみ処理概要!J28)/ごみ処理概要!D28/365*1000000,"-")</f>
        <v>718.7311382377444</v>
      </c>
      <c r="N28" s="292">
        <f>IF(D28&lt;&gt;0,ごみ搬入量内訳!CM28/ごみ処理概要!D28/365*1000000,"-")</f>
        <v>225.2662185696565</v>
      </c>
      <c r="O28" s="292">
        <f>ごみ搬入量内訳!DH28</f>
        <v>0</v>
      </c>
      <c r="P28" s="292">
        <f>ごみ処理量内訳!E28</f>
        <v>11903</v>
      </c>
      <c r="Q28" s="292">
        <f>ごみ処理量内訳!N28</f>
        <v>0</v>
      </c>
      <c r="R28" s="292">
        <f>SUM(S28:Y28)</f>
        <v>2459</v>
      </c>
      <c r="S28" s="292">
        <f>ごみ処理量内訳!G28</f>
        <v>1254</v>
      </c>
      <c r="T28" s="292">
        <f>ごみ処理量内訳!L28</f>
        <v>1205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14362</v>
      </c>
      <c r="AB28" s="297">
        <f>IF(AA28&lt;&gt;0,(Z28+P28+R28)/AA28*100,"-")</f>
        <v>100</v>
      </c>
      <c r="AC28" s="292">
        <f>施設資源化量内訳!Y28</f>
        <v>108</v>
      </c>
      <c r="AD28" s="292">
        <f>施設資源化量内訳!AT28</f>
        <v>570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1131</v>
      </c>
      <c r="AJ28" s="292">
        <f>SUM(AC28:AI28)</f>
        <v>1809</v>
      </c>
      <c r="AK28" s="297">
        <f>IF((AA28+J28)&lt;&gt;0,(Z28+AJ28+J28)/(AA28+J28)*100,"-")</f>
        <v>14.079397672826833</v>
      </c>
      <c r="AL28" s="297">
        <f>IF((AA28+J28)&lt;&gt;0,(資源化量内訳!D28-資源化量内訳!R28-資源化量内訳!T28-資源化量内訳!V28-資源化量内訳!U28)/(AA28+J28)*100,"-")</f>
        <v>14.079397672826833</v>
      </c>
      <c r="AM28" s="292">
        <f>ごみ処理量内訳!AA28</f>
        <v>0</v>
      </c>
      <c r="AN28" s="292">
        <f>ごみ処理量内訳!AB28</f>
        <v>1740</v>
      </c>
      <c r="AO28" s="292">
        <f>ごみ処理量内訳!AC28</f>
        <v>114</v>
      </c>
      <c r="AP28" s="292">
        <f>SUM(AM28:AO28)</f>
        <v>1854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54686</v>
      </c>
      <c r="E29" s="292">
        <v>54686</v>
      </c>
      <c r="F29" s="292">
        <v>0</v>
      </c>
      <c r="G29" s="292">
        <v>268</v>
      </c>
      <c r="H29" s="292">
        <f>SUM(ごみ搬入量内訳!E29,+ごみ搬入量内訳!AD29)</f>
        <v>14776</v>
      </c>
      <c r="I29" s="292">
        <f>ごみ搬入量内訳!BC29</f>
        <v>2730</v>
      </c>
      <c r="J29" s="292">
        <f>資源化量内訳!BO29</f>
        <v>0</v>
      </c>
      <c r="K29" s="292">
        <f>SUM(H29:J29)</f>
        <v>17506</v>
      </c>
      <c r="L29" s="295">
        <f>IF(D29&lt;&gt;0,K29/D29/365*1000000,"-")</f>
        <v>877.03697172249645</v>
      </c>
      <c r="M29" s="292">
        <f>IF(D29&lt;&gt;0,(ごみ搬入量内訳!BR29+ごみ処理概要!J29)/ごみ処理概要!D29/365*1000000,"-")</f>
        <v>710.80775475829887</v>
      </c>
      <c r="N29" s="292">
        <f>IF(D29&lt;&gt;0,ごみ搬入量内訳!CM29/ごみ処理概要!D29/365*1000000,"-")</f>
        <v>166.22921696419758</v>
      </c>
      <c r="O29" s="292">
        <f>ごみ搬入量内訳!DH29</f>
        <v>0</v>
      </c>
      <c r="P29" s="292">
        <f>ごみ処理量内訳!E29</f>
        <v>14992</v>
      </c>
      <c r="Q29" s="292">
        <f>ごみ処理量内訳!N29</f>
        <v>0</v>
      </c>
      <c r="R29" s="292">
        <f>SUM(S29:Y29)</f>
        <v>2514</v>
      </c>
      <c r="S29" s="292">
        <f>ごみ処理量内訳!G29</f>
        <v>1124</v>
      </c>
      <c r="T29" s="292">
        <f>ごみ処理量内訳!L29</f>
        <v>1390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17506</v>
      </c>
      <c r="AB29" s="297">
        <f>IF(AA29&lt;&gt;0,(Z29+P29+R29)/AA29*100,"-")</f>
        <v>100</v>
      </c>
      <c r="AC29" s="292">
        <f>施設資源化量内訳!Y29</f>
        <v>136</v>
      </c>
      <c r="AD29" s="292">
        <f>施設資源化量内訳!AT29</f>
        <v>537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1351</v>
      </c>
      <c r="AJ29" s="292">
        <f>SUM(AC29:AI29)</f>
        <v>2024</v>
      </c>
      <c r="AK29" s="297">
        <f>IF((AA29+J29)&lt;&gt;0,(Z29+AJ29+J29)/(AA29+J29)*100,"-")</f>
        <v>11.561750257054724</v>
      </c>
      <c r="AL29" s="297">
        <f>IF((AA29+J29)&lt;&gt;0,(資源化量内訳!D29-資源化量内訳!R29-資源化量内訳!T29-資源化量内訳!V29-資源化量内訳!U29)/(AA29+J29)*100,"-")</f>
        <v>11.561750257054724</v>
      </c>
      <c r="AM29" s="292">
        <f>ごみ処理量内訳!AA29</f>
        <v>0</v>
      </c>
      <c r="AN29" s="292">
        <f>ごみ処理量内訳!AB29</f>
        <v>2192</v>
      </c>
      <c r="AO29" s="292">
        <f>ごみ処理量内訳!AC29</f>
        <v>120</v>
      </c>
      <c r="AP29" s="292">
        <f>SUM(AM29:AO29)</f>
        <v>2312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104646</v>
      </c>
      <c r="E30" s="292">
        <v>104646</v>
      </c>
      <c r="F30" s="292">
        <v>0</v>
      </c>
      <c r="G30" s="292">
        <v>2197</v>
      </c>
      <c r="H30" s="292">
        <f>SUM(ごみ搬入量内訳!E30,+ごみ搬入量内訳!AD30)</f>
        <v>30767</v>
      </c>
      <c r="I30" s="292">
        <f>ごみ搬入量内訳!BC30</f>
        <v>1130</v>
      </c>
      <c r="J30" s="292">
        <f>資源化量内訳!BO30</f>
        <v>52</v>
      </c>
      <c r="K30" s="292">
        <f>SUM(H30:J30)</f>
        <v>31949</v>
      </c>
      <c r="L30" s="295">
        <f>IF(D30&lt;&gt;0,K30/D30/365*1000000,"-")</f>
        <v>836.45344159657384</v>
      </c>
      <c r="M30" s="292">
        <f>IF(D30&lt;&gt;0,(ごみ搬入量内訳!BR30+ごみ処理概要!J30)/ごみ処理概要!D30/365*1000000,"-")</f>
        <v>697.38052282725414</v>
      </c>
      <c r="N30" s="292">
        <f>IF(D30&lt;&gt;0,ごみ搬入量内訳!CM30/ごみ処理概要!D30/365*1000000,"-")</f>
        <v>139.07291876931987</v>
      </c>
      <c r="O30" s="292">
        <f>ごみ搬入量内訳!DH30</f>
        <v>0</v>
      </c>
      <c r="P30" s="292">
        <f>ごみ処理量内訳!E30</f>
        <v>27786</v>
      </c>
      <c r="Q30" s="292">
        <f>ごみ処理量内訳!N30</f>
        <v>0</v>
      </c>
      <c r="R30" s="292">
        <f>SUM(S30:Y30)</f>
        <v>1965</v>
      </c>
      <c r="S30" s="292">
        <f>ごみ処理量内訳!G30</f>
        <v>1770</v>
      </c>
      <c r="T30" s="292">
        <f>ごみ処理量内訳!L30</f>
        <v>195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2146</v>
      </c>
      <c r="AA30" s="292">
        <f>SUM(P30,Q30,R30,Z30)</f>
        <v>31897</v>
      </c>
      <c r="AB30" s="297">
        <f>IF(AA30&lt;&gt;0,(Z30+P30+R30)/AA30*100,"-")</f>
        <v>100</v>
      </c>
      <c r="AC30" s="292">
        <f>施設資源化量内訳!Y30</f>
        <v>873</v>
      </c>
      <c r="AD30" s="292">
        <f>施設資源化量内訳!AT30</f>
        <v>566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195</v>
      </c>
      <c r="AJ30" s="292">
        <f>SUM(AC30:AI30)</f>
        <v>1634</v>
      </c>
      <c r="AK30" s="297">
        <f>IF((AA30+J30)&lt;&gt;0,(Z30+AJ30+J30)/(AA30+J30)*100,"-")</f>
        <v>11.994115621772201</v>
      </c>
      <c r="AL30" s="297">
        <f>IF((AA30+J30)&lt;&gt;0,(資源化量内訳!D30-資源化量内訳!R30-資源化量内訳!T30-資源化量内訳!V30-資源化量内訳!U30)/(AA30+J30)*100,"-")</f>
        <v>11.994115621772201</v>
      </c>
      <c r="AM30" s="292">
        <f>ごみ処理量内訳!AA30</f>
        <v>0</v>
      </c>
      <c r="AN30" s="292">
        <f>ごみ処理量内訳!AB30</f>
        <v>2701</v>
      </c>
      <c r="AO30" s="292">
        <f>ごみ処理量内訳!AC30</f>
        <v>0</v>
      </c>
      <c r="AP30" s="292">
        <f>SUM(AM30:AO30)</f>
        <v>2701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54587</v>
      </c>
      <c r="E31" s="292">
        <v>54587</v>
      </c>
      <c r="F31" s="292">
        <v>0</v>
      </c>
      <c r="G31" s="292">
        <v>2370</v>
      </c>
      <c r="H31" s="292">
        <f>SUM(ごみ搬入量内訳!E31,+ごみ搬入量内訳!AD31)</f>
        <v>15796</v>
      </c>
      <c r="I31" s="292">
        <f>ごみ搬入量内訳!BC31</f>
        <v>2357</v>
      </c>
      <c r="J31" s="292">
        <f>資源化量内訳!BO31</f>
        <v>854</v>
      </c>
      <c r="K31" s="292">
        <f>SUM(H31:J31)</f>
        <v>19007</v>
      </c>
      <c r="L31" s="295">
        <f>IF(D31&lt;&gt;0,K31/D31/365*1000000,"-")</f>
        <v>953.96289597779185</v>
      </c>
      <c r="M31" s="292">
        <f>IF(D31&lt;&gt;0,(ごみ搬入量内訳!BR31+ごみ処理概要!J31)/ごみ処理概要!D31/365*1000000,"-")</f>
        <v>698.5455666974749</v>
      </c>
      <c r="N31" s="292">
        <f>IF(D31&lt;&gt;0,ごみ搬入量内訳!CM31/ごみ処理概要!D31/365*1000000,"-")</f>
        <v>255.41732928031689</v>
      </c>
      <c r="O31" s="292">
        <f>ごみ搬入量内訳!DH31</f>
        <v>0</v>
      </c>
      <c r="P31" s="292">
        <f>ごみ処理量内訳!E31</f>
        <v>13563</v>
      </c>
      <c r="Q31" s="292">
        <f>ごみ処理量内訳!N31</f>
        <v>0</v>
      </c>
      <c r="R31" s="292">
        <f>SUM(S31:Y31)</f>
        <v>2166</v>
      </c>
      <c r="S31" s="292">
        <f>ごみ処理量内訳!G31</f>
        <v>1370</v>
      </c>
      <c r="T31" s="292">
        <f>ごみ処理量内訳!L31</f>
        <v>791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5</v>
      </c>
      <c r="Z31" s="292">
        <f>資源化量内訳!Y31</f>
        <v>2424</v>
      </c>
      <c r="AA31" s="292">
        <f>SUM(P31,Q31,R31,Z31)</f>
        <v>18153</v>
      </c>
      <c r="AB31" s="297">
        <f>IF(AA31&lt;&gt;0,(Z31+P31+R31)/AA31*100,"-")</f>
        <v>100</v>
      </c>
      <c r="AC31" s="292">
        <f>施設資源化量内訳!Y31</f>
        <v>840</v>
      </c>
      <c r="AD31" s="292">
        <f>施設資源化量内訳!AT31</f>
        <v>235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636</v>
      </c>
      <c r="AJ31" s="292">
        <f>SUM(AC31:AI31)</f>
        <v>1711</v>
      </c>
      <c r="AK31" s="297">
        <f>IF((AA31+J31)&lt;&gt;0,(Z31+AJ31+J31)/(AA31+J31)*100,"-")</f>
        <v>26.248224338401645</v>
      </c>
      <c r="AL31" s="297">
        <f>IF((AA31+J31)&lt;&gt;0,(資源化量内訳!D31-資源化量内訳!R31-資源化量内訳!T31-資源化量内訳!V31-資源化量内訳!U31)/(AA31+J31)*100,"-")</f>
        <v>26.248224338401645</v>
      </c>
      <c r="AM31" s="292">
        <f>ごみ処理量内訳!AA31</f>
        <v>0</v>
      </c>
      <c r="AN31" s="292">
        <f>ごみ処理量内訳!AB31</f>
        <v>827</v>
      </c>
      <c r="AO31" s="292">
        <f>ごみ処理量内訳!AC31</f>
        <v>0</v>
      </c>
      <c r="AP31" s="292">
        <f>SUM(AM31:AO31)</f>
        <v>827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40634</v>
      </c>
      <c r="E32" s="292">
        <v>40634</v>
      </c>
      <c r="F32" s="292">
        <v>0</v>
      </c>
      <c r="G32" s="292">
        <v>1022</v>
      </c>
      <c r="H32" s="292">
        <f>SUM(ごみ搬入量内訳!E32,+ごみ搬入量内訳!AD32)</f>
        <v>12159</v>
      </c>
      <c r="I32" s="292">
        <f>ごみ搬入量内訳!BC32</f>
        <v>1767</v>
      </c>
      <c r="J32" s="292">
        <f>資源化量内訳!BO32</f>
        <v>282</v>
      </c>
      <c r="K32" s="292">
        <f>SUM(H32:J32)</f>
        <v>14208</v>
      </c>
      <c r="L32" s="295">
        <f>IF(D32&lt;&gt;0,K32/D32/365*1000000,"-")</f>
        <v>957.96690941724353</v>
      </c>
      <c r="M32" s="292">
        <f>IF(D32&lt;&gt;0,(ごみ搬入量内訳!BR32+ごみ処理概要!J32)/ごみ処理概要!D32/365*1000000,"-")</f>
        <v>731.89265214837963</v>
      </c>
      <c r="N32" s="292">
        <f>IF(D32&lt;&gt;0,ごみ搬入量内訳!CM32/ごみ処理概要!D32/365*1000000,"-")</f>
        <v>226.07425726886387</v>
      </c>
      <c r="O32" s="292">
        <f>ごみ搬入量内訳!DH32</f>
        <v>0</v>
      </c>
      <c r="P32" s="292">
        <f>ごみ処理量内訳!E32</f>
        <v>10710</v>
      </c>
      <c r="Q32" s="292">
        <f>ごみ処理量内訳!N32</f>
        <v>0</v>
      </c>
      <c r="R32" s="292">
        <f>SUM(S32:Y32)</f>
        <v>1993</v>
      </c>
      <c r="S32" s="292">
        <f>ごみ処理量内訳!G32</f>
        <v>1479</v>
      </c>
      <c r="T32" s="292">
        <f>ごみ処理量内訳!L32</f>
        <v>514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1666</v>
      </c>
      <c r="AA32" s="292">
        <f>SUM(P32,Q32,R32,Z32)</f>
        <v>14369</v>
      </c>
      <c r="AB32" s="297">
        <f>IF(AA32&lt;&gt;0,(Z32+P32+R32)/AA32*100,"-")</f>
        <v>100</v>
      </c>
      <c r="AC32" s="292">
        <f>施設資源化量内訳!Y32</f>
        <v>132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346</v>
      </c>
      <c r="AJ32" s="292">
        <f>SUM(AC32:AI32)</f>
        <v>478</v>
      </c>
      <c r="AK32" s="297">
        <f>IF((AA32+J32)&lt;&gt;0,(Z32+AJ32+J32)/(AA32+J32)*100,"-")</f>
        <v>16.558596682820284</v>
      </c>
      <c r="AL32" s="297">
        <f>IF((AA32+J32)&lt;&gt;0,(資源化量内訳!D32-資源化量内訳!R32-資源化量内訳!T32-資源化量内訳!V32-資源化量内訳!U32)/(AA32+J32)*100,"-")</f>
        <v>16.558596682820284</v>
      </c>
      <c r="AM32" s="292">
        <f>ごみ処理量内訳!AA32</f>
        <v>0</v>
      </c>
      <c r="AN32" s="292">
        <f>ごみ処理量内訳!AB32</f>
        <v>1825</v>
      </c>
      <c r="AO32" s="292">
        <f>ごみ処理量内訳!AC32</f>
        <v>168</v>
      </c>
      <c r="AP32" s="292">
        <f>SUM(AM32:AO32)</f>
        <v>1993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42186</v>
      </c>
      <c r="E33" s="292">
        <v>42186</v>
      </c>
      <c r="F33" s="292">
        <v>0</v>
      </c>
      <c r="G33" s="292">
        <v>1116</v>
      </c>
      <c r="H33" s="292">
        <f>SUM(ごみ搬入量内訳!E33,+ごみ搬入量内訳!AD33)</f>
        <v>15281</v>
      </c>
      <c r="I33" s="292">
        <f>ごみ搬入量内訳!BC33</f>
        <v>1614</v>
      </c>
      <c r="J33" s="292">
        <f>資源化量内訳!BO33</f>
        <v>153</v>
      </c>
      <c r="K33" s="292">
        <f>SUM(H33:J33)</f>
        <v>17048</v>
      </c>
      <c r="L33" s="295">
        <f>IF(D33&lt;&gt;0,K33/D33/365*1000000,"-")</f>
        <v>1107.1646829533138</v>
      </c>
      <c r="M33" s="292">
        <f>IF(D33&lt;&gt;0,(ごみ搬入量内訳!BR33+ごみ処理概要!J33)/ごみ処理概要!D33/365*1000000,"-")</f>
        <v>762.18235095847558</v>
      </c>
      <c r="N33" s="292">
        <f>IF(D33&lt;&gt;0,ごみ搬入量内訳!CM33/ごみ処理概要!D33/365*1000000,"-")</f>
        <v>344.9823319948382</v>
      </c>
      <c r="O33" s="292">
        <f>ごみ搬入量内訳!DH33</f>
        <v>0</v>
      </c>
      <c r="P33" s="292">
        <f>ごみ処理量内訳!E33</f>
        <v>12805</v>
      </c>
      <c r="Q33" s="292">
        <f>ごみ処理量内訳!N33</f>
        <v>0</v>
      </c>
      <c r="R33" s="292">
        <f>SUM(S33:Y33)</f>
        <v>2386</v>
      </c>
      <c r="S33" s="292">
        <f>ごみ処理量内訳!G33</f>
        <v>1133</v>
      </c>
      <c r="T33" s="292">
        <f>ごみ処理量内訳!L33</f>
        <v>525</v>
      </c>
      <c r="U33" s="292">
        <f>ごみ処理量内訳!H33</f>
        <v>728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1705</v>
      </c>
      <c r="AA33" s="292">
        <f>SUM(P33,Q33,R33,Z33)</f>
        <v>16896</v>
      </c>
      <c r="AB33" s="297">
        <f>IF(AA33&lt;&gt;0,(Z33+P33+R33)/AA33*100,"-")</f>
        <v>100</v>
      </c>
      <c r="AC33" s="292">
        <f>施設資源化量内訳!Y33</f>
        <v>395</v>
      </c>
      <c r="AD33" s="292">
        <f>施設資源化量内訳!AT33</f>
        <v>459</v>
      </c>
      <c r="AE33" s="292">
        <f>施設資源化量内訳!BO33</f>
        <v>728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373</v>
      </c>
      <c r="AJ33" s="292">
        <f>SUM(AC33:AI33)</f>
        <v>1955</v>
      </c>
      <c r="AK33" s="297">
        <f>IF((AA33+J33)&lt;&gt;0,(Z33+AJ33+J33)/(AA33+J33)*100,"-")</f>
        <v>22.364948090797114</v>
      </c>
      <c r="AL33" s="297">
        <f>IF((AA33+J33)&lt;&gt;0,(資源化量内訳!D33-資源化量内訳!R33-資源化量内訳!T33-資源化量内訳!V33-資源化量内訳!U33)/(AA33+J33)*100,"-")</f>
        <v>22.364948090797114</v>
      </c>
      <c r="AM33" s="292">
        <f>ごみ処理量内訳!AA33</f>
        <v>0</v>
      </c>
      <c r="AN33" s="292">
        <f>ごみ処理量内訳!AB33</f>
        <v>1371</v>
      </c>
      <c r="AO33" s="292">
        <f>ごみ処理量内訳!AC33</f>
        <v>161</v>
      </c>
      <c r="AP33" s="292">
        <f>SUM(AM33:AO33)</f>
        <v>1532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42312</v>
      </c>
      <c r="E34" s="292">
        <v>42312</v>
      </c>
      <c r="F34" s="292">
        <v>0</v>
      </c>
      <c r="G34" s="292">
        <v>343</v>
      </c>
      <c r="H34" s="292">
        <f>SUM(ごみ搬入量内訳!E34,+ごみ搬入量内訳!AD34)</f>
        <v>10479</v>
      </c>
      <c r="I34" s="292">
        <f>ごみ搬入量内訳!BC34</f>
        <v>493</v>
      </c>
      <c r="J34" s="292">
        <f>資源化量内訳!BO34</f>
        <v>0</v>
      </c>
      <c r="K34" s="292">
        <f>SUM(H34:J34)</f>
        <v>10972</v>
      </c>
      <c r="L34" s="295">
        <f>IF(D34&lt;&gt;0,K34/D34/365*1000000,"-")</f>
        <v>710.44323058713223</v>
      </c>
      <c r="M34" s="292">
        <f>IF(D34&lt;&gt;0,(ごみ搬入量内訳!BR34+ごみ処理概要!J34)/ごみ処理概要!D34/365*1000000,"-")</f>
        <v>590.71943060940646</v>
      </c>
      <c r="N34" s="292">
        <f>IF(D34&lt;&gt;0,ごみ搬入量内訳!CM34/ごみ処理概要!D34/365*1000000,"-")</f>
        <v>119.7237999777258</v>
      </c>
      <c r="O34" s="292">
        <f>ごみ搬入量内訳!DH34</f>
        <v>0</v>
      </c>
      <c r="P34" s="292">
        <f>ごみ処理量内訳!E34</f>
        <v>10168</v>
      </c>
      <c r="Q34" s="292">
        <f>ごみ処理量内訳!N34</f>
        <v>0</v>
      </c>
      <c r="R34" s="292">
        <f>SUM(S34:Y34)</f>
        <v>1243</v>
      </c>
      <c r="S34" s="292">
        <f>ごみ処理量内訳!G34</f>
        <v>378</v>
      </c>
      <c r="T34" s="292">
        <f>ごみ処理量内訳!L34</f>
        <v>865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11411</v>
      </c>
      <c r="AB34" s="297">
        <f>IF(AA34&lt;&gt;0,(Z34+P34+R34)/AA34*100,"-")</f>
        <v>100</v>
      </c>
      <c r="AC34" s="292">
        <f>施設資源化量内訳!Y34</f>
        <v>320</v>
      </c>
      <c r="AD34" s="292">
        <f>施設資源化量内訳!AT34</f>
        <v>121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865</v>
      </c>
      <c r="AJ34" s="292">
        <f>SUM(AC34:AI34)</f>
        <v>1306</v>
      </c>
      <c r="AK34" s="297">
        <f>IF((AA34+J34)&lt;&gt;0,(Z34+AJ34+J34)/(AA34+J34)*100,"-")</f>
        <v>11.445096836385943</v>
      </c>
      <c r="AL34" s="297">
        <f>IF((AA34+J34)&lt;&gt;0,(資源化量内訳!D34-資源化量内訳!R34-資源化量内訳!T34-資源化量内訳!V34-資源化量内訳!U34)/(AA34+J34)*100,"-")</f>
        <v>11.445096836385943</v>
      </c>
      <c r="AM34" s="292">
        <f>ごみ処理量内訳!AA34</f>
        <v>0</v>
      </c>
      <c r="AN34" s="292">
        <f>ごみ処理量内訳!AB34</f>
        <v>989</v>
      </c>
      <c r="AO34" s="292">
        <f>ごみ処理量内訳!AC34</f>
        <v>0</v>
      </c>
      <c r="AP34" s="292">
        <f>SUM(AM34:AO34)</f>
        <v>989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95229</v>
      </c>
      <c r="E35" s="292">
        <v>95229</v>
      </c>
      <c r="F35" s="292">
        <v>0</v>
      </c>
      <c r="G35" s="292">
        <v>2445</v>
      </c>
      <c r="H35" s="292">
        <f>SUM(ごみ搬入量内訳!E35,+ごみ搬入量内訳!AD35)</f>
        <v>36114</v>
      </c>
      <c r="I35" s="292">
        <f>ごみ搬入量内訳!BC35</f>
        <v>3447</v>
      </c>
      <c r="J35" s="292">
        <f>資源化量内訳!BO35</f>
        <v>960</v>
      </c>
      <c r="K35" s="292">
        <f>SUM(H35:J35)</f>
        <v>40521</v>
      </c>
      <c r="L35" s="295">
        <f>IF(D35&lt;&gt;0,K35/D35/365*1000000,"-")</f>
        <v>1165.7839351055286</v>
      </c>
      <c r="M35" s="292">
        <f>IF(D35&lt;&gt;0,(ごみ搬入量内訳!BR35+ごみ処理概要!J35)/ごみ処理概要!D35/365*1000000,"-")</f>
        <v>674.22192244016833</v>
      </c>
      <c r="N35" s="292">
        <f>IF(D35&lt;&gt;0,ごみ搬入量内訳!CM35/ごみ処理概要!D35/365*1000000,"-")</f>
        <v>491.56201266536016</v>
      </c>
      <c r="O35" s="292">
        <f>ごみ搬入量内訳!DH35</f>
        <v>0</v>
      </c>
      <c r="P35" s="292">
        <f>ごみ処理量内訳!E35</f>
        <v>0</v>
      </c>
      <c r="Q35" s="292">
        <f>ごみ処理量内訳!N35</f>
        <v>0</v>
      </c>
      <c r="R35" s="292">
        <f>SUM(S35:Y35)</f>
        <v>30624</v>
      </c>
      <c r="S35" s="292">
        <f>ごみ処理量内訳!G35</f>
        <v>0</v>
      </c>
      <c r="T35" s="292">
        <f>ごみ処理量内訳!L35</f>
        <v>8652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21972</v>
      </c>
      <c r="Y35" s="292">
        <f>ごみ処理量内訳!M35</f>
        <v>0</v>
      </c>
      <c r="Z35" s="292">
        <f>資源化量内訳!Y35</f>
        <v>8937</v>
      </c>
      <c r="AA35" s="292">
        <f>SUM(P35,Q35,R35,Z35)</f>
        <v>39561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13676</v>
      </c>
      <c r="AI35" s="292">
        <f>施設資源化量内訳!EU35</f>
        <v>1653</v>
      </c>
      <c r="AJ35" s="292">
        <f>SUM(AC35:AI35)</f>
        <v>15329</v>
      </c>
      <c r="AK35" s="297">
        <f>IF((AA35+J35)&lt;&gt;0,(Z35+AJ35+J35)/(AA35+J35)*100,"-")</f>
        <v>62.254139828730779</v>
      </c>
      <c r="AL35" s="297">
        <f>IF((AA35+J35)&lt;&gt;0,(資源化量内訳!D35-資源化量内訳!R35-資源化量内訳!T35-資源化量内訳!V35-資源化量内訳!U35)/(AA35+J35)*100,"-")</f>
        <v>28.503738802102614</v>
      </c>
      <c r="AM35" s="292">
        <f>ごみ処理量内訳!AA35</f>
        <v>0</v>
      </c>
      <c r="AN35" s="292">
        <f>ごみ処理量内訳!AB35</f>
        <v>258</v>
      </c>
      <c r="AO35" s="292">
        <f>ごみ処理量内訳!AC35</f>
        <v>1020</v>
      </c>
      <c r="AP35" s="292">
        <f>SUM(AM35:AO35)</f>
        <v>1278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35202</v>
      </c>
      <c r="E36" s="292">
        <v>35202</v>
      </c>
      <c r="F36" s="292">
        <v>0</v>
      </c>
      <c r="G36" s="292">
        <v>1001</v>
      </c>
      <c r="H36" s="292">
        <f>SUM(ごみ搬入量内訳!E36,+ごみ搬入量内訳!AD36)</f>
        <v>8680</v>
      </c>
      <c r="I36" s="292">
        <f>ごみ搬入量内訳!BC36</f>
        <v>1981</v>
      </c>
      <c r="J36" s="292">
        <f>資源化量内訳!BO36</f>
        <v>102</v>
      </c>
      <c r="K36" s="292">
        <f>SUM(H36:J36)</f>
        <v>10763</v>
      </c>
      <c r="L36" s="295">
        <f>IF(D36&lt;&gt;0,K36/D36/365*1000000,"-")</f>
        <v>837.67033784661987</v>
      </c>
      <c r="M36" s="292">
        <f>IF(D36&lt;&gt;0,(ごみ搬入量内訳!BR36+ごみ処理概要!J36)/ごみ処理概要!D36/365*1000000,"-")</f>
        <v>638.42885639281076</v>
      </c>
      <c r="N36" s="292">
        <f>IF(D36&lt;&gt;0,ごみ搬入量内訳!CM36/ごみ処理概要!D36/365*1000000,"-")</f>
        <v>199.24148145380903</v>
      </c>
      <c r="O36" s="292">
        <f>ごみ搬入量内訳!DH36</f>
        <v>0</v>
      </c>
      <c r="P36" s="292">
        <f>ごみ処理量内訳!E36</f>
        <v>9344</v>
      </c>
      <c r="Q36" s="292">
        <f>ごみ処理量内訳!N36</f>
        <v>0</v>
      </c>
      <c r="R36" s="292">
        <f>SUM(S36:Y36)</f>
        <v>1042</v>
      </c>
      <c r="S36" s="292">
        <f>ごみ処理量内訳!G36</f>
        <v>1042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275</v>
      </c>
      <c r="AA36" s="292">
        <f>SUM(P36,Q36,R36,Z36)</f>
        <v>10661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637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637</v>
      </c>
      <c r="AK36" s="297">
        <f>IF((AA36+J36)&lt;&gt;0,(Z36+AJ36+J36)/(AA36+J36)*100,"-")</f>
        <v>9.4211651026665422</v>
      </c>
      <c r="AL36" s="297">
        <f>IF((AA36+J36)&lt;&gt;0,(資源化量内訳!D36-資源化量内訳!R36-資源化量内訳!T36-資源化量内訳!V36-資源化量内訳!U36)/(AA36+J36)*100,"-")</f>
        <v>9.4211651026665422</v>
      </c>
      <c r="AM36" s="292">
        <f>ごみ処理量内訳!AA36</f>
        <v>0</v>
      </c>
      <c r="AN36" s="292">
        <f>ごみ処理量内訳!AB36</f>
        <v>1222</v>
      </c>
      <c r="AO36" s="292">
        <f>ごみ処理量内訳!AC36</f>
        <v>363</v>
      </c>
      <c r="AP36" s="292">
        <f>SUM(AM36:AO36)</f>
        <v>1585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49145</v>
      </c>
      <c r="E37" s="292">
        <v>49145</v>
      </c>
      <c r="F37" s="292">
        <v>0</v>
      </c>
      <c r="G37" s="292">
        <v>2435</v>
      </c>
      <c r="H37" s="292">
        <f>SUM(ごみ搬入量内訳!E37,+ごみ搬入量内訳!AD37)</f>
        <v>10201</v>
      </c>
      <c r="I37" s="292">
        <f>ごみ搬入量内訳!BC37</f>
        <v>1950</v>
      </c>
      <c r="J37" s="292">
        <f>資源化量内訳!BO37</f>
        <v>0</v>
      </c>
      <c r="K37" s="292">
        <f>SUM(H37:J37)</f>
        <v>12151</v>
      </c>
      <c r="L37" s="295">
        <f>IF(D37&lt;&gt;0,K37/D37/365*1000000,"-")</f>
        <v>677.39161580840596</v>
      </c>
      <c r="M37" s="292">
        <f>IF(D37&lt;&gt;0,(ごみ搬入量内訳!BR37+ごみ処理概要!J37)/ごみ処理概要!D37/365*1000000,"-")</f>
        <v>580.33468196572346</v>
      </c>
      <c r="N37" s="292">
        <f>IF(D37&lt;&gt;0,ごみ搬入量内訳!CM37/ごみ処理概要!D37/365*1000000,"-")</f>
        <v>97.056933842682469</v>
      </c>
      <c r="O37" s="292">
        <f>ごみ搬入量内訳!DH37</f>
        <v>0</v>
      </c>
      <c r="P37" s="292">
        <f>ごみ処理量内訳!E37</f>
        <v>10569</v>
      </c>
      <c r="Q37" s="292">
        <f>ごみ処理量内訳!N37</f>
        <v>0</v>
      </c>
      <c r="R37" s="292">
        <f>SUM(S37:Y37)</f>
        <v>1062</v>
      </c>
      <c r="S37" s="292">
        <f>ごみ処理量内訳!G37</f>
        <v>257</v>
      </c>
      <c r="T37" s="292">
        <f>ごみ処理量内訳!L37</f>
        <v>805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274</v>
      </c>
      <c r="AA37" s="292">
        <f>SUM(P37,Q37,R37,Z37)</f>
        <v>11905</v>
      </c>
      <c r="AB37" s="297">
        <f>IF(AA37&lt;&gt;0,(Z37+P37+R37)/AA37*100,"-")</f>
        <v>100</v>
      </c>
      <c r="AC37" s="292">
        <f>施設資源化量内訳!Y37</f>
        <v>1030</v>
      </c>
      <c r="AD37" s="292">
        <f>施設資源化量内訳!AT37</f>
        <v>155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794</v>
      </c>
      <c r="AJ37" s="292">
        <f>SUM(AC37:AI37)</f>
        <v>1979</v>
      </c>
      <c r="AK37" s="297">
        <f>IF((AA37+J37)&lt;&gt;0,(Z37+AJ37+J37)/(AA37+J37)*100,"-")</f>
        <v>18.924821503569927</v>
      </c>
      <c r="AL37" s="297">
        <f>IF((AA37+J37)&lt;&gt;0,(資源化量内訳!D37-資源化量内訳!R37-資源化量内訳!T37-資源化量内訳!V37-資源化量内訳!U37)/(AA37+J37)*100,"-")</f>
        <v>18.924821503569927</v>
      </c>
      <c r="AM37" s="292">
        <f>ごみ処理量内訳!AA37</f>
        <v>0</v>
      </c>
      <c r="AN37" s="292">
        <f>ごみ処理量内訳!AB37</f>
        <v>437</v>
      </c>
      <c r="AO37" s="292">
        <f>ごみ処理量内訳!AC37</f>
        <v>54</v>
      </c>
      <c r="AP37" s="292">
        <f>SUM(AM37:AO37)</f>
        <v>491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51630</v>
      </c>
      <c r="E38" s="292">
        <v>51630</v>
      </c>
      <c r="F38" s="292">
        <v>0</v>
      </c>
      <c r="G38" s="292">
        <v>601</v>
      </c>
      <c r="H38" s="292">
        <f>SUM(ごみ搬入量内訳!E38,+ごみ搬入量内訳!AD38)</f>
        <v>12977</v>
      </c>
      <c r="I38" s="292">
        <f>ごみ搬入量内訳!BC38</f>
        <v>159</v>
      </c>
      <c r="J38" s="292">
        <f>資源化量内訳!BO38</f>
        <v>318</v>
      </c>
      <c r="K38" s="292">
        <f>SUM(H38:J38)</f>
        <v>13454</v>
      </c>
      <c r="L38" s="295">
        <f>IF(D38&lt;&gt;0,K38/D38/365*1000000,"-")</f>
        <v>713.93131846993504</v>
      </c>
      <c r="M38" s="292">
        <f>IF(D38&lt;&gt;0,(ごみ搬入量内訳!BR38+ごみ処理概要!J38)/ごみ処理概要!D38/365*1000000,"-")</f>
        <v>610.82677322041184</v>
      </c>
      <c r="N38" s="292">
        <f>IF(D38&lt;&gt;0,ごみ搬入量内訳!CM38/ごみ処理概要!D38/365*1000000,"-")</f>
        <v>103.10454524952308</v>
      </c>
      <c r="O38" s="292">
        <f>ごみ搬入量内訳!DH38</f>
        <v>0</v>
      </c>
      <c r="P38" s="292">
        <f>ごみ処理量内訳!E38</f>
        <v>9441</v>
      </c>
      <c r="Q38" s="292">
        <f>ごみ処理量内訳!N38</f>
        <v>0</v>
      </c>
      <c r="R38" s="292">
        <f>SUM(S38:Y38)</f>
        <v>3087</v>
      </c>
      <c r="S38" s="292">
        <f>ごみ処理量内訳!G38</f>
        <v>297</v>
      </c>
      <c r="T38" s="292">
        <f>ごみ処理量内訳!L38</f>
        <v>2596</v>
      </c>
      <c r="U38" s="292">
        <f>ごみ処理量内訳!H38</f>
        <v>194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610</v>
      </c>
      <c r="AA38" s="292">
        <f>SUM(P38,Q38,R38,Z38)</f>
        <v>13138</v>
      </c>
      <c r="AB38" s="297">
        <f>IF(AA38&lt;&gt;0,(Z38+P38+R38)/AA38*100,"-")</f>
        <v>100</v>
      </c>
      <c r="AC38" s="292">
        <f>施設資源化量内訳!Y38</f>
        <v>581</v>
      </c>
      <c r="AD38" s="292">
        <f>施設資源化量内訳!AT38</f>
        <v>125</v>
      </c>
      <c r="AE38" s="292">
        <f>施設資源化量内訳!BO38</f>
        <v>6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663</v>
      </c>
      <c r="AJ38" s="292">
        <f>SUM(AC38:AI38)</f>
        <v>1375</v>
      </c>
      <c r="AK38" s="297">
        <f>IF((AA38+J38)&lt;&gt;0,(Z38+AJ38+J38)/(AA38+J38)*100,"-")</f>
        <v>17.115041617122472</v>
      </c>
      <c r="AL38" s="297">
        <f>IF((AA38+J38)&lt;&gt;0,(資源化量内訳!D38-資源化量内訳!R38-資源化量内訳!T38-資源化量内訳!V38-資源化量内訳!U38)/(AA38+J38)*100,"-")</f>
        <v>17.115041617122472</v>
      </c>
      <c r="AM38" s="292">
        <f>ごみ処理量内訳!AA38</f>
        <v>0</v>
      </c>
      <c r="AN38" s="292">
        <f>ごみ処理量内訳!AB38</f>
        <v>418</v>
      </c>
      <c r="AO38" s="292">
        <f>ごみ処理量内訳!AC38</f>
        <v>0</v>
      </c>
      <c r="AP38" s="292">
        <f>SUM(AM38:AO38)</f>
        <v>418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51298</v>
      </c>
      <c r="E39" s="292">
        <v>51298</v>
      </c>
      <c r="F39" s="292">
        <v>0</v>
      </c>
      <c r="G39" s="292">
        <v>1437</v>
      </c>
      <c r="H39" s="292">
        <f>SUM(ごみ搬入量内訳!E39,+ごみ搬入量内訳!AD39)</f>
        <v>15958</v>
      </c>
      <c r="I39" s="292">
        <f>ごみ搬入量内訳!BC39</f>
        <v>2820</v>
      </c>
      <c r="J39" s="292">
        <f>資源化量内訳!BO39</f>
        <v>229</v>
      </c>
      <c r="K39" s="292">
        <f>SUM(H39:J39)</f>
        <v>19007</v>
      </c>
      <c r="L39" s="295">
        <f>IF(D39&lt;&gt;0,K39/D39/365*1000000,"-")</f>
        <v>1015.126761330651</v>
      </c>
      <c r="M39" s="292">
        <f>IF(D39&lt;&gt;0,(ごみ搬入量内訳!BR39+ごみ処理概要!J39)/ごみ処理概要!D39/365*1000000,"-")</f>
        <v>658.78826753372857</v>
      </c>
      <c r="N39" s="292">
        <f>IF(D39&lt;&gt;0,ごみ搬入量内訳!CM39/ごみ処理概要!D39/365*1000000,"-")</f>
        <v>356.33849379692236</v>
      </c>
      <c r="O39" s="292">
        <f>ごみ搬入量内訳!DH39</f>
        <v>0</v>
      </c>
      <c r="P39" s="292">
        <f>ごみ処理量内訳!E39</f>
        <v>14814</v>
      </c>
      <c r="Q39" s="292">
        <f>ごみ処理量内訳!N39</f>
        <v>0</v>
      </c>
      <c r="R39" s="292">
        <f>SUM(S39:Y39)</f>
        <v>1385</v>
      </c>
      <c r="S39" s="292">
        <f>ごみ処理量内訳!G39</f>
        <v>837</v>
      </c>
      <c r="T39" s="292">
        <f>ごみ処理量内訳!L39</f>
        <v>548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2579</v>
      </c>
      <c r="AA39" s="292">
        <f>SUM(P39,Q39,R39,Z39)</f>
        <v>18778</v>
      </c>
      <c r="AB39" s="297">
        <f>IF(AA39&lt;&gt;0,(Z39+P39+R39)/AA39*100,"-")</f>
        <v>100</v>
      </c>
      <c r="AC39" s="292">
        <f>施設資源化量内訳!Y39</f>
        <v>1019</v>
      </c>
      <c r="AD39" s="292">
        <f>施設資源化量内訳!AT39</f>
        <v>561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548</v>
      </c>
      <c r="AJ39" s="292">
        <f>SUM(AC39:AI39)</f>
        <v>2128</v>
      </c>
      <c r="AK39" s="297">
        <f>IF((AA39+J39)&lt;&gt;0,(Z39+AJ39+J39)/(AA39+J39)*100,"-")</f>
        <v>25.969379702214972</v>
      </c>
      <c r="AL39" s="297">
        <f>IF((AA39+J39)&lt;&gt;0,(資源化量内訳!D39-資源化量内訳!R39-資源化量内訳!T39-資源化量内訳!V39-資源化量内訳!U39)/(AA39+J39)*100,"-")</f>
        <v>25.969379702214972</v>
      </c>
      <c r="AM39" s="292">
        <f>ごみ処理量内訳!AA39</f>
        <v>0</v>
      </c>
      <c r="AN39" s="292">
        <f>ごみ処理量内訳!AB39</f>
        <v>936</v>
      </c>
      <c r="AO39" s="292">
        <f>ごみ処理量内訳!AC39</f>
        <v>90</v>
      </c>
      <c r="AP39" s="292">
        <f>SUM(AM39:AO39)</f>
        <v>1026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32756</v>
      </c>
      <c r="E40" s="292">
        <v>32756</v>
      </c>
      <c r="F40" s="292">
        <v>0</v>
      </c>
      <c r="G40" s="292">
        <v>591</v>
      </c>
      <c r="H40" s="292">
        <f>SUM(ごみ搬入量内訳!E40,+ごみ搬入量内訳!AD40)</f>
        <v>9923</v>
      </c>
      <c r="I40" s="292">
        <f>ごみ搬入量内訳!BC40</f>
        <v>503</v>
      </c>
      <c r="J40" s="292">
        <f>資源化量内訳!BO40</f>
        <v>484</v>
      </c>
      <c r="K40" s="292">
        <f>SUM(H40:J40)</f>
        <v>10910</v>
      </c>
      <c r="L40" s="295">
        <f>IF(D40&lt;&gt;0,K40/D40/365*1000000,"-")</f>
        <v>912.51712537868207</v>
      </c>
      <c r="M40" s="292">
        <f>IF(D40&lt;&gt;0,(ごみ搬入量内訳!BR40+ごみ処理概要!J40)/ごみ処理概要!D40/365*1000000,"-")</f>
        <v>677.40386786818931</v>
      </c>
      <c r="N40" s="292">
        <f>IF(D40&lt;&gt;0,ごみ搬入量内訳!CM40/ごみ処理概要!D40/365*1000000,"-")</f>
        <v>235.11325751049267</v>
      </c>
      <c r="O40" s="292">
        <f>ごみ搬入量内訳!DH40</f>
        <v>0</v>
      </c>
      <c r="P40" s="292">
        <f>ごみ処理量内訳!E40</f>
        <v>8967</v>
      </c>
      <c r="Q40" s="292">
        <f>ごみ処理量内訳!N40</f>
        <v>0</v>
      </c>
      <c r="R40" s="292">
        <f>SUM(S40:Y40)</f>
        <v>669</v>
      </c>
      <c r="S40" s="292">
        <f>ごみ処理量内訳!G40</f>
        <v>264</v>
      </c>
      <c r="T40" s="292">
        <f>ごみ処理量内訳!L40</f>
        <v>405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790</v>
      </c>
      <c r="AA40" s="292">
        <f>SUM(P40,Q40,R40,Z40)</f>
        <v>10426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145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405</v>
      </c>
      <c r="AJ40" s="292">
        <f>SUM(AC40:AI40)</f>
        <v>550</v>
      </c>
      <c r="AK40" s="297">
        <f>IF((AA40+J40)&lt;&gt;0,(Z40+AJ40+J40)/(AA40+J40)*100,"-")</f>
        <v>16.718606782768102</v>
      </c>
      <c r="AL40" s="297">
        <f>IF((AA40+J40)&lt;&gt;0,(資源化量内訳!D40-資源化量内訳!R40-資源化量内訳!T40-資源化量内訳!V40-資源化量内訳!U40)/(AA40+J40)*100,"-")</f>
        <v>16.718606782768102</v>
      </c>
      <c r="AM40" s="292">
        <f>ごみ処理量内訳!AA40</f>
        <v>0</v>
      </c>
      <c r="AN40" s="292">
        <f>ごみ処理量内訳!AB40</f>
        <v>1144</v>
      </c>
      <c r="AO40" s="292">
        <f>ごみ処理量内訳!AC40</f>
        <v>119</v>
      </c>
      <c r="AP40" s="292">
        <f>SUM(AM40:AO40)</f>
        <v>1263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16958</v>
      </c>
      <c r="E41" s="292">
        <v>16958</v>
      </c>
      <c r="F41" s="292">
        <v>0</v>
      </c>
      <c r="G41" s="292">
        <v>788</v>
      </c>
      <c r="H41" s="292">
        <f>SUM(ごみ搬入量内訳!E41,+ごみ搬入量内訳!AD41)</f>
        <v>7969</v>
      </c>
      <c r="I41" s="292">
        <f>ごみ搬入量内訳!BC41</f>
        <v>697</v>
      </c>
      <c r="J41" s="292">
        <f>資源化量内訳!BO41</f>
        <v>0</v>
      </c>
      <c r="K41" s="292">
        <f>SUM(H41:J41)</f>
        <v>8666</v>
      </c>
      <c r="L41" s="295">
        <f>IF(D41&lt;&gt;0,K41/D41/365*1000000,"-")</f>
        <v>1400.0746404897193</v>
      </c>
      <c r="M41" s="292">
        <f>IF(D41&lt;&gt;0,(ごみ搬入量内訳!BR41+ごみ処理概要!J41)/ごみ処理概要!D41/365*1000000,"-")</f>
        <v>842.04812211313367</v>
      </c>
      <c r="N41" s="292">
        <f>IF(D41&lt;&gt;0,ごみ搬入量内訳!CM41/ごみ処理概要!D41/365*1000000,"-")</f>
        <v>558.0265183765855</v>
      </c>
      <c r="O41" s="292">
        <f>ごみ搬入量内訳!DH41</f>
        <v>0</v>
      </c>
      <c r="P41" s="292">
        <f>ごみ処理量内訳!E41</f>
        <v>7562</v>
      </c>
      <c r="Q41" s="292">
        <f>ごみ処理量内訳!N41</f>
        <v>0</v>
      </c>
      <c r="R41" s="292">
        <f>SUM(S41:Y41)</f>
        <v>347</v>
      </c>
      <c r="S41" s="292">
        <f>ごみ処理量内訳!G41</f>
        <v>347</v>
      </c>
      <c r="T41" s="292">
        <f>ごみ処理量内訳!L41</f>
        <v>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738</v>
      </c>
      <c r="AA41" s="292">
        <f>SUM(P41,Q41,R41,Z41)</f>
        <v>8647</v>
      </c>
      <c r="AB41" s="297">
        <f>IF(AA41&lt;&gt;0,(Z41+P41+R41)/AA41*100,"-")</f>
        <v>100</v>
      </c>
      <c r="AC41" s="292">
        <f>施設資源化量内訳!Y41</f>
        <v>22</v>
      </c>
      <c r="AD41" s="292">
        <f>施設資源化量内訳!AT41</f>
        <v>208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230</v>
      </c>
      <c r="AK41" s="297">
        <f>IF((AA41+J41)&lt;&gt;0,(Z41+AJ41+J41)/(AA41+J41)*100,"-")</f>
        <v>11.194633977101885</v>
      </c>
      <c r="AL41" s="297">
        <f>IF((AA41+J41)&lt;&gt;0,(資源化量内訳!D41-資源化量内訳!R41-資源化量内訳!T41-資源化量内訳!V41-資源化量内訳!U41)/(AA41+J41)*100,"-")</f>
        <v>11.194633977101885</v>
      </c>
      <c r="AM41" s="292">
        <f>ごみ処理量内訳!AA41</f>
        <v>0</v>
      </c>
      <c r="AN41" s="292">
        <f>ごみ処理量内訳!AB41</f>
        <v>1242</v>
      </c>
      <c r="AO41" s="292">
        <f>ごみ処理量内訳!AC41</f>
        <v>73</v>
      </c>
      <c r="AP41" s="292">
        <f>SUM(AM41:AO41)</f>
        <v>1315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19746</v>
      </c>
      <c r="E42" s="292">
        <v>19746</v>
      </c>
      <c r="F42" s="292">
        <v>0</v>
      </c>
      <c r="G42" s="292">
        <v>73</v>
      </c>
      <c r="H42" s="292">
        <f>SUM(ごみ搬入量内訳!E42,+ごみ搬入量内訳!AD42)</f>
        <v>4871</v>
      </c>
      <c r="I42" s="292">
        <f>ごみ搬入量内訳!BC42</f>
        <v>714</v>
      </c>
      <c r="J42" s="292">
        <f>資源化量内訳!BO42</f>
        <v>213</v>
      </c>
      <c r="K42" s="292">
        <f>SUM(H42:J42)</f>
        <v>5798</v>
      </c>
      <c r="L42" s="295">
        <f>IF(D42&lt;&gt;0,K42/D42/365*1000000,"-")</f>
        <v>804.46325872831528</v>
      </c>
      <c r="M42" s="292">
        <f>IF(D42&lt;&gt;0,(ごみ搬入量内訳!BR42+ごみ処理概要!J42)/ごみ処理概要!D42/365*1000000,"-")</f>
        <v>656.00246417169285</v>
      </c>
      <c r="N42" s="292">
        <f>IF(D42&lt;&gt;0,ごみ搬入量内訳!CM42/ごみ処理概要!D42/365*1000000,"-")</f>
        <v>148.46079455662255</v>
      </c>
      <c r="O42" s="292">
        <f>ごみ搬入量内訳!DH42</f>
        <v>0</v>
      </c>
      <c r="P42" s="292">
        <f>ごみ処理量内訳!E42</f>
        <v>4982</v>
      </c>
      <c r="Q42" s="292">
        <f>ごみ処理量内訳!N42</f>
        <v>0</v>
      </c>
      <c r="R42" s="292">
        <f>SUM(S42:Y42)</f>
        <v>611</v>
      </c>
      <c r="S42" s="292">
        <f>ごみ処理量内訳!G42</f>
        <v>318</v>
      </c>
      <c r="T42" s="292">
        <f>ごみ処理量内訳!L42</f>
        <v>293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5593</v>
      </c>
      <c r="AB42" s="297">
        <f>IF(AA42&lt;&gt;0,(Z42+P42+R42)/AA42*100,"-")</f>
        <v>100</v>
      </c>
      <c r="AC42" s="292">
        <f>施設資源化量内訳!Y42</f>
        <v>117</v>
      </c>
      <c r="AD42" s="292">
        <f>施設資源化量内訳!AT42</f>
        <v>110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236</v>
      </c>
      <c r="AJ42" s="292">
        <f>SUM(AC42:AI42)</f>
        <v>463</v>
      </c>
      <c r="AK42" s="297">
        <f>IF((AA42+J42)&lt;&gt;0,(Z42+AJ42+J42)/(AA42+J42)*100,"-")</f>
        <v>11.643127798828798</v>
      </c>
      <c r="AL42" s="297">
        <f>IF((AA42+J42)&lt;&gt;0,(資源化量内訳!D42-資源化量内訳!R42-資源化量内訳!T42-資源化量内訳!V42-資源化量内訳!U42)/(AA42+J42)*100,"-")</f>
        <v>11.643127798828798</v>
      </c>
      <c r="AM42" s="292">
        <f>ごみ処理量内訳!AA42</f>
        <v>0</v>
      </c>
      <c r="AN42" s="292">
        <f>ごみ処理量内訳!AB42</f>
        <v>572</v>
      </c>
      <c r="AO42" s="292">
        <f>ごみ処理量内訳!AC42</f>
        <v>33</v>
      </c>
      <c r="AP42" s="292">
        <f>SUM(AM42:AO42)</f>
        <v>605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38302</v>
      </c>
      <c r="E43" s="292">
        <v>38302</v>
      </c>
      <c r="F43" s="292">
        <v>0</v>
      </c>
      <c r="G43" s="292">
        <v>301</v>
      </c>
      <c r="H43" s="292">
        <f>SUM(ごみ搬入量内訳!E43,+ごみ搬入量内訳!AD43)</f>
        <v>12698</v>
      </c>
      <c r="I43" s="292">
        <f>ごみ搬入量内訳!BC43</f>
        <v>745</v>
      </c>
      <c r="J43" s="292">
        <f>資源化量内訳!BO43</f>
        <v>43</v>
      </c>
      <c r="K43" s="292">
        <f>SUM(H43:J43)</f>
        <v>13486</v>
      </c>
      <c r="L43" s="295">
        <f>IF(D43&lt;&gt;0,K43/D43/365*1000000,"-")</f>
        <v>964.6479349767493</v>
      </c>
      <c r="M43" s="292">
        <f>IF(D43&lt;&gt;0,(ごみ搬入量内訳!BR43+ごみ処理概要!J43)/ごみ処理概要!D43/365*1000000,"-")</f>
        <v>762.43380831359707</v>
      </c>
      <c r="N43" s="292">
        <f>IF(D43&lt;&gt;0,ごみ搬入量内訳!CM43/ごみ処理概要!D43/365*1000000,"-")</f>
        <v>202.21412666315217</v>
      </c>
      <c r="O43" s="292">
        <f>ごみ搬入量内訳!DH43</f>
        <v>0</v>
      </c>
      <c r="P43" s="292">
        <f>ごみ処理量内訳!E43</f>
        <v>9831</v>
      </c>
      <c r="Q43" s="292">
        <f>ごみ処理量内訳!N43</f>
        <v>0</v>
      </c>
      <c r="R43" s="292">
        <f>SUM(S43:Y43)</f>
        <v>1808</v>
      </c>
      <c r="S43" s="292">
        <f>ごみ処理量内訳!G43</f>
        <v>795</v>
      </c>
      <c r="T43" s="292">
        <f>ごみ処理量内訳!L43</f>
        <v>511</v>
      </c>
      <c r="U43" s="292">
        <f>ごみ処理量内訳!H43</f>
        <v>344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158</v>
      </c>
      <c r="Y43" s="292">
        <f>ごみ処理量内訳!M43</f>
        <v>0</v>
      </c>
      <c r="Z43" s="292">
        <f>資源化量内訳!Y43</f>
        <v>1075</v>
      </c>
      <c r="AA43" s="292">
        <f>SUM(P43,Q43,R43,Z43)</f>
        <v>12714</v>
      </c>
      <c r="AB43" s="297">
        <f>IF(AA43&lt;&gt;0,(Z43+P43+R43)/AA43*100,"-")</f>
        <v>100</v>
      </c>
      <c r="AC43" s="292">
        <f>施設資源化量内訳!Y43</f>
        <v>379</v>
      </c>
      <c r="AD43" s="292">
        <f>施設資源化量内訳!AT43</f>
        <v>0</v>
      </c>
      <c r="AE43" s="292">
        <f>施設資源化量内訳!BO43</f>
        <v>344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158</v>
      </c>
      <c r="AI43" s="292">
        <f>施設資源化量内訳!EU43</f>
        <v>511</v>
      </c>
      <c r="AJ43" s="292">
        <f>SUM(AC43:AI43)</f>
        <v>1392</v>
      </c>
      <c r="AK43" s="297">
        <f>IF((AA43+J43)&lt;&gt;0,(Z43+AJ43+J43)/(AA43+J43)*100,"-")</f>
        <v>19.675472289723288</v>
      </c>
      <c r="AL43" s="297">
        <f>IF((AA43+J43)&lt;&gt;0,(資源化量内訳!D43-資源化量内訳!R43-資源化量内訳!T43-資源化量内訳!V43-資源化量内訳!U43)/(AA43+J43)*100,"-")</f>
        <v>19.675472289723288</v>
      </c>
      <c r="AM43" s="292">
        <f>ごみ処理量内訳!AA43</f>
        <v>0</v>
      </c>
      <c r="AN43" s="292">
        <f>ごみ処理量内訳!AB43</f>
        <v>447</v>
      </c>
      <c r="AO43" s="292">
        <f>ごみ処理量内訳!AC43</f>
        <v>128</v>
      </c>
      <c r="AP43" s="292">
        <f>SUM(AM43:AO43)</f>
        <v>575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17369</v>
      </c>
      <c r="E44" s="292">
        <v>17369</v>
      </c>
      <c r="F44" s="292">
        <v>0</v>
      </c>
      <c r="G44" s="292">
        <v>87</v>
      </c>
      <c r="H44" s="292">
        <f>SUM(ごみ搬入量内訳!E44,+ごみ搬入量内訳!AD44)</f>
        <v>5638</v>
      </c>
      <c r="I44" s="292">
        <f>ごみ搬入量内訳!BC44</f>
        <v>915</v>
      </c>
      <c r="J44" s="292">
        <f>資源化量内訳!BO44</f>
        <v>0</v>
      </c>
      <c r="K44" s="292">
        <f>SUM(H44:J44)</f>
        <v>6553</v>
      </c>
      <c r="L44" s="295">
        <f>IF(D44&lt;&gt;0,K44/D44/365*1000000,"-")</f>
        <v>1033.6475708177929</v>
      </c>
      <c r="M44" s="292">
        <f>IF(D44&lt;&gt;0,(ごみ搬入量内訳!BR44+ごみ処理概要!J44)/ごみ処理概要!D44/365*1000000,"-")</f>
        <v>795.93859947300234</v>
      </c>
      <c r="N44" s="292">
        <f>IF(D44&lt;&gt;0,ごみ搬入量内訳!CM44/ごみ処理概要!D44/365*1000000,"-")</f>
        <v>237.7089713447908</v>
      </c>
      <c r="O44" s="292">
        <f>ごみ搬入量内訳!DH44</f>
        <v>0</v>
      </c>
      <c r="P44" s="292">
        <f>ごみ処理量内訳!E44</f>
        <v>5270</v>
      </c>
      <c r="Q44" s="292">
        <f>ごみ処理量内訳!N44</f>
        <v>0</v>
      </c>
      <c r="R44" s="292">
        <f>SUM(S44:Y44)</f>
        <v>265</v>
      </c>
      <c r="S44" s="292">
        <f>ごみ処理量内訳!G44</f>
        <v>0</v>
      </c>
      <c r="T44" s="292">
        <f>ごみ処理量内訳!L44</f>
        <v>265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1018</v>
      </c>
      <c r="AA44" s="292">
        <f>SUM(P44,Q44,R44,Z44)</f>
        <v>6553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264</v>
      </c>
      <c r="AJ44" s="292">
        <f>SUM(AC44:AI44)</f>
        <v>264</v>
      </c>
      <c r="AK44" s="297">
        <f>IF((AA44+J44)&lt;&gt;0,(Z44+AJ44+J44)/(AA44+J44)*100,"-")</f>
        <v>19.563558675415841</v>
      </c>
      <c r="AL44" s="297">
        <f>IF((AA44+J44)&lt;&gt;0,(資源化量内訳!D44-資源化量内訳!R44-資源化量内訳!T44-資源化量内訳!V44-資源化量内訳!U44)/(AA44+J44)*100,"-")</f>
        <v>19.563558675415841</v>
      </c>
      <c r="AM44" s="292">
        <f>ごみ処理量内訳!AA44</f>
        <v>0</v>
      </c>
      <c r="AN44" s="292">
        <f>ごみ処理量内訳!AB44</f>
        <v>479</v>
      </c>
      <c r="AO44" s="292">
        <f>ごみ処理量内訳!AC44</f>
        <v>0</v>
      </c>
      <c r="AP44" s="292">
        <f>SUM(AM44:AO44)</f>
        <v>479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15239</v>
      </c>
      <c r="E45" s="292">
        <v>15239</v>
      </c>
      <c r="F45" s="292">
        <v>0</v>
      </c>
      <c r="G45" s="292">
        <v>311</v>
      </c>
      <c r="H45" s="292">
        <f>SUM(ごみ搬入量内訳!E45,+ごみ搬入量内訳!AD45)</f>
        <v>5275</v>
      </c>
      <c r="I45" s="292">
        <f>ごみ搬入量内訳!BC45</f>
        <v>416</v>
      </c>
      <c r="J45" s="292">
        <f>資源化量内訳!BO45</f>
        <v>184</v>
      </c>
      <c r="K45" s="292">
        <f>SUM(H45:J45)</f>
        <v>5875</v>
      </c>
      <c r="L45" s="295">
        <f>IF(D45&lt;&gt;0,K45/D45/365*1000000,"-")</f>
        <v>1056.2300945573138</v>
      </c>
      <c r="M45" s="292">
        <f>IF(D45&lt;&gt;0,(ごみ搬入量内訳!BR45+ごみ処理概要!J45)/ごみ処理概要!D45/365*1000000,"-")</f>
        <v>731.18090120248428</v>
      </c>
      <c r="N45" s="292">
        <f>IF(D45&lt;&gt;0,ごみ搬入量内訳!CM45/ごみ処理概要!D45/365*1000000,"-")</f>
        <v>325.04919335482947</v>
      </c>
      <c r="O45" s="292">
        <f>ごみ搬入量内訳!DH45</f>
        <v>0</v>
      </c>
      <c r="P45" s="292">
        <f>ごみ処理量内訳!E45</f>
        <v>4467</v>
      </c>
      <c r="Q45" s="292">
        <f>ごみ処理量内訳!N45</f>
        <v>0</v>
      </c>
      <c r="R45" s="292">
        <f>SUM(S45:Y45)</f>
        <v>714</v>
      </c>
      <c r="S45" s="292">
        <f>ごみ処理量内訳!G45</f>
        <v>490</v>
      </c>
      <c r="T45" s="292">
        <f>ごみ処理量内訳!L45</f>
        <v>224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694</v>
      </c>
      <c r="AA45" s="292">
        <f>SUM(P45,Q45,R45,Z45)</f>
        <v>5875</v>
      </c>
      <c r="AB45" s="297">
        <f>IF(AA45&lt;&gt;0,(Z45+P45+R45)/AA45*100,"-")</f>
        <v>100</v>
      </c>
      <c r="AC45" s="292">
        <f>施設資源化量内訳!Y45</f>
        <v>51</v>
      </c>
      <c r="AD45" s="292">
        <f>施設資源化量内訳!AT45</f>
        <v>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155</v>
      </c>
      <c r="AJ45" s="292">
        <f>SUM(AC45:AI45)</f>
        <v>206</v>
      </c>
      <c r="AK45" s="297">
        <f>IF((AA45+J45)&lt;&gt;0,(Z45+AJ45+J45)/(AA45+J45)*100,"-")</f>
        <v>17.89074104637729</v>
      </c>
      <c r="AL45" s="297">
        <f>IF((AA45+J45)&lt;&gt;0,(資源化量内訳!D45-資源化量内訳!R45-資源化量内訳!T45-資源化量内訳!V45-資源化量内訳!U45)/(AA45+J45)*100,"-")</f>
        <v>17.89074104637729</v>
      </c>
      <c r="AM45" s="292">
        <f>ごみ処理量内訳!AA45</f>
        <v>0</v>
      </c>
      <c r="AN45" s="292">
        <f>ごみ処理量内訳!AB45</f>
        <v>645</v>
      </c>
      <c r="AO45" s="292">
        <f>ごみ処理量内訳!AC45</f>
        <v>69</v>
      </c>
      <c r="AP45" s="292">
        <f>SUM(AM45:AO45)</f>
        <v>714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47766</v>
      </c>
      <c r="E46" s="292">
        <v>47766</v>
      </c>
      <c r="F46" s="292">
        <v>0</v>
      </c>
      <c r="G46" s="292">
        <v>908</v>
      </c>
      <c r="H46" s="292">
        <f>SUM(ごみ搬入量内訳!E46,+ごみ搬入量内訳!AD46)</f>
        <v>16185</v>
      </c>
      <c r="I46" s="292">
        <f>ごみ搬入量内訳!BC46</f>
        <v>2006</v>
      </c>
      <c r="J46" s="292">
        <f>資源化量内訳!BO46</f>
        <v>2318</v>
      </c>
      <c r="K46" s="292">
        <f>SUM(H46:J46)</f>
        <v>20509</v>
      </c>
      <c r="L46" s="295">
        <f>IF(D46&lt;&gt;0,K46/D46/365*1000000,"-")</f>
        <v>1176.3396787650299</v>
      </c>
      <c r="M46" s="292">
        <f>IF(D46&lt;&gt;0,(ごみ搬入量内訳!BR46+ごみ処理概要!J46)/ごみ処理概要!D46/365*1000000,"-")</f>
        <v>910.03000357335623</v>
      </c>
      <c r="N46" s="292">
        <f>IF(D46&lt;&gt;0,ごみ搬入量内訳!CM46/ごみ処理概要!D46/365*1000000,"-")</f>
        <v>266.30967519167359</v>
      </c>
      <c r="O46" s="292">
        <f>ごみ搬入量内訳!DH46</f>
        <v>0</v>
      </c>
      <c r="P46" s="292">
        <f>ごみ処理量内訳!E46</f>
        <v>15652</v>
      </c>
      <c r="Q46" s="292">
        <f>ごみ処理量内訳!N46</f>
        <v>0</v>
      </c>
      <c r="R46" s="292">
        <f>SUM(S46:Y46)</f>
        <v>1870</v>
      </c>
      <c r="S46" s="292">
        <f>ごみ処理量内訳!G46</f>
        <v>1750</v>
      </c>
      <c r="T46" s="292">
        <f>ごみ処理量内訳!L46</f>
        <v>120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680</v>
      </c>
      <c r="AA46" s="292">
        <f>SUM(P46,Q46,R46,Z46)</f>
        <v>18202</v>
      </c>
      <c r="AB46" s="297">
        <f>IF(AA46&lt;&gt;0,(Z46+P46+R46)/AA46*100,"-")</f>
        <v>100</v>
      </c>
      <c r="AC46" s="292">
        <f>施設資源化量内訳!Y46</f>
        <v>0</v>
      </c>
      <c r="AD46" s="292">
        <f>施設資源化量内訳!AT46</f>
        <v>626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100</v>
      </c>
      <c r="AJ46" s="292">
        <f>SUM(AC46:AI46)</f>
        <v>726</v>
      </c>
      <c r="AK46" s="297">
        <f>IF((AA46+J46)&lt;&gt;0,(Z46+AJ46+J46)/(AA46+J46)*100,"-")</f>
        <v>18.148148148148149</v>
      </c>
      <c r="AL46" s="297">
        <f>IF((AA46+J46)&lt;&gt;0,(資源化量内訳!D46-資源化量内訳!R46-資源化量内訳!T46-資源化量内訳!V46-資源化量内訳!U46)/(AA46+J46)*100,"-")</f>
        <v>18.148148148148149</v>
      </c>
      <c r="AM46" s="292">
        <f>ごみ処理量内訳!AA46</f>
        <v>0</v>
      </c>
      <c r="AN46" s="292">
        <f>ごみ処理量内訳!AB46</f>
        <v>2243</v>
      </c>
      <c r="AO46" s="292">
        <f>ごみ処理量内訳!AC46</f>
        <v>356</v>
      </c>
      <c r="AP46" s="292">
        <f>SUM(AM46:AO46)</f>
        <v>2599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8981</v>
      </c>
      <c r="E47" s="292">
        <v>8981</v>
      </c>
      <c r="F47" s="292">
        <v>0</v>
      </c>
      <c r="G47" s="292">
        <v>128</v>
      </c>
      <c r="H47" s="292">
        <f>SUM(ごみ搬入量内訳!E47,+ごみ搬入量内訳!AD47)</f>
        <v>2612</v>
      </c>
      <c r="I47" s="292">
        <f>ごみ搬入量内訳!BC47</f>
        <v>407</v>
      </c>
      <c r="J47" s="292">
        <f>資源化量内訳!BO47</f>
        <v>0</v>
      </c>
      <c r="K47" s="292">
        <f>SUM(H47:J47)</f>
        <v>3019</v>
      </c>
      <c r="L47" s="295">
        <f>IF(D47&lt;&gt;0,K47/D47/365*1000000,"-")</f>
        <v>920.97014549742005</v>
      </c>
      <c r="M47" s="292">
        <f>IF(D47&lt;&gt;0,(ごみ搬入量内訳!BR47+ごみ処理概要!J47)/ごみ処理概要!D47/365*1000000,"-")</f>
        <v>704.98907129663394</v>
      </c>
      <c r="N47" s="292">
        <f>IF(D47&lt;&gt;0,ごみ搬入量内訳!CM47/ごみ処理概要!D47/365*1000000,"-")</f>
        <v>215.98107420078614</v>
      </c>
      <c r="O47" s="292">
        <f>ごみ搬入量内訳!DH47</f>
        <v>0</v>
      </c>
      <c r="P47" s="292">
        <f>ごみ処理量内訳!E47</f>
        <v>2277</v>
      </c>
      <c r="Q47" s="292">
        <f>ごみ処理量内訳!N47</f>
        <v>0</v>
      </c>
      <c r="R47" s="292">
        <f>SUM(S47:Y47)</f>
        <v>190</v>
      </c>
      <c r="S47" s="292">
        <f>ごみ処理量内訳!G47</f>
        <v>137</v>
      </c>
      <c r="T47" s="292">
        <f>ごみ処理量内訳!L47</f>
        <v>53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552</v>
      </c>
      <c r="AA47" s="292">
        <f>SUM(P47,Q47,R47,Z47)</f>
        <v>3019</v>
      </c>
      <c r="AB47" s="297">
        <f>IF(AA47&lt;&gt;0,(Z47+P47+R47)/AA47*100,"-")</f>
        <v>100</v>
      </c>
      <c r="AC47" s="292">
        <f>施設資源化量内訳!Y47</f>
        <v>191</v>
      </c>
      <c r="AD47" s="292">
        <f>施設資源化量内訳!AT47</f>
        <v>60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45</v>
      </c>
      <c r="AJ47" s="292">
        <f>SUM(AC47:AI47)</f>
        <v>296</v>
      </c>
      <c r="AK47" s="297">
        <f>IF((AA47+J47)&lt;&gt;0,(Z47+AJ47+J47)/(AA47+J47)*100,"-")</f>
        <v>28.088771116263661</v>
      </c>
      <c r="AL47" s="297">
        <f>IF((AA47+J47)&lt;&gt;0,(資源化量内訳!D47-資源化量内訳!R47-資源化量内訳!T47-資源化量内訳!V47-資源化量内訳!U47)/(AA47+J47)*100,"-")</f>
        <v>28.088771116263661</v>
      </c>
      <c r="AM47" s="292">
        <f>ごみ処理量内訳!AA47</f>
        <v>0</v>
      </c>
      <c r="AN47" s="292">
        <f>ごみ処理量内訳!AB47</f>
        <v>74</v>
      </c>
      <c r="AO47" s="292">
        <f>ごみ処理量内訳!AC47</f>
        <v>58</v>
      </c>
      <c r="AP47" s="292">
        <f>SUM(AM47:AO47)</f>
        <v>132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22351</v>
      </c>
      <c r="E48" s="292">
        <v>22351</v>
      </c>
      <c r="F48" s="292">
        <v>0</v>
      </c>
      <c r="G48" s="292">
        <v>1214</v>
      </c>
      <c r="H48" s="292">
        <f>SUM(ごみ搬入量内訳!E48,+ごみ搬入量内訳!AD48)</f>
        <v>5234</v>
      </c>
      <c r="I48" s="292">
        <f>ごみ搬入量内訳!BC48</f>
        <v>625</v>
      </c>
      <c r="J48" s="292">
        <f>資源化量内訳!BO48</f>
        <v>28</v>
      </c>
      <c r="K48" s="292">
        <f>SUM(H48:J48)</f>
        <v>5887</v>
      </c>
      <c r="L48" s="295">
        <f>IF(D48&lt;&gt;0,K48/D48/365*1000000,"-")</f>
        <v>721.61277451960416</v>
      </c>
      <c r="M48" s="292">
        <f>IF(D48&lt;&gt;0,(ごみ搬入量内訳!BR48+ごみ処理概要!J48)/ごみ処理概要!D48/365*1000000,"-")</f>
        <v>471.92274195693489</v>
      </c>
      <c r="N48" s="292">
        <f>IF(D48&lt;&gt;0,ごみ搬入量内訳!CM48/ごみ処理概要!D48/365*1000000,"-")</f>
        <v>249.69003256266919</v>
      </c>
      <c r="O48" s="292">
        <f>ごみ搬入量内訳!DH48</f>
        <v>0</v>
      </c>
      <c r="P48" s="292">
        <f>ごみ処理量内訳!E48</f>
        <v>4897</v>
      </c>
      <c r="Q48" s="292">
        <f>ごみ処理量内訳!N48</f>
        <v>0</v>
      </c>
      <c r="R48" s="292">
        <f>SUM(S48:Y48)</f>
        <v>289</v>
      </c>
      <c r="S48" s="292">
        <f>ごみ処理量内訳!G48</f>
        <v>282</v>
      </c>
      <c r="T48" s="292">
        <f>ごみ処理量内訳!L48</f>
        <v>7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669</v>
      </c>
      <c r="AA48" s="292">
        <f>SUM(P48,Q48,R48,Z48)</f>
        <v>5855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105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6</v>
      </c>
      <c r="AJ48" s="292">
        <f>SUM(AC48:AI48)</f>
        <v>111</v>
      </c>
      <c r="AK48" s="297">
        <f>IF((AA48+J48)&lt;&gt;0,(Z48+AJ48+J48)/(AA48+J48)*100,"-")</f>
        <v>13.73448920618732</v>
      </c>
      <c r="AL48" s="297">
        <f>IF((AA48+J48)&lt;&gt;0,(資源化量内訳!D48-資源化量内訳!R48-資源化量内訳!T48-資源化量内訳!V48-資源化量内訳!U48)/(AA48+J48)*100,"-")</f>
        <v>13.73448920618732</v>
      </c>
      <c r="AM48" s="292">
        <f>ごみ処理量内訳!AA48</f>
        <v>0</v>
      </c>
      <c r="AN48" s="292">
        <f>ごみ処理量内訳!AB48</f>
        <v>715</v>
      </c>
      <c r="AO48" s="292">
        <f>ごみ処理量内訳!AC48</f>
        <v>124</v>
      </c>
      <c r="AP48" s="292">
        <f>SUM(AM48:AO48)</f>
        <v>839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8614</v>
      </c>
      <c r="E49" s="292">
        <v>8614</v>
      </c>
      <c r="F49" s="292">
        <v>0</v>
      </c>
      <c r="G49" s="292">
        <v>159</v>
      </c>
      <c r="H49" s="292">
        <f>SUM(ごみ搬入量内訳!E49,+ごみ搬入量内訳!AD49)</f>
        <v>3337</v>
      </c>
      <c r="I49" s="292">
        <f>ごみ搬入量内訳!BC49</f>
        <v>140</v>
      </c>
      <c r="J49" s="292">
        <f>資源化量内訳!BO49</f>
        <v>86</v>
      </c>
      <c r="K49" s="292">
        <f>SUM(H49:J49)</f>
        <v>3563</v>
      </c>
      <c r="L49" s="295">
        <f>IF(D49&lt;&gt;0,K49/D49/365*1000000,"-")</f>
        <v>1133.2300714669652</v>
      </c>
      <c r="M49" s="292">
        <f>IF(D49&lt;&gt;0,(ごみ搬入量内訳!BR49+ごみ処理概要!J49)/ごみ処理概要!D49/365*1000000,"-")</f>
        <v>836.48472858774028</v>
      </c>
      <c r="N49" s="292">
        <f>IF(D49&lt;&gt;0,ごみ搬入量内訳!CM49/ごみ処理概要!D49/365*1000000,"-")</f>
        <v>296.74534287922495</v>
      </c>
      <c r="O49" s="292">
        <f>ごみ搬入量内訳!DH49</f>
        <v>0</v>
      </c>
      <c r="P49" s="292">
        <f>ごみ処理量内訳!E49</f>
        <v>3037</v>
      </c>
      <c r="Q49" s="292">
        <f>ごみ処理量内訳!N49</f>
        <v>0</v>
      </c>
      <c r="R49" s="292">
        <f>SUM(S49:Y49)</f>
        <v>360</v>
      </c>
      <c r="S49" s="292">
        <f>ごみ処理量内訳!G49</f>
        <v>360</v>
      </c>
      <c r="T49" s="292">
        <f>ごみ処理量内訳!L49</f>
        <v>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80</v>
      </c>
      <c r="AA49" s="292">
        <f>SUM(P49,Q49,R49,Z49)</f>
        <v>3477</v>
      </c>
      <c r="AB49" s="297">
        <f>IF(AA49&lt;&gt;0,(Z49+P49+R49)/AA49*100,"-")</f>
        <v>100</v>
      </c>
      <c r="AC49" s="292">
        <f>施設資源化量内訳!Y49</f>
        <v>181</v>
      </c>
      <c r="AD49" s="292">
        <f>施設資源化量内訳!AT49</f>
        <v>144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0</v>
      </c>
      <c r="AJ49" s="292">
        <f>SUM(AC49:AI49)</f>
        <v>325</v>
      </c>
      <c r="AK49" s="297">
        <f>IF((AA49+J49)&lt;&gt;0,(Z49+AJ49+J49)/(AA49+J49)*100,"-")</f>
        <v>13.78052203199551</v>
      </c>
      <c r="AL49" s="297">
        <f>IF((AA49+J49)&lt;&gt;0,(資源化量内訳!D49-資源化量内訳!R49-資源化量内訳!T49-資源化量内訳!V49-資源化量内訳!U49)/(AA49+J49)*100,"-")</f>
        <v>13.78052203199551</v>
      </c>
      <c r="AM49" s="292">
        <f>ごみ処理量内訳!AA49</f>
        <v>0</v>
      </c>
      <c r="AN49" s="292">
        <f>ごみ処理量内訳!AB49</f>
        <v>179</v>
      </c>
      <c r="AO49" s="292">
        <f>ごみ処理量内訳!AC49</f>
        <v>0</v>
      </c>
      <c r="AP49" s="292">
        <f>SUM(AM49:AO49)</f>
        <v>179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25298</v>
      </c>
      <c r="E50" s="292">
        <v>25298</v>
      </c>
      <c r="F50" s="292">
        <v>0</v>
      </c>
      <c r="G50" s="292">
        <v>964</v>
      </c>
      <c r="H50" s="292">
        <f>SUM(ごみ搬入量内訳!E50,+ごみ搬入量内訳!AD50)</f>
        <v>7384</v>
      </c>
      <c r="I50" s="292">
        <f>ごみ搬入量内訳!BC50</f>
        <v>1050</v>
      </c>
      <c r="J50" s="292">
        <f>資源化量内訳!BO50</f>
        <v>163</v>
      </c>
      <c r="K50" s="292">
        <f>SUM(H50:J50)</f>
        <v>8597</v>
      </c>
      <c r="L50" s="295">
        <f>IF(D50&lt;&gt;0,K50/D50/365*1000000,"-")</f>
        <v>931.03900140462667</v>
      </c>
      <c r="M50" s="292">
        <f>IF(D50&lt;&gt;0,(ごみ搬入量内訳!BR50+ごみ処理概要!J50)/ごみ処理概要!D50/365*1000000,"-")</f>
        <v>694.51589112572663</v>
      </c>
      <c r="N50" s="292">
        <f>IF(D50&lt;&gt;0,ごみ搬入量内訳!CM50/ごみ処理概要!D50/365*1000000,"-")</f>
        <v>236.52311027890016</v>
      </c>
      <c r="O50" s="292">
        <f>ごみ搬入量内訳!DH50</f>
        <v>0</v>
      </c>
      <c r="P50" s="292">
        <f>ごみ処理量内訳!E50</f>
        <v>6972</v>
      </c>
      <c r="Q50" s="292">
        <f>ごみ処理量内訳!N50</f>
        <v>0</v>
      </c>
      <c r="R50" s="292">
        <f>SUM(S50:Y50)</f>
        <v>867</v>
      </c>
      <c r="S50" s="292">
        <f>ごみ処理量内訳!G50</f>
        <v>867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477</v>
      </c>
      <c r="AA50" s="292">
        <f>SUM(P50,Q50,R50,Z50)</f>
        <v>8316</v>
      </c>
      <c r="AB50" s="297">
        <f>IF(AA50&lt;&gt;0,(Z50+P50+R50)/AA50*100,"-")</f>
        <v>100</v>
      </c>
      <c r="AC50" s="292">
        <f>施設資源化量内訳!Y50</f>
        <v>360</v>
      </c>
      <c r="AD50" s="292">
        <f>施設資源化量内訳!AT50</f>
        <v>335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695</v>
      </c>
      <c r="AK50" s="297">
        <f>IF((AA50+J50)&lt;&gt;0,(Z50+AJ50+J50)/(AA50+J50)*100,"-")</f>
        <v>15.744781224200969</v>
      </c>
      <c r="AL50" s="297">
        <f>IF((AA50+J50)&lt;&gt;0,(資源化量内訳!D50-資源化量内訳!R50-資源化量内訳!T50-資源化量内訳!V50-資源化量内訳!U50)/(AA50+J50)*100,"-")</f>
        <v>15.744781224200969</v>
      </c>
      <c r="AM50" s="292">
        <f>ごみ処理量内訳!AA50</f>
        <v>0</v>
      </c>
      <c r="AN50" s="292">
        <f>ごみ処理量内訳!AB50</f>
        <v>357</v>
      </c>
      <c r="AO50" s="292">
        <f>ごみ処理量内訳!AC50</f>
        <v>0</v>
      </c>
      <c r="AP50" s="292">
        <f>SUM(AM50:AO50)</f>
        <v>357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16268</v>
      </c>
      <c r="E51" s="292">
        <v>16268</v>
      </c>
      <c r="F51" s="292">
        <v>0</v>
      </c>
      <c r="G51" s="292">
        <v>0</v>
      </c>
      <c r="H51" s="292">
        <f>SUM(ごみ搬入量内訳!E51,+ごみ搬入量内訳!AD51)</f>
        <v>4950</v>
      </c>
      <c r="I51" s="292">
        <f>ごみ搬入量内訳!BC51</f>
        <v>90</v>
      </c>
      <c r="J51" s="292">
        <f>資源化量内訳!BO51</f>
        <v>0</v>
      </c>
      <c r="K51" s="292">
        <f>SUM(H51:J51)</f>
        <v>5040</v>
      </c>
      <c r="L51" s="295">
        <f>IF(D51&lt;&gt;0,K51/D51/365*1000000,"-")</f>
        <v>848.79635960672431</v>
      </c>
      <c r="M51" s="292">
        <f>IF(D51&lt;&gt;0,(ごみ搬入量内訳!BR51+ごみ処理概要!J51)/ごみ処理概要!D51/365*1000000,"-")</f>
        <v>729.89750447133792</v>
      </c>
      <c r="N51" s="292">
        <f>IF(D51&lt;&gt;0,ごみ搬入量内訳!CM51/ごみ処理概要!D51/365*1000000,"-")</f>
        <v>118.89885513538638</v>
      </c>
      <c r="O51" s="292">
        <f>ごみ搬入量内訳!DH51</f>
        <v>0</v>
      </c>
      <c r="P51" s="292">
        <f>ごみ処理量内訳!E51</f>
        <v>4368</v>
      </c>
      <c r="Q51" s="292">
        <f>ごみ処理量内訳!N51</f>
        <v>0</v>
      </c>
      <c r="R51" s="292">
        <f>SUM(S51:Y51)</f>
        <v>353</v>
      </c>
      <c r="S51" s="292">
        <f>ごみ処理量内訳!G51</f>
        <v>291</v>
      </c>
      <c r="T51" s="292">
        <f>ごみ処理量内訳!L51</f>
        <v>62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319</v>
      </c>
      <c r="AA51" s="292">
        <f>SUM(P51,Q51,R51,Z51)</f>
        <v>5040</v>
      </c>
      <c r="AB51" s="297">
        <f>IF(AA51&lt;&gt;0,(Z51+P51+R51)/AA51*100,"-")</f>
        <v>100</v>
      </c>
      <c r="AC51" s="292">
        <f>施設資源化量内訳!Y51</f>
        <v>366</v>
      </c>
      <c r="AD51" s="292">
        <f>施設資源化量内訳!AT51</f>
        <v>128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53</v>
      </c>
      <c r="AJ51" s="292">
        <f>SUM(AC51:AI51)</f>
        <v>547</v>
      </c>
      <c r="AK51" s="297">
        <f>IF((AA51+J51)&lt;&gt;0,(Z51+AJ51+J51)/(AA51+J51)*100,"-")</f>
        <v>17.182539682539684</v>
      </c>
      <c r="AL51" s="297">
        <f>IF((AA51+J51)&lt;&gt;0,(資源化量内訳!D51-資源化量内訳!R51-資源化量内訳!T51-資源化量内訳!V51-資源化量内訳!U51)/(AA51+J51)*100,"-")</f>
        <v>17.182539682539684</v>
      </c>
      <c r="AM51" s="292">
        <f>ごみ処理量内訳!AA51</f>
        <v>0</v>
      </c>
      <c r="AN51" s="292">
        <f>ごみ処理量内訳!AB51</f>
        <v>141</v>
      </c>
      <c r="AO51" s="292">
        <f>ごみ処理量内訳!AC51</f>
        <v>123</v>
      </c>
      <c r="AP51" s="292">
        <f>SUM(AM51:AO51)</f>
        <v>264</v>
      </c>
      <c r="AQ51" s="412" t="s">
        <v>761</v>
      </c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1">
    <sortCondition ref="A8:A51"/>
    <sortCondition ref="B8:B51"/>
    <sortCondition ref="C8:C5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50" man="1"/>
    <brk id="28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8">
        <f>SUM(E7,AD7,BC7)</f>
        <v>1033479</v>
      </c>
      <c r="E7" s="308">
        <f>SUM(F7,J7,N7,R7,V7,Z7)</f>
        <v>676627</v>
      </c>
      <c r="F7" s="308">
        <f>SUM(G7:I7)</f>
        <v>351</v>
      </c>
      <c r="G7" s="308">
        <f>SUM(G$8:G$207)</f>
        <v>33</v>
      </c>
      <c r="H7" s="308">
        <f>SUM(H$8:H$207)</f>
        <v>0</v>
      </c>
      <c r="I7" s="308">
        <f>SUM(I$8:I$207)</f>
        <v>318</v>
      </c>
      <c r="J7" s="308">
        <f>SUM(K7:M7)</f>
        <v>566205</v>
      </c>
      <c r="K7" s="308">
        <f>SUM(K$8:K$207)</f>
        <v>65759</v>
      </c>
      <c r="L7" s="308">
        <f>SUM(L$8:L$207)</f>
        <v>496021</v>
      </c>
      <c r="M7" s="308">
        <f>SUM(M$8:M$207)</f>
        <v>4425</v>
      </c>
      <c r="N7" s="308">
        <f>SUM(O7:Q7)</f>
        <v>34697</v>
      </c>
      <c r="O7" s="308">
        <f>SUM(O$8:O$207)</f>
        <v>3474</v>
      </c>
      <c r="P7" s="308">
        <f>SUM(P$8:P$207)</f>
        <v>31186</v>
      </c>
      <c r="Q7" s="308">
        <f>SUM(Q$8:Q$207)</f>
        <v>37</v>
      </c>
      <c r="R7" s="308">
        <f>SUM(S7:U7)</f>
        <v>68227</v>
      </c>
      <c r="S7" s="308">
        <f>SUM(S$8:S$207)</f>
        <v>3500</v>
      </c>
      <c r="T7" s="308">
        <f>SUM(T$8:T$207)</f>
        <v>64727</v>
      </c>
      <c r="U7" s="308">
        <f>SUM(U$8:U$207)</f>
        <v>0</v>
      </c>
      <c r="V7" s="308">
        <f>SUM(W7:Y7)</f>
        <v>287</v>
      </c>
      <c r="W7" s="308">
        <f>SUM(W$8:W$207)</f>
        <v>85</v>
      </c>
      <c r="X7" s="308">
        <f>SUM(X$8:X$207)</f>
        <v>202</v>
      </c>
      <c r="Y7" s="308">
        <f>SUM(Y$8:Y$207)</f>
        <v>0</v>
      </c>
      <c r="Z7" s="308">
        <f>SUM(AA7:AC7)</f>
        <v>6860</v>
      </c>
      <c r="AA7" s="308">
        <f>SUM(AA$8:AA$207)</f>
        <v>908</v>
      </c>
      <c r="AB7" s="308">
        <f>SUM(AB$8:AB$207)</f>
        <v>5952</v>
      </c>
      <c r="AC7" s="308">
        <f>SUM(AC$8:AC$207)</f>
        <v>0</v>
      </c>
      <c r="AD7" s="308">
        <f>SUM(AE7,AI7,AM7,AQ7,AU7,AY7)</f>
        <v>265317</v>
      </c>
      <c r="AE7" s="308">
        <f>SUM(AF7:AH7)</f>
        <v>12893</v>
      </c>
      <c r="AF7" s="308">
        <f>SUM(AF$8:AF$207)</f>
        <v>0</v>
      </c>
      <c r="AG7" s="308">
        <f>SUM(AG$8:AG$207)</f>
        <v>586</v>
      </c>
      <c r="AH7" s="308">
        <f>SUM(AH$8:AH$207)</f>
        <v>12307</v>
      </c>
      <c r="AI7" s="308">
        <f>SUM(AJ7:AL7)</f>
        <v>190732</v>
      </c>
      <c r="AJ7" s="308">
        <f>SUM(AJ$8:AJ$207)</f>
        <v>1035</v>
      </c>
      <c r="AK7" s="308">
        <f>SUM(AK$8:AK$207)</f>
        <v>933</v>
      </c>
      <c r="AL7" s="308">
        <f>SUM(AL$8:AL$207)</f>
        <v>188764</v>
      </c>
      <c r="AM7" s="308">
        <f>SUM(AN7:AP7)</f>
        <v>5648</v>
      </c>
      <c r="AN7" s="308">
        <f>SUM(AN$8:AN$207)</f>
        <v>45</v>
      </c>
      <c r="AO7" s="308">
        <f>SUM(AO$8:AO$207)</f>
        <v>33</v>
      </c>
      <c r="AP7" s="308">
        <f>SUM(AP$8:AP$207)</f>
        <v>5570</v>
      </c>
      <c r="AQ7" s="308">
        <f>SUM(AR7:AT7)</f>
        <v>55192</v>
      </c>
      <c r="AR7" s="308">
        <f>SUM(AR$8:AR$207)</f>
        <v>431</v>
      </c>
      <c r="AS7" s="308">
        <f>SUM(AS$8:AS$207)</f>
        <v>13</v>
      </c>
      <c r="AT7" s="308">
        <f>SUM(AT$8:AT$207)</f>
        <v>54748</v>
      </c>
      <c r="AU7" s="308">
        <f>SUM(AV7:AX7)</f>
        <v>8</v>
      </c>
      <c r="AV7" s="308">
        <f>SUM(AV$8:AV$207)</f>
        <v>0</v>
      </c>
      <c r="AW7" s="308">
        <f>SUM(AW$8:AW$207)</f>
        <v>0</v>
      </c>
      <c r="AX7" s="308">
        <f>SUM(AX$8:AX$207)</f>
        <v>8</v>
      </c>
      <c r="AY7" s="308">
        <f>SUM(AZ7:BB7)</f>
        <v>844</v>
      </c>
      <c r="AZ7" s="308">
        <f>SUM(AZ$8:AZ$207)</f>
        <v>1</v>
      </c>
      <c r="BA7" s="308">
        <f>SUM(BA$8:BA$207)</f>
        <v>1</v>
      </c>
      <c r="BB7" s="308">
        <f>SUM(BB$8:BB$207)</f>
        <v>842</v>
      </c>
      <c r="BC7" s="308">
        <f>SUM(BD7,BK7)</f>
        <v>91535</v>
      </c>
      <c r="BD7" s="308">
        <f>SUM(BE7:BJ7)</f>
        <v>53481</v>
      </c>
      <c r="BE7" s="308">
        <f t="shared" ref="BE7:BJ7" si="0">SUM(BE$8:BE$207)</f>
        <v>6108</v>
      </c>
      <c r="BF7" s="308">
        <f t="shared" si="0"/>
        <v>26907</v>
      </c>
      <c r="BG7" s="308">
        <f t="shared" si="0"/>
        <v>4698</v>
      </c>
      <c r="BH7" s="308">
        <f t="shared" si="0"/>
        <v>3318</v>
      </c>
      <c r="BI7" s="308">
        <f t="shared" si="0"/>
        <v>104</v>
      </c>
      <c r="BJ7" s="308">
        <f t="shared" si="0"/>
        <v>12346</v>
      </c>
      <c r="BK7" s="308">
        <f>SUM(BL7:BQ7)</f>
        <v>38054</v>
      </c>
      <c r="BL7" s="308">
        <f t="shared" ref="BL7:BQ7" si="1">SUM(BL$8:BL$207)</f>
        <v>3846</v>
      </c>
      <c r="BM7" s="308">
        <f t="shared" si="1"/>
        <v>24539</v>
      </c>
      <c r="BN7" s="308">
        <f t="shared" si="1"/>
        <v>1510</v>
      </c>
      <c r="BO7" s="308">
        <f t="shared" si="1"/>
        <v>6607</v>
      </c>
      <c r="BP7" s="308">
        <f t="shared" si="1"/>
        <v>350</v>
      </c>
      <c r="BQ7" s="308">
        <f t="shared" si="1"/>
        <v>1202</v>
      </c>
      <c r="BR7" s="308">
        <f t="shared" ref="BR7:BX7" si="2">SUM(BY7,CF7)</f>
        <v>730108</v>
      </c>
      <c r="BS7" s="308">
        <f t="shared" si="2"/>
        <v>6459</v>
      </c>
      <c r="BT7" s="308">
        <f t="shared" si="2"/>
        <v>593112</v>
      </c>
      <c r="BU7" s="308">
        <f t="shared" si="2"/>
        <v>39395</v>
      </c>
      <c r="BV7" s="308">
        <f t="shared" si="2"/>
        <v>71545</v>
      </c>
      <c r="BW7" s="308">
        <f t="shared" si="2"/>
        <v>391</v>
      </c>
      <c r="BX7" s="308">
        <f t="shared" si="2"/>
        <v>19206</v>
      </c>
      <c r="BY7" s="308">
        <f>SUM(BZ7:CE7)</f>
        <v>676627</v>
      </c>
      <c r="BZ7" s="308">
        <f>F7</f>
        <v>351</v>
      </c>
      <c r="CA7" s="308">
        <f>J7</f>
        <v>566205</v>
      </c>
      <c r="CB7" s="308">
        <f>N7</f>
        <v>34697</v>
      </c>
      <c r="CC7" s="308">
        <f>R7</f>
        <v>68227</v>
      </c>
      <c r="CD7" s="308">
        <f>V7</f>
        <v>287</v>
      </c>
      <c r="CE7" s="308">
        <f>Z7</f>
        <v>6860</v>
      </c>
      <c r="CF7" s="308">
        <f>SUM(CG7:CL7)</f>
        <v>53481</v>
      </c>
      <c r="CG7" s="308">
        <f t="shared" ref="CG7:CL7" si="3">BE7</f>
        <v>6108</v>
      </c>
      <c r="CH7" s="308">
        <f t="shared" si="3"/>
        <v>26907</v>
      </c>
      <c r="CI7" s="308">
        <f t="shared" si="3"/>
        <v>4698</v>
      </c>
      <c r="CJ7" s="308">
        <f t="shared" si="3"/>
        <v>3318</v>
      </c>
      <c r="CK7" s="308">
        <f t="shared" si="3"/>
        <v>104</v>
      </c>
      <c r="CL7" s="308">
        <f t="shared" si="3"/>
        <v>12346</v>
      </c>
      <c r="CM7" s="308">
        <f t="shared" ref="CM7:CS7" si="4">SUM(CT7,DA7)</f>
        <v>303371</v>
      </c>
      <c r="CN7" s="308">
        <f t="shared" si="4"/>
        <v>16739</v>
      </c>
      <c r="CO7" s="308">
        <f t="shared" si="4"/>
        <v>215271</v>
      </c>
      <c r="CP7" s="308">
        <f t="shared" si="4"/>
        <v>7158</v>
      </c>
      <c r="CQ7" s="308">
        <f t="shared" si="4"/>
        <v>61799</v>
      </c>
      <c r="CR7" s="308">
        <f t="shared" si="4"/>
        <v>358</v>
      </c>
      <c r="CS7" s="308">
        <f t="shared" si="4"/>
        <v>2046</v>
      </c>
      <c r="CT7" s="308">
        <f>SUM(CU7:CZ7)</f>
        <v>265317</v>
      </c>
      <c r="CU7" s="308">
        <f>AE7</f>
        <v>12893</v>
      </c>
      <c r="CV7" s="308">
        <f>AI7</f>
        <v>190732</v>
      </c>
      <c r="CW7" s="308">
        <f>AM7</f>
        <v>5648</v>
      </c>
      <c r="CX7" s="308">
        <f>AQ7</f>
        <v>55192</v>
      </c>
      <c r="CY7" s="308">
        <f>AU7</f>
        <v>8</v>
      </c>
      <c r="CZ7" s="308">
        <f>AY7</f>
        <v>844</v>
      </c>
      <c r="DA7" s="308">
        <f>SUM(DB7:DG7)</f>
        <v>38054</v>
      </c>
      <c r="DB7" s="308">
        <f t="shared" ref="DB7:DG7" si="5">BL7</f>
        <v>3846</v>
      </c>
      <c r="DC7" s="308">
        <f t="shared" si="5"/>
        <v>24539</v>
      </c>
      <c r="DD7" s="308">
        <f t="shared" si="5"/>
        <v>1510</v>
      </c>
      <c r="DE7" s="308">
        <f t="shared" si="5"/>
        <v>6607</v>
      </c>
      <c r="DF7" s="308">
        <f t="shared" si="5"/>
        <v>350</v>
      </c>
      <c r="DG7" s="308">
        <f t="shared" si="5"/>
        <v>1202</v>
      </c>
      <c r="DH7" s="308">
        <f>SUM(DH$8:DH$207)</f>
        <v>0</v>
      </c>
      <c r="DI7" s="308">
        <f>SUM(DJ7:DM7)</f>
        <v>108</v>
      </c>
      <c r="DJ7" s="308">
        <f>SUM(DJ$8:DJ$207)</f>
        <v>29</v>
      </c>
      <c r="DK7" s="308">
        <f>SUM(DK$8:DK$207)</f>
        <v>29</v>
      </c>
      <c r="DL7" s="308">
        <f>SUM(DL$8:DL$207)</f>
        <v>11</v>
      </c>
      <c r="DM7" s="308">
        <f>SUM(DM$8:DM$207)</f>
        <v>39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111070</v>
      </c>
      <c r="E8" s="292">
        <f>SUM(F8,J8,N8,R8,V8,Z8)</f>
        <v>70008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63565</v>
      </c>
      <c r="K8" s="292">
        <v>55840</v>
      </c>
      <c r="L8" s="292">
        <v>3300</v>
      </c>
      <c r="M8" s="292">
        <v>4425</v>
      </c>
      <c r="N8" s="292">
        <f>SUM(O8:Q8)</f>
        <v>3156</v>
      </c>
      <c r="O8" s="292">
        <v>2893</v>
      </c>
      <c r="P8" s="292">
        <v>226</v>
      </c>
      <c r="Q8" s="292">
        <v>37</v>
      </c>
      <c r="R8" s="292">
        <f>SUM(S8:U8)</f>
        <v>3280</v>
      </c>
      <c r="S8" s="292">
        <v>0</v>
      </c>
      <c r="T8" s="292">
        <v>3280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7</v>
      </c>
      <c r="AA8" s="292">
        <v>1</v>
      </c>
      <c r="AB8" s="292">
        <v>6</v>
      </c>
      <c r="AC8" s="292">
        <v>0</v>
      </c>
      <c r="AD8" s="292">
        <f>SUM(AE8,AI8,AM8,AQ8,AU8,AY8)</f>
        <v>35199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22735</v>
      </c>
      <c r="AJ8" s="292">
        <v>0</v>
      </c>
      <c r="AK8" s="292">
        <v>0</v>
      </c>
      <c r="AL8" s="292">
        <v>22735</v>
      </c>
      <c r="AM8" s="292">
        <f>SUM(AN8:AP8)</f>
        <v>179</v>
      </c>
      <c r="AN8" s="292">
        <v>0</v>
      </c>
      <c r="AO8" s="292">
        <v>0</v>
      </c>
      <c r="AP8" s="292">
        <v>179</v>
      </c>
      <c r="AQ8" s="292">
        <f>SUM(AR8:AT8)</f>
        <v>12274</v>
      </c>
      <c r="AR8" s="292">
        <v>0</v>
      </c>
      <c r="AS8" s="292">
        <v>0</v>
      </c>
      <c r="AT8" s="292">
        <v>12274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11</v>
      </c>
      <c r="AZ8" s="292">
        <v>0</v>
      </c>
      <c r="BA8" s="292">
        <v>0</v>
      </c>
      <c r="BB8" s="292">
        <v>11</v>
      </c>
      <c r="BC8" s="292">
        <f>SUM(BD8,BK8)</f>
        <v>5863</v>
      </c>
      <c r="BD8" s="292">
        <f>SUM(BE8:BJ8)</f>
        <v>1507</v>
      </c>
      <c r="BE8" s="292">
        <v>0</v>
      </c>
      <c r="BF8" s="292">
        <v>1143</v>
      </c>
      <c r="BG8" s="292">
        <v>185</v>
      </c>
      <c r="BH8" s="292">
        <v>42</v>
      </c>
      <c r="BI8" s="292">
        <v>0</v>
      </c>
      <c r="BJ8" s="292">
        <v>137</v>
      </c>
      <c r="BK8" s="292">
        <f>SUM(BL8:BQ8)</f>
        <v>4356</v>
      </c>
      <c r="BL8" s="292">
        <v>0</v>
      </c>
      <c r="BM8" s="292">
        <v>3744</v>
      </c>
      <c r="BN8" s="292">
        <v>597</v>
      </c>
      <c r="BO8" s="292">
        <v>6</v>
      </c>
      <c r="BP8" s="292">
        <v>0</v>
      </c>
      <c r="BQ8" s="292">
        <v>9</v>
      </c>
      <c r="BR8" s="292">
        <f>SUM(BY8,CF8)</f>
        <v>71515</v>
      </c>
      <c r="BS8" s="292">
        <f>SUM(BZ8,CG8)</f>
        <v>0</v>
      </c>
      <c r="BT8" s="292">
        <f>SUM(CA8,CH8)</f>
        <v>64708</v>
      </c>
      <c r="BU8" s="292">
        <f>SUM(CB8,CI8)</f>
        <v>3341</v>
      </c>
      <c r="BV8" s="292">
        <f>SUM(CC8,CJ8)</f>
        <v>3322</v>
      </c>
      <c r="BW8" s="292">
        <f>SUM(CD8,CK8)</f>
        <v>0</v>
      </c>
      <c r="BX8" s="292">
        <f>SUM(CE8,CL8)</f>
        <v>144</v>
      </c>
      <c r="BY8" s="292">
        <f>SUM(BZ8:CE8)</f>
        <v>70008</v>
      </c>
      <c r="BZ8" s="292">
        <f>F8</f>
        <v>0</v>
      </c>
      <c r="CA8" s="292">
        <f>J8</f>
        <v>63565</v>
      </c>
      <c r="CB8" s="292">
        <f>N8</f>
        <v>3156</v>
      </c>
      <c r="CC8" s="292">
        <f>R8</f>
        <v>3280</v>
      </c>
      <c r="CD8" s="292">
        <f>V8</f>
        <v>0</v>
      </c>
      <c r="CE8" s="292">
        <f>Z8</f>
        <v>7</v>
      </c>
      <c r="CF8" s="292">
        <f>SUM(CG8:CL8)</f>
        <v>1507</v>
      </c>
      <c r="CG8" s="292">
        <f>BE8</f>
        <v>0</v>
      </c>
      <c r="CH8" s="292">
        <f>BF8</f>
        <v>1143</v>
      </c>
      <c r="CI8" s="292">
        <f>BG8</f>
        <v>185</v>
      </c>
      <c r="CJ8" s="292">
        <f>BH8</f>
        <v>42</v>
      </c>
      <c r="CK8" s="292">
        <f>BI8</f>
        <v>0</v>
      </c>
      <c r="CL8" s="292">
        <f>BJ8</f>
        <v>137</v>
      </c>
      <c r="CM8" s="292">
        <f>SUM(CT8,DA8)</f>
        <v>39555</v>
      </c>
      <c r="CN8" s="292">
        <f>SUM(CU8,DB8)</f>
        <v>0</v>
      </c>
      <c r="CO8" s="292">
        <f>SUM(CV8,DC8)</f>
        <v>26479</v>
      </c>
      <c r="CP8" s="292">
        <f>SUM(CW8,DD8)</f>
        <v>776</v>
      </c>
      <c r="CQ8" s="292">
        <f>SUM(CX8,DE8)</f>
        <v>12280</v>
      </c>
      <c r="CR8" s="292">
        <f>SUM(CY8,DF8)</f>
        <v>0</v>
      </c>
      <c r="CS8" s="292">
        <f>SUM(CZ8,DG8)</f>
        <v>20</v>
      </c>
      <c r="CT8" s="292">
        <f>SUM(CU8:CZ8)</f>
        <v>35199</v>
      </c>
      <c r="CU8" s="292">
        <f>AE8</f>
        <v>0</v>
      </c>
      <c r="CV8" s="292">
        <f>AI8</f>
        <v>22735</v>
      </c>
      <c r="CW8" s="292">
        <f>AM8</f>
        <v>179</v>
      </c>
      <c r="CX8" s="292">
        <f>AQ8</f>
        <v>12274</v>
      </c>
      <c r="CY8" s="292">
        <f>AU8</f>
        <v>0</v>
      </c>
      <c r="CZ8" s="292">
        <f>AY8</f>
        <v>11</v>
      </c>
      <c r="DA8" s="292">
        <f>SUM(DB8:DG8)</f>
        <v>4356</v>
      </c>
      <c r="DB8" s="292">
        <f>BL8</f>
        <v>0</v>
      </c>
      <c r="DC8" s="292">
        <f>BM8</f>
        <v>3744</v>
      </c>
      <c r="DD8" s="292">
        <f>BN8</f>
        <v>597</v>
      </c>
      <c r="DE8" s="292">
        <f>BO8</f>
        <v>6</v>
      </c>
      <c r="DF8" s="292">
        <f>BP8</f>
        <v>0</v>
      </c>
      <c r="DG8" s="292">
        <f>BQ8</f>
        <v>9</v>
      </c>
      <c r="DH8" s="292">
        <v>0</v>
      </c>
      <c r="DI8" s="292">
        <f>SUM(DJ8:DM8)</f>
        <v>2</v>
      </c>
      <c r="DJ8" s="292">
        <v>0</v>
      </c>
      <c r="DK8" s="292">
        <v>0</v>
      </c>
      <c r="DL8" s="292">
        <v>0</v>
      </c>
      <c r="DM8" s="292">
        <v>2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61347</v>
      </c>
      <c r="E9" s="292">
        <f>SUM(F9,J9,N9,R9,V9,Z9)</f>
        <v>38475</v>
      </c>
      <c r="F9" s="292">
        <f>SUM(G9:I9)</f>
        <v>351</v>
      </c>
      <c r="G9" s="292">
        <v>33</v>
      </c>
      <c r="H9" s="292">
        <v>0</v>
      </c>
      <c r="I9" s="292">
        <v>318</v>
      </c>
      <c r="J9" s="292">
        <f>SUM(K9:M9)</f>
        <v>34539</v>
      </c>
      <c r="K9" s="292">
        <v>0</v>
      </c>
      <c r="L9" s="292">
        <v>34539</v>
      </c>
      <c r="M9" s="292">
        <v>0</v>
      </c>
      <c r="N9" s="292">
        <f>SUM(O9:Q9)</f>
        <v>179</v>
      </c>
      <c r="O9" s="292">
        <v>0</v>
      </c>
      <c r="P9" s="292">
        <v>179</v>
      </c>
      <c r="Q9" s="292">
        <v>0</v>
      </c>
      <c r="R9" s="292">
        <f>SUM(S9:U9)</f>
        <v>3148</v>
      </c>
      <c r="S9" s="292">
        <v>0</v>
      </c>
      <c r="T9" s="292">
        <v>3148</v>
      </c>
      <c r="U9" s="292">
        <v>0</v>
      </c>
      <c r="V9" s="292">
        <f>SUM(W9:Y9)</f>
        <v>26</v>
      </c>
      <c r="W9" s="292">
        <v>0</v>
      </c>
      <c r="X9" s="292">
        <v>26</v>
      </c>
      <c r="Y9" s="292">
        <v>0</v>
      </c>
      <c r="Z9" s="292">
        <f>SUM(AA9:AC9)</f>
        <v>232</v>
      </c>
      <c r="AA9" s="292">
        <v>0</v>
      </c>
      <c r="AB9" s="292">
        <v>232</v>
      </c>
      <c r="AC9" s="292">
        <v>0</v>
      </c>
      <c r="AD9" s="292">
        <f>SUM(AE9,AI9,AM9,AQ9,AU9,AY9)</f>
        <v>12893</v>
      </c>
      <c r="AE9" s="292">
        <f>SUM(AF9:AH9)</f>
        <v>12893</v>
      </c>
      <c r="AF9" s="292">
        <v>0</v>
      </c>
      <c r="AG9" s="292">
        <v>586</v>
      </c>
      <c r="AH9" s="292">
        <v>12307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9979</v>
      </c>
      <c r="BD9" s="292">
        <f>SUM(BE9:BJ9)</f>
        <v>6108</v>
      </c>
      <c r="BE9" s="292">
        <v>6108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3871</v>
      </c>
      <c r="BL9" s="292">
        <v>3846</v>
      </c>
      <c r="BM9" s="292">
        <v>0</v>
      </c>
      <c r="BN9" s="292">
        <v>0</v>
      </c>
      <c r="BO9" s="292">
        <v>20</v>
      </c>
      <c r="BP9" s="292">
        <v>5</v>
      </c>
      <c r="BQ9" s="292">
        <v>0</v>
      </c>
      <c r="BR9" s="292">
        <f>SUM(BY9,CF9)</f>
        <v>44583</v>
      </c>
      <c r="BS9" s="292">
        <f>SUM(BZ9,CG9)</f>
        <v>6459</v>
      </c>
      <c r="BT9" s="292">
        <f>SUM(CA9,CH9)</f>
        <v>34539</v>
      </c>
      <c r="BU9" s="292">
        <f>SUM(CB9,CI9)</f>
        <v>179</v>
      </c>
      <c r="BV9" s="292">
        <f>SUM(CC9,CJ9)</f>
        <v>3148</v>
      </c>
      <c r="BW9" s="292">
        <f>SUM(CD9,CK9)</f>
        <v>26</v>
      </c>
      <c r="BX9" s="292">
        <f>SUM(CE9,CL9)</f>
        <v>232</v>
      </c>
      <c r="BY9" s="292">
        <f>SUM(BZ9:CE9)</f>
        <v>38475</v>
      </c>
      <c r="BZ9" s="292">
        <f>F9</f>
        <v>351</v>
      </c>
      <c r="CA9" s="292">
        <f>J9</f>
        <v>34539</v>
      </c>
      <c r="CB9" s="292">
        <f>N9</f>
        <v>179</v>
      </c>
      <c r="CC9" s="292">
        <f>R9</f>
        <v>3148</v>
      </c>
      <c r="CD9" s="292">
        <f>V9</f>
        <v>26</v>
      </c>
      <c r="CE9" s="292">
        <f>Z9</f>
        <v>232</v>
      </c>
      <c r="CF9" s="292">
        <f>SUM(CG9:CL9)</f>
        <v>6108</v>
      </c>
      <c r="CG9" s="292">
        <f>BE9</f>
        <v>6108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16764</v>
      </c>
      <c r="CN9" s="292">
        <f>SUM(CU9,DB9)</f>
        <v>16739</v>
      </c>
      <c r="CO9" s="292">
        <f>SUM(CV9,DC9)</f>
        <v>0</v>
      </c>
      <c r="CP9" s="292">
        <f>SUM(CW9,DD9)</f>
        <v>0</v>
      </c>
      <c r="CQ9" s="292">
        <f>SUM(CX9,DE9)</f>
        <v>20</v>
      </c>
      <c r="CR9" s="292">
        <f>SUM(CY9,DF9)</f>
        <v>5</v>
      </c>
      <c r="CS9" s="292">
        <f>SUM(CZ9,DG9)</f>
        <v>0</v>
      </c>
      <c r="CT9" s="292">
        <f>SUM(CU9:CZ9)</f>
        <v>12893</v>
      </c>
      <c r="CU9" s="292">
        <f>AE9</f>
        <v>12893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3871</v>
      </c>
      <c r="DB9" s="292">
        <f>BL9</f>
        <v>3846</v>
      </c>
      <c r="DC9" s="292">
        <f>BM9</f>
        <v>0</v>
      </c>
      <c r="DD9" s="292">
        <f>BN9</f>
        <v>0</v>
      </c>
      <c r="DE9" s="292">
        <f>BO9</f>
        <v>20</v>
      </c>
      <c r="DF9" s="292">
        <f>BP9</f>
        <v>5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54741</v>
      </c>
      <c r="E10" s="292">
        <f>SUM(F10,J10,N10,R10,V10,Z10)</f>
        <v>32021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21973</v>
      </c>
      <c r="K10" s="292">
        <v>0</v>
      </c>
      <c r="L10" s="292">
        <v>21973</v>
      </c>
      <c r="M10" s="292">
        <v>0</v>
      </c>
      <c r="N10" s="292">
        <f>SUM(O10:Q10)</f>
        <v>1902</v>
      </c>
      <c r="O10" s="292">
        <v>0</v>
      </c>
      <c r="P10" s="292">
        <v>1902</v>
      </c>
      <c r="Q10" s="292">
        <v>0</v>
      </c>
      <c r="R10" s="292">
        <f>SUM(S10:U10)</f>
        <v>7841</v>
      </c>
      <c r="S10" s="292">
        <v>10</v>
      </c>
      <c r="T10" s="292">
        <v>7831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305</v>
      </c>
      <c r="AA10" s="292">
        <v>0</v>
      </c>
      <c r="AB10" s="292">
        <v>305</v>
      </c>
      <c r="AC10" s="292">
        <v>0</v>
      </c>
      <c r="AD10" s="292">
        <f>SUM(AE10,AI10,AM10,AQ10,AU10,AY10)</f>
        <v>19035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15023</v>
      </c>
      <c r="AJ10" s="292">
        <v>63</v>
      </c>
      <c r="AK10" s="292">
        <v>234</v>
      </c>
      <c r="AL10" s="292">
        <v>14726</v>
      </c>
      <c r="AM10" s="292">
        <f>SUM(AN10:AP10)</f>
        <v>679</v>
      </c>
      <c r="AN10" s="292">
        <v>35</v>
      </c>
      <c r="AO10" s="292">
        <v>13</v>
      </c>
      <c r="AP10" s="292">
        <v>631</v>
      </c>
      <c r="AQ10" s="292">
        <f>SUM(AR10:AT10)</f>
        <v>3306</v>
      </c>
      <c r="AR10" s="292">
        <v>0</v>
      </c>
      <c r="AS10" s="292">
        <v>0</v>
      </c>
      <c r="AT10" s="292">
        <v>3306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27</v>
      </c>
      <c r="AZ10" s="292">
        <v>1</v>
      </c>
      <c r="BA10" s="292">
        <v>0</v>
      </c>
      <c r="BB10" s="292">
        <v>26</v>
      </c>
      <c r="BC10" s="292">
        <f>SUM(BD10,BK10)</f>
        <v>3685</v>
      </c>
      <c r="BD10" s="292">
        <f>SUM(BE10:BJ10)</f>
        <v>1986</v>
      </c>
      <c r="BE10" s="292">
        <v>0</v>
      </c>
      <c r="BF10" s="292">
        <v>1041</v>
      </c>
      <c r="BG10" s="292">
        <v>103</v>
      </c>
      <c r="BH10" s="292">
        <v>0</v>
      </c>
      <c r="BI10" s="292">
        <v>0</v>
      </c>
      <c r="BJ10" s="292">
        <v>842</v>
      </c>
      <c r="BK10" s="292">
        <f>SUM(BL10:BQ10)</f>
        <v>1699</v>
      </c>
      <c r="BL10" s="292">
        <v>0</v>
      </c>
      <c r="BM10" s="292">
        <v>1617</v>
      </c>
      <c r="BN10" s="292">
        <v>5</v>
      </c>
      <c r="BO10" s="292">
        <v>0</v>
      </c>
      <c r="BP10" s="292">
        <v>0</v>
      </c>
      <c r="BQ10" s="292">
        <v>77</v>
      </c>
      <c r="BR10" s="292">
        <f>SUM(BY10,CF10)</f>
        <v>34007</v>
      </c>
      <c r="BS10" s="292">
        <f>SUM(BZ10,CG10)</f>
        <v>0</v>
      </c>
      <c r="BT10" s="292">
        <f>SUM(CA10,CH10)</f>
        <v>23014</v>
      </c>
      <c r="BU10" s="292">
        <f>SUM(CB10,CI10)</f>
        <v>2005</v>
      </c>
      <c r="BV10" s="292">
        <f>SUM(CC10,CJ10)</f>
        <v>7841</v>
      </c>
      <c r="BW10" s="292">
        <f>SUM(CD10,CK10)</f>
        <v>0</v>
      </c>
      <c r="BX10" s="292">
        <f>SUM(CE10,CL10)</f>
        <v>1147</v>
      </c>
      <c r="BY10" s="292">
        <f>SUM(BZ10:CE10)</f>
        <v>32021</v>
      </c>
      <c r="BZ10" s="292">
        <f>F10</f>
        <v>0</v>
      </c>
      <c r="CA10" s="292">
        <f>J10</f>
        <v>21973</v>
      </c>
      <c r="CB10" s="292">
        <f>N10</f>
        <v>1902</v>
      </c>
      <c r="CC10" s="292">
        <f>R10</f>
        <v>7841</v>
      </c>
      <c r="CD10" s="292">
        <f>V10</f>
        <v>0</v>
      </c>
      <c r="CE10" s="292">
        <f>Z10</f>
        <v>305</v>
      </c>
      <c r="CF10" s="292">
        <f>SUM(CG10:CL10)</f>
        <v>1986</v>
      </c>
      <c r="CG10" s="292">
        <f>BE10</f>
        <v>0</v>
      </c>
      <c r="CH10" s="292">
        <f>BF10</f>
        <v>1041</v>
      </c>
      <c r="CI10" s="292">
        <f>BG10</f>
        <v>103</v>
      </c>
      <c r="CJ10" s="292">
        <f>BH10</f>
        <v>0</v>
      </c>
      <c r="CK10" s="292">
        <f>BI10</f>
        <v>0</v>
      </c>
      <c r="CL10" s="292">
        <f>BJ10</f>
        <v>842</v>
      </c>
      <c r="CM10" s="292">
        <f>SUM(CT10,DA10)</f>
        <v>20734</v>
      </c>
      <c r="CN10" s="292">
        <f>SUM(CU10,DB10)</f>
        <v>0</v>
      </c>
      <c r="CO10" s="292">
        <f>SUM(CV10,DC10)</f>
        <v>16640</v>
      </c>
      <c r="CP10" s="292">
        <f>SUM(CW10,DD10)</f>
        <v>684</v>
      </c>
      <c r="CQ10" s="292">
        <f>SUM(CX10,DE10)</f>
        <v>3306</v>
      </c>
      <c r="CR10" s="292">
        <f>SUM(CY10,DF10)</f>
        <v>0</v>
      </c>
      <c r="CS10" s="292">
        <f>SUM(CZ10,DG10)</f>
        <v>104</v>
      </c>
      <c r="CT10" s="292">
        <f>SUM(CU10:CZ10)</f>
        <v>19035</v>
      </c>
      <c r="CU10" s="292">
        <f>AE10</f>
        <v>0</v>
      </c>
      <c r="CV10" s="292">
        <f>AI10</f>
        <v>15023</v>
      </c>
      <c r="CW10" s="292">
        <f>AM10</f>
        <v>679</v>
      </c>
      <c r="CX10" s="292">
        <f>AQ10</f>
        <v>3306</v>
      </c>
      <c r="CY10" s="292">
        <f>AU10</f>
        <v>0</v>
      </c>
      <c r="CZ10" s="292">
        <f>AY10</f>
        <v>27</v>
      </c>
      <c r="DA10" s="292">
        <f>SUM(DB10:DG10)</f>
        <v>1699</v>
      </c>
      <c r="DB10" s="292">
        <f>BL10</f>
        <v>0</v>
      </c>
      <c r="DC10" s="292">
        <f>BM10</f>
        <v>1617</v>
      </c>
      <c r="DD10" s="292">
        <f>BN10</f>
        <v>5</v>
      </c>
      <c r="DE10" s="292">
        <f>BO10</f>
        <v>0</v>
      </c>
      <c r="DF10" s="292">
        <f>BP10</f>
        <v>0</v>
      </c>
      <c r="DG10" s="292">
        <f>BQ10</f>
        <v>77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47555</v>
      </c>
      <c r="E11" s="292">
        <f>SUM(F11,J11,N11,R11,V11,Z11)</f>
        <v>35901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29520</v>
      </c>
      <c r="K11" s="292">
        <v>0</v>
      </c>
      <c r="L11" s="292">
        <v>29520</v>
      </c>
      <c r="M11" s="292">
        <v>0</v>
      </c>
      <c r="N11" s="292">
        <f>SUM(O11:Q11)</f>
        <v>1262</v>
      </c>
      <c r="O11" s="292">
        <v>0</v>
      </c>
      <c r="P11" s="292">
        <v>1262</v>
      </c>
      <c r="Q11" s="292">
        <v>0</v>
      </c>
      <c r="R11" s="292">
        <f>SUM(S11:U11)</f>
        <v>4592</v>
      </c>
      <c r="S11" s="292">
        <v>0</v>
      </c>
      <c r="T11" s="292">
        <v>4592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527</v>
      </c>
      <c r="AA11" s="292">
        <v>0</v>
      </c>
      <c r="AB11" s="292">
        <v>527</v>
      </c>
      <c r="AC11" s="292">
        <v>0</v>
      </c>
      <c r="AD11" s="292">
        <f>SUM(AE11,AI11,AM11,AQ11,AU11,AY11)</f>
        <v>9438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9309</v>
      </c>
      <c r="AJ11" s="292">
        <v>0</v>
      </c>
      <c r="AK11" s="292">
        <v>0</v>
      </c>
      <c r="AL11" s="292">
        <v>9309</v>
      </c>
      <c r="AM11" s="292">
        <f>SUM(AN11:AP11)</f>
        <v>19</v>
      </c>
      <c r="AN11" s="292">
        <v>0</v>
      </c>
      <c r="AO11" s="292">
        <v>0</v>
      </c>
      <c r="AP11" s="292">
        <v>19</v>
      </c>
      <c r="AQ11" s="292">
        <f>SUM(AR11:AT11)</f>
        <v>88</v>
      </c>
      <c r="AR11" s="292">
        <v>0</v>
      </c>
      <c r="AS11" s="292">
        <v>0</v>
      </c>
      <c r="AT11" s="292">
        <v>88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22</v>
      </c>
      <c r="AZ11" s="292">
        <v>0</v>
      </c>
      <c r="BA11" s="292">
        <v>0</v>
      </c>
      <c r="BB11" s="292">
        <v>22</v>
      </c>
      <c r="BC11" s="292">
        <f>SUM(BD11,BK11)</f>
        <v>2216</v>
      </c>
      <c r="BD11" s="292">
        <f>SUM(BE11:BJ11)</f>
        <v>733</v>
      </c>
      <c r="BE11" s="292">
        <v>0</v>
      </c>
      <c r="BF11" s="292">
        <v>488</v>
      </c>
      <c r="BG11" s="292">
        <v>32</v>
      </c>
      <c r="BH11" s="292">
        <v>20</v>
      </c>
      <c r="BI11" s="292">
        <v>0</v>
      </c>
      <c r="BJ11" s="292">
        <v>193</v>
      </c>
      <c r="BK11" s="292">
        <f>SUM(BL11:BQ11)</f>
        <v>1483</v>
      </c>
      <c r="BL11" s="292">
        <v>0</v>
      </c>
      <c r="BM11" s="292">
        <v>1216</v>
      </c>
      <c r="BN11" s="292">
        <v>34</v>
      </c>
      <c r="BO11" s="292">
        <v>26</v>
      </c>
      <c r="BP11" s="292">
        <v>0</v>
      </c>
      <c r="BQ11" s="292">
        <v>207</v>
      </c>
      <c r="BR11" s="292">
        <f>SUM(BY11,CF11)</f>
        <v>36634</v>
      </c>
      <c r="BS11" s="292">
        <f>SUM(BZ11,CG11)</f>
        <v>0</v>
      </c>
      <c r="BT11" s="292">
        <f>SUM(CA11,CH11)</f>
        <v>30008</v>
      </c>
      <c r="BU11" s="292">
        <f>SUM(CB11,CI11)</f>
        <v>1294</v>
      </c>
      <c r="BV11" s="292">
        <f>SUM(CC11,CJ11)</f>
        <v>4612</v>
      </c>
      <c r="BW11" s="292">
        <f>SUM(CD11,CK11)</f>
        <v>0</v>
      </c>
      <c r="BX11" s="292">
        <f>SUM(CE11,CL11)</f>
        <v>720</v>
      </c>
      <c r="BY11" s="292">
        <f>SUM(BZ11:CE11)</f>
        <v>35901</v>
      </c>
      <c r="BZ11" s="292">
        <f>F11</f>
        <v>0</v>
      </c>
      <c r="CA11" s="292">
        <f>J11</f>
        <v>29520</v>
      </c>
      <c r="CB11" s="292">
        <f>N11</f>
        <v>1262</v>
      </c>
      <c r="CC11" s="292">
        <f>R11</f>
        <v>4592</v>
      </c>
      <c r="CD11" s="292">
        <f>V11</f>
        <v>0</v>
      </c>
      <c r="CE11" s="292">
        <f>Z11</f>
        <v>527</v>
      </c>
      <c r="CF11" s="292">
        <f>SUM(CG11:CL11)</f>
        <v>733</v>
      </c>
      <c r="CG11" s="292">
        <f>BE11</f>
        <v>0</v>
      </c>
      <c r="CH11" s="292">
        <f>BF11</f>
        <v>488</v>
      </c>
      <c r="CI11" s="292">
        <f>BG11</f>
        <v>32</v>
      </c>
      <c r="CJ11" s="292">
        <f>BH11</f>
        <v>20</v>
      </c>
      <c r="CK11" s="292">
        <f>BI11</f>
        <v>0</v>
      </c>
      <c r="CL11" s="292">
        <f>BJ11</f>
        <v>193</v>
      </c>
      <c r="CM11" s="292">
        <f>SUM(CT11,DA11)</f>
        <v>10921</v>
      </c>
      <c r="CN11" s="292">
        <f>SUM(CU11,DB11)</f>
        <v>0</v>
      </c>
      <c r="CO11" s="292">
        <f>SUM(CV11,DC11)</f>
        <v>10525</v>
      </c>
      <c r="CP11" s="292">
        <f>SUM(CW11,DD11)</f>
        <v>53</v>
      </c>
      <c r="CQ11" s="292">
        <f>SUM(CX11,DE11)</f>
        <v>114</v>
      </c>
      <c r="CR11" s="292">
        <f>SUM(CY11,DF11)</f>
        <v>0</v>
      </c>
      <c r="CS11" s="292">
        <f>SUM(CZ11,DG11)</f>
        <v>229</v>
      </c>
      <c r="CT11" s="292">
        <f>SUM(CU11:CZ11)</f>
        <v>9438</v>
      </c>
      <c r="CU11" s="292">
        <f>AE11</f>
        <v>0</v>
      </c>
      <c r="CV11" s="292">
        <f>AI11</f>
        <v>9309</v>
      </c>
      <c r="CW11" s="292">
        <f>AM11</f>
        <v>19</v>
      </c>
      <c r="CX11" s="292">
        <f>AQ11</f>
        <v>88</v>
      </c>
      <c r="CY11" s="292">
        <f>AU11</f>
        <v>0</v>
      </c>
      <c r="CZ11" s="292">
        <f>AY11</f>
        <v>22</v>
      </c>
      <c r="DA11" s="292">
        <f>SUM(DB11:DG11)</f>
        <v>1483</v>
      </c>
      <c r="DB11" s="292">
        <f>BL11</f>
        <v>0</v>
      </c>
      <c r="DC11" s="292">
        <f>BM11</f>
        <v>1216</v>
      </c>
      <c r="DD11" s="292">
        <f>BN11</f>
        <v>34</v>
      </c>
      <c r="DE11" s="292">
        <f>BO11</f>
        <v>26</v>
      </c>
      <c r="DF11" s="292">
        <f>BP11</f>
        <v>0</v>
      </c>
      <c r="DG11" s="292">
        <f>BQ11</f>
        <v>207</v>
      </c>
      <c r="DH11" s="292">
        <v>0</v>
      </c>
      <c r="DI11" s="292">
        <f>SUM(DJ11:DM11)</f>
        <v>4</v>
      </c>
      <c r="DJ11" s="292">
        <v>4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30549</v>
      </c>
      <c r="E12" s="292">
        <f>SUM(F12,J12,N12,R12,V12,Z12)</f>
        <v>17128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15126</v>
      </c>
      <c r="K12" s="292">
        <v>163</v>
      </c>
      <c r="L12" s="292">
        <v>14963</v>
      </c>
      <c r="M12" s="292">
        <v>0</v>
      </c>
      <c r="N12" s="292">
        <f>SUM(O12:Q12)</f>
        <v>924</v>
      </c>
      <c r="O12" s="292">
        <v>2</v>
      </c>
      <c r="P12" s="292">
        <v>922</v>
      </c>
      <c r="Q12" s="292">
        <v>0</v>
      </c>
      <c r="R12" s="292">
        <f>SUM(S12:U12)</f>
        <v>888</v>
      </c>
      <c r="S12" s="292">
        <v>2</v>
      </c>
      <c r="T12" s="292">
        <v>886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190</v>
      </c>
      <c r="AA12" s="292">
        <v>1</v>
      </c>
      <c r="AB12" s="292">
        <v>189</v>
      </c>
      <c r="AC12" s="292">
        <v>0</v>
      </c>
      <c r="AD12" s="292">
        <f>SUM(AE12,AI12,AM12,AQ12,AU12,AY12)</f>
        <v>9694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4840</v>
      </c>
      <c r="AJ12" s="292">
        <v>0</v>
      </c>
      <c r="AK12" s="292">
        <v>0</v>
      </c>
      <c r="AL12" s="292">
        <v>4840</v>
      </c>
      <c r="AM12" s="292">
        <f>SUM(AN12:AP12)</f>
        <v>72</v>
      </c>
      <c r="AN12" s="292">
        <v>0</v>
      </c>
      <c r="AO12" s="292">
        <v>0</v>
      </c>
      <c r="AP12" s="292">
        <v>72</v>
      </c>
      <c r="AQ12" s="292">
        <f>SUM(AR12:AT12)</f>
        <v>4778</v>
      </c>
      <c r="AR12" s="292">
        <v>0</v>
      </c>
      <c r="AS12" s="292">
        <v>0</v>
      </c>
      <c r="AT12" s="292">
        <v>4778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4</v>
      </c>
      <c r="AZ12" s="292">
        <v>0</v>
      </c>
      <c r="BA12" s="292">
        <v>0</v>
      </c>
      <c r="BB12" s="292">
        <v>4</v>
      </c>
      <c r="BC12" s="292">
        <f>SUM(BD12,BK12)</f>
        <v>3727</v>
      </c>
      <c r="BD12" s="292">
        <f>SUM(BE12:BJ12)</f>
        <v>2181</v>
      </c>
      <c r="BE12" s="292">
        <v>0</v>
      </c>
      <c r="BF12" s="292">
        <v>1233</v>
      </c>
      <c r="BG12" s="292">
        <v>124</v>
      </c>
      <c r="BH12" s="292">
        <v>266</v>
      </c>
      <c r="BI12" s="292">
        <v>0</v>
      </c>
      <c r="BJ12" s="292">
        <v>558</v>
      </c>
      <c r="BK12" s="292">
        <f>SUM(BL12:BQ12)</f>
        <v>1546</v>
      </c>
      <c r="BL12" s="292">
        <v>0</v>
      </c>
      <c r="BM12" s="292">
        <v>1489</v>
      </c>
      <c r="BN12" s="292">
        <v>16</v>
      </c>
      <c r="BO12" s="292">
        <v>2</v>
      </c>
      <c r="BP12" s="292">
        <v>0</v>
      </c>
      <c r="BQ12" s="292">
        <v>39</v>
      </c>
      <c r="BR12" s="292">
        <f>SUM(BY12,CF12)</f>
        <v>19309</v>
      </c>
      <c r="BS12" s="292">
        <f>SUM(BZ12,CG12)</f>
        <v>0</v>
      </c>
      <c r="BT12" s="292">
        <f>SUM(CA12,CH12)</f>
        <v>16359</v>
      </c>
      <c r="BU12" s="292">
        <f>SUM(CB12,CI12)</f>
        <v>1048</v>
      </c>
      <c r="BV12" s="292">
        <f>SUM(CC12,CJ12)</f>
        <v>1154</v>
      </c>
      <c r="BW12" s="292">
        <f>SUM(CD12,CK12)</f>
        <v>0</v>
      </c>
      <c r="BX12" s="292">
        <f>SUM(CE12,CL12)</f>
        <v>748</v>
      </c>
      <c r="BY12" s="292">
        <f>SUM(BZ12:CE12)</f>
        <v>17128</v>
      </c>
      <c r="BZ12" s="292">
        <f>F12</f>
        <v>0</v>
      </c>
      <c r="CA12" s="292">
        <f>J12</f>
        <v>15126</v>
      </c>
      <c r="CB12" s="292">
        <f>N12</f>
        <v>924</v>
      </c>
      <c r="CC12" s="292">
        <f>R12</f>
        <v>888</v>
      </c>
      <c r="CD12" s="292">
        <f>V12</f>
        <v>0</v>
      </c>
      <c r="CE12" s="292">
        <f>Z12</f>
        <v>190</v>
      </c>
      <c r="CF12" s="292">
        <f>SUM(CG12:CL12)</f>
        <v>2181</v>
      </c>
      <c r="CG12" s="292">
        <f>BE12</f>
        <v>0</v>
      </c>
      <c r="CH12" s="292">
        <f>BF12</f>
        <v>1233</v>
      </c>
      <c r="CI12" s="292">
        <f>BG12</f>
        <v>124</v>
      </c>
      <c r="CJ12" s="292">
        <f>BH12</f>
        <v>266</v>
      </c>
      <c r="CK12" s="292">
        <f>BI12</f>
        <v>0</v>
      </c>
      <c r="CL12" s="292">
        <f>BJ12</f>
        <v>558</v>
      </c>
      <c r="CM12" s="292">
        <f>SUM(CT12,DA12)</f>
        <v>11240</v>
      </c>
      <c r="CN12" s="292">
        <f>SUM(CU12,DB12)</f>
        <v>0</v>
      </c>
      <c r="CO12" s="292">
        <f>SUM(CV12,DC12)</f>
        <v>6329</v>
      </c>
      <c r="CP12" s="292">
        <f>SUM(CW12,DD12)</f>
        <v>88</v>
      </c>
      <c r="CQ12" s="292">
        <f>SUM(CX12,DE12)</f>
        <v>4780</v>
      </c>
      <c r="CR12" s="292">
        <f>SUM(CY12,DF12)</f>
        <v>0</v>
      </c>
      <c r="CS12" s="292">
        <f>SUM(CZ12,DG12)</f>
        <v>43</v>
      </c>
      <c r="CT12" s="292">
        <f>SUM(CU12:CZ12)</f>
        <v>9694</v>
      </c>
      <c r="CU12" s="292">
        <f>AE12</f>
        <v>0</v>
      </c>
      <c r="CV12" s="292">
        <f>AI12</f>
        <v>4840</v>
      </c>
      <c r="CW12" s="292">
        <f>AM12</f>
        <v>72</v>
      </c>
      <c r="CX12" s="292">
        <f>AQ12</f>
        <v>4778</v>
      </c>
      <c r="CY12" s="292">
        <f>AU12</f>
        <v>0</v>
      </c>
      <c r="CZ12" s="292">
        <f>AY12</f>
        <v>4</v>
      </c>
      <c r="DA12" s="292">
        <f>SUM(DB12:DG12)</f>
        <v>1546</v>
      </c>
      <c r="DB12" s="292">
        <f>BL12</f>
        <v>0</v>
      </c>
      <c r="DC12" s="292">
        <f>BM12</f>
        <v>1489</v>
      </c>
      <c r="DD12" s="292">
        <f>BN12</f>
        <v>16</v>
      </c>
      <c r="DE12" s="292">
        <f>BO12</f>
        <v>2</v>
      </c>
      <c r="DF12" s="292">
        <f>BP12</f>
        <v>0</v>
      </c>
      <c r="DG12" s="292">
        <f>BQ12</f>
        <v>39</v>
      </c>
      <c r="DH12" s="292">
        <v>0</v>
      </c>
      <c r="DI12" s="292">
        <f>SUM(DJ12:DM12)</f>
        <v>10</v>
      </c>
      <c r="DJ12" s="292">
        <v>7</v>
      </c>
      <c r="DK12" s="292">
        <v>0</v>
      </c>
      <c r="DL12" s="292">
        <v>3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21304</v>
      </c>
      <c r="E13" s="292">
        <f>SUM(F13,J13,N13,R13,V13,Z13)</f>
        <v>12925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10731</v>
      </c>
      <c r="K13" s="292">
        <v>251</v>
      </c>
      <c r="L13" s="292">
        <v>10480</v>
      </c>
      <c r="M13" s="292">
        <v>0</v>
      </c>
      <c r="N13" s="292">
        <f>SUM(O13:Q13)</f>
        <v>508</v>
      </c>
      <c r="O13" s="292">
        <v>29</v>
      </c>
      <c r="P13" s="292">
        <v>479</v>
      </c>
      <c r="Q13" s="292">
        <v>0</v>
      </c>
      <c r="R13" s="292">
        <f>SUM(S13:U13)</f>
        <v>1348</v>
      </c>
      <c r="S13" s="292">
        <v>0</v>
      </c>
      <c r="T13" s="292">
        <v>1348</v>
      </c>
      <c r="U13" s="292">
        <v>0</v>
      </c>
      <c r="V13" s="292">
        <f>SUM(W13:Y13)</f>
        <v>14</v>
      </c>
      <c r="W13" s="292">
        <v>0</v>
      </c>
      <c r="X13" s="292">
        <v>14</v>
      </c>
      <c r="Y13" s="292">
        <v>0</v>
      </c>
      <c r="Z13" s="292">
        <f>SUM(AA13:AC13)</f>
        <v>324</v>
      </c>
      <c r="AA13" s="292">
        <v>0</v>
      </c>
      <c r="AB13" s="292">
        <v>324</v>
      </c>
      <c r="AC13" s="292">
        <v>0</v>
      </c>
      <c r="AD13" s="292">
        <f>SUM(AE13,AI13,AM13,AQ13,AU13,AY13)</f>
        <v>7371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7197</v>
      </c>
      <c r="AJ13" s="292">
        <v>0</v>
      </c>
      <c r="AK13" s="292">
        <v>0</v>
      </c>
      <c r="AL13" s="292">
        <v>7197</v>
      </c>
      <c r="AM13" s="292">
        <f>SUM(AN13:AP13)</f>
        <v>174</v>
      </c>
      <c r="AN13" s="292">
        <v>0</v>
      </c>
      <c r="AO13" s="292">
        <v>0</v>
      </c>
      <c r="AP13" s="292">
        <v>174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1008</v>
      </c>
      <c r="BD13" s="292">
        <f>SUM(BE13:BJ13)</f>
        <v>624</v>
      </c>
      <c r="BE13" s="292">
        <v>0</v>
      </c>
      <c r="BF13" s="292">
        <v>529</v>
      </c>
      <c r="BG13" s="292">
        <v>95</v>
      </c>
      <c r="BH13" s="292">
        <v>0</v>
      </c>
      <c r="BI13" s="292">
        <v>0</v>
      </c>
      <c r="BJ13" s="292">
        <v>0</v>
      </c>
      <c r="BK13" s="292">
        <f>SUM(BL13:BQ13)</f>
        <v>384</v>
      </c>
      <c r="BL13" s="292">
        <v>0</v>
      </c>
      <c r="BM13" s="292">
        <v>375</v>
      </c>
      <c r="BN13" s="292">
        <v>9</v>
      </c>
      <c r="BO13" s="292">
        <v>0</v>
      </c>
      <c r="BP13" s="292">
        <v>0</v>
      </c>
      <c r="BQ13" s="292">
        <v>0</v>
      </c>
      <c r="BR13" s="292">
        <f>SUM(BY13,CF13)</f>
        <v>13549</v>
      </c>
      <c r="BS13" s="292">
        <f>SUM(BZ13,CG13)</f>
        <v>0</v>
      </c>
      <c r="BT13" s="292">
        <f>SUM(CA13,CH13)</f>
        <v>11260</v>
      </c>
      <c r="BU13" s="292">
        <f>SUM(CB13,CI13)</f>
        <v>603</v>
      </c>
      <c r="BV13" s="292">
        <f>SUM(CC13,CJ13)</f>
        <v>1348</v>
      </c>
      <c r="BW13" s="292">
        <f>SUM(CD13,CK13)</f>
        <v>14</v>
      </c>
      <c r="BX13" s="292">
        <f>SUM(CE13,CL13)</f>
        <v>324</v>
      </c>
      <c r="BY13" s="292">
        <f>SUM(BZ13:CE13)</f>
        <v>12925</v>
      </c>
      <c r="BZ13" s="292">
        <f>F13</f>
        <v>0</v>
      </c>
      <c r="CA13" s="292">
        <f>J13</f>
        <v>10731</v>
      </c>
      <c r="CB13" s="292">
        <f>N13</f>
        <v>508</v>
      </c>
      <c r="CC13" s="292">
        <f>R13</f>
        <v>1348</v>
      </c>
      <c r="CD13" s="292">
        <f>V13</f>
        <v>14</v>
      </c>
      <c r="CE13" s="292">
        <f>Z13</f>
        <v>324</v>
      </c>
      <c r="CF13" s="292">
        <f>SUM(CG13:CL13)</f>
        <v>624</v>
      </c>
      <c r="CG13" s="292">
        <f>BE13</f>
        <v>0</v>
      </c>
      <c r="CH13" s="292">
        <f>BF13</f>
        <v>529</v>
      </c>
      <c r="CI13" s="292">
        <f>BG13</f>
        <v>95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7755</v>
      </c>
      <c r="CN13" s="292">
        <f>SUM(CU13,DB13)</f>
        <v>0</v>
      </c>
      <c r="CO13" s="292">
        <f>SUM(CV13,DC13)</f>
        <v>7572</v>
      </c>
      <c r="CP13" s="292">
        <f>SUM(CW13,DD13)</f>
        <v>183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7371</v>
      </c>
      <c r="CU13" s="292">
        <f>AE13</f>
        <v>0</v>
      </c>
      <c r="CV13" s="292">
        <f>AI13</f>
        <v>7197</v>
      </c>
      <c r="CW13" s="292">
        <f>AM13</f>
        <v>174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384</v>
      </c>
      <c r="DB13" s="292">
        <f>BL13</f>
        <v>0</v>
      </c>
      <c r="DC13" s="292">
        <f>BM13</f>
        <v>375</v>
      </c>
      <c r="DD13" s="292">
        <f>BN13</f>
        <v>9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30969</v>
      </c>
      <c r="E14" s="292">
        <f>SUM(F14,J14,N14,R14,V14,Z14)</f>
        <v>21022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17058</v>
      </c>
      <c r="K14" s="292">
        <v>233</v>
      </c>
      <c r="L14" s="292">
        <v>16825</v>
      </c>
      <c r="M14" s="292">
        <v>0</v>
      </c>
      <c r="N14" s="292">
        <f>SUM(O14:Q14)</f>
        <v>802</v>
      </c>
      <c r="O14" s="292">
        <v>21</v>
      </c>
      <c r="P14" s="292">
        <v>781</v>
      </c>
      <c r="Q14" s="292">
        <v>0</v>
      </c>
      <c r="R14" s="292">
        <f>SUM(S14:U14)</f>
        <v>3123</v>
      </c>
      <c r="S14" s="292">
        <v>200</v>
      </c>
      <c r="T14" s="292">
        <v>2923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39</v>
      </c>
      <c r="AA14" s="292">
        <v>39</v>
      </c>
      <c r="AB14" s="292">
        <v>0</v>
      </c>
      <c r="AC14" s="292">
        <v>0</v>
      </c>
      <c r="AD14" s="292">
        <f>SUM(AE14,AI14,AM14,AQ14,AU14,AY14)</f>
        <v>9016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5423</v>
      </c>
      <c r="AJ14" s="292">
        <v>0</v>
      </c>
      <c r="AK14" s="292">
        <v>0</v>
      </c>
      <c r="AL14" s="292">
        <v>5423</v>
      </c>
      <c r="AM14" s="292">
        <f>SUM(AN14:AP14)</f>
        <v>65</v>
      </c>
      <c r="AN14" s="292">
        <v>0</v>
      </c>
      <c r="AO14" s="292">
        <v>0</v>
      </c>
      <c r="AP14" s="292">
        <v>65</v>
      </c>
      <c r="AQ14" s="292">
        <f>SUM(AR14:AT14)</f>
        <v>3501</v>
      </c>
      <c r="AR14" s="292">
        <v>0</v>
      </c>
      <c r="AS14" s="292">
        <v>0</v>
      </c>
      <c r="AT14" s="292">
        <v>3501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27</v>
      </c>
      <c r="AZ14" s="292">
        <v>0</v>
      </c>
      <c r="BA14" s="292">
        <v>0</v>
      </c>
      <c r="BB14" s="292">
        <v>27</v>
      </c>
      <c r="BC14" s="292">
        <f>SUM(BD14,BK14)</f>
        <v>931</v>
      </c>
      <c r="BD14" s="292">
        <f>SUM(BE14:BJ14)</f>
        <v>700</v>
      </c>
      <c r="BE14" s="292">
        <v>0</v>
      </c>
      <c r="BF14" s="292">
        <v>405</v>
      </c>
      <c r="BG14" s="292">
        <v>121</v>
      </c>
      <c r="BH14" s="292">
        <v>0</v>
      </c>
      <c r="BI14" s="292">
        <v>0</v>
      </c>
      <c r="BJ14" s="292">
        <v>174</v>
      </c>
      <c r="BK14" s="292">
        <f>SUM(BL14:BQ14)</f>
        <v>231</v>
      </c>
      <c r="BL14" s="292">
        <v>0</v>
      </c>
      <c r="BM14" s="292">
        <v>211</v>
      </c>
      <c r="BN14" s="292">
        <v>6</v>
      </c>
      <c r="BO14" s="292">
        <v>0</v>
      </c>
      <c r="BP14" s="292">
        <v>0</v>
      </c>
      <c r="BQ14" s="292">
        <v>14</v>
      </c>
      <c r="BR14" s="292">
        <f>SUM(BY14,CF14)</f>
        <v>21722</v>
      </c>
      <c r="BS14" s="292">
        <f>SUM(BZ14,CG14)</f>
        <v>0</v>
      </c>
      <c r="BT14" s="292">
        <f>SUM(CA14,CH14)</f>
        <v>17463</v>
      </c>
      <c r="BU14" s="292">
        <f>SUM(CB14,CI14)</f>
        <v>923</v>
      </c>
      <c r="BV14" s="292">
        <f>SUM(CC14,CJ14)</f>
        <v>3123</v>
      </c>
      <c r="BW14" s="292">
        <f>SUM(CD14,CK14)</f>
        <v>0</v>
      </c>
      <c r="BX14" s="292">
        <f>SUM(CE14,CL14)</f>
        <v>213</v>
      </c>
      <c r="BY14" s="292">
        <f>SUM(BZ14:CE14)</f>
        <v>21022</v>
      </c>
      <c r="BZ14" s="292">
        <f>F14</f>
        <v>0</v>
      </c>
      <c r="CA14" s="292">
        <f>J14</f>
        <v>17058</v>
      </c>
      <c r="CB14" s="292">
        <f>N14</f>
        <v>802</v>
      </c>
      <c r="CC14" s="292">
        <f>R14</f>
        <v>3123</v>
      </c>
      <c r="CD14" s="292">
        <f>V14</f>
        <v>0</v>
      </c>
      <c r="CE14" s="292">
        <f>Z14</f>
        <v>39</v>
      </c>
      <c r="CF14" s="292">
        <f>SUM(CG14:CL14)</f>
        <v>700</v>
      </c>
      <c r="CG14" s="292">
        <f>BE14</f>
        <v>0</v>
      </c>
      <c r="CH14" s="292">
        <f>BF14</f>
        <v>405</v>
      </c>
      <c r="CI14" s="292">
        <f>BG14</f>
        <v>121</v>
      </c>
      <c r="CJ14" s="292">
        <f>BH14</f>
        <v>0</v>
      </c>
      <c r="CK14" s="292">
        <f>BI14</f>
        <v>0</v>
      </c>
      <c r="CL14" s="292">
        <f>BJ14</f>
        <v>174</v>
      </c>
      <c r="CM14" s="292">
        <f>SUM(CT14,DA14)</f>
        <v>9247</v>
      </c>
      <c r="CN14" s="292">
        <f>SUM(CU14,DB14)</f>
        <v>0</v>
      </c>
      <c r="CO14" s="292">
        <f>SUM(CV14,DC14)</f>
        <v>5634</v>
      </c>
      <c r="CP14" s="292">
        <f>SUM(CW14,DD14)</f>
        <v>71</v>
      </c>
      <c r="CQ14" s="292">
        <f>SUM(CX14,DE14)</f>
        <v>3501</v>
      </c>
      <c r="CR14" s="292">
        <f>SUM(CY14,DF14)</f>
        <v>0</v>
      </c>
      <c r="CS14" s="292">
        <f>SUM(CZ14,DG14)</f>
        <v>41</v>
      </c>
      <c r="CT14" s="292">
        <f>SUM(CU14:CZ14)</f>
        <v>9016</v>
      </c>
      <c r="CU14" s="292">
        <f>AE14</f>
        <v>0</v>
      </c>
      <c r="CV14" s="292">
        <f>AI14</f>
        <v>5423</v>
      </c>
      <c r="CW14" s="292">
        <f>AM14</f>
        <v>65</v>
      </c>
      <c r="CX14" s="292">
        <f>AQ14</f>
        <v>3501</v>
      </c>
      <c r="CY14" s="292">
        <f>AU14</f>
        <v>0</v>
      </c>
      <c r="CZ14" s="292">
        <f>AY14</f>
        <v>27</v>
      </c>
      <c r="DA14" s="292">
        <f>SUM(DB14:DG14)</f>
        <v>231</v>
      </c>
      <c r="DB14" s="292">
        <f>BL14</f>
        <v>0</v>
      </c>
      <c r="DC14" s="292">
        <f>BM14</f>
        <v>211</v>
      </c>
      <c r="DD14" s="292">
        <f>BN14</f>
        <v>6</v>
      </c>
      <c r="DE14" s="292">
        <f>BO14</f>
        <v>0</v>
      </c>
      <c r="DF14" s="292">
        <f>BP14</f>
        <v>0</v>
      </c>
      <c r="DG14" s="292">
        <f>BQ14</f>
        <v>14</v>
      </c>
      <c r="DH14" s="292">
        <v>0</v>
      </c>
      <c r="DI14" s="292">
        <f>SUM(DJ14:DM14)</f>
        <v>14</v>
      </c>
      <c r="DJ14" s="292">
        <v>14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17828</v>
      </c>
      <c r="E15" s="292">
        <f>SUM(F15,J15,N15,R15,V15,Z15)</f>
        <v>8873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7755</v>
      </c>
      <c r="K15" s="292">
        <v>0</v>
      </c>
      <c r="L15" s="292">
        <v>7755</v>
      </c>
      <c r="M15" s="292">
        <v>0</v>
      </c>
      <c r="N15" s="292">
        <f>SUM(O15:Q15)</f>
        <v>383</v>
      </c>
      <c r="O15" s="292">
        <v>0</v>
      </c>
      <c r="P15" s="292">
        <v>383</v>
      </c>
      <c r="Q15" s="292">
        <v>0</v>
      </c>
      <c r="R15" s="292">
        <f>SUM(S15:U15)</f>
        <v>700</v>
      </c>
      <c r="S15" s="292">
        <v>138</v>
      </c>
      <c r="T15" s="292">
        <v>562</v>
      </c>
      <c r="U15" s="292">
        <v>0</v>
      </c>
      <c r="V15" s="292">
        <f>SUM(W15:Y15)</f>
        <v>10</v>
      </c>
      <c r="W15" s="292">
        <v>10</v>
      </c>
      <c r="X15" s="292">
        <v>0</v>
      </c>
      <c r="Y15" s="292">
        <v>0</v>
      </c>
      <c r="Z15" s="292">
        <f>SUM(AA15:AC15)</f>
        <v>25</v>
      </c>
      <c r="AA15" s="292">
        <v>0</v>
      </c>
      <c r="AB15" s="292">
        <v>25</v>
      </c>
      <c r="AC15" s="292">
        <v>0</v>
      </c>
      <c r="AD15" s="292">
        <f>SUM(AE15,AI15,AM15,AQ15,AU15,AY15)</f>
        <v>3935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3374</v>
      </c>
      <c r="AJ15" s="292">
        <v>164</v>
      </c>
      <c r="AK15" s="292">
        <v>0</v>
      </c>
      <c r="AL15" s="292">
        <v>3210</v>
      </c>
      <c r="AM15" s="292">
        <f>SUM(AN15:AP15)</f>
        <v>50</v>
      </c>
      <c r="AN15" s="292">
        <v>10</v>
      </c>
      <c r="AO15" s="292">
        <v>0</v>
      </c>
      <c r="AP15" s="292">
        <v>40</v>
      </c>
      <c r="AQ15" s="292">
        <f>SUM(AR15:AT15)</f>
        <v>511</v>
      </c>
      <c r="AR15" s="292">
        <v>0</v>
      </c>
      <c r="AS15" s="292">
        <v>0</v>
      </c>
      <c r="AT15" s="292">
        <v>511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5020</v>
      </c>
      <c r="BD15" s="292">
        <f>SUM(BE15:BJ15)</f>
        <v>1185</v>
      </c>
      <c r="BE15" s="292">
        <v>0</v>
      </c>
      <c r="BF15" s="292">
        <v>703</v>
      </c>
      <c r="BG15" s="292">
        <v>98</v>
      </c>
      <c r="BH15" s="292">
        <v>0</v>
      </c>
      <c r="BI15" s="292">
        <v>0</v>
      </c>
      <c r="BJ15" s="292">
        <v>384</v>
      </c>
      <c r="BK15" s="292">
        <f>SUM(BL15:BQ15)</f>
        <v>3835</v>
      </c>
      <c r="BL15" s="292">
        <v>0</v>
      </c>
      <c r="BM15" s="292">
        <v>1000</v>
      </c>
      <c r="BN15" s="292">
        <v>19</v>
      </c>
      <c r="BO15" s="292">
        <v>2816</v>
      </c>
      <c r="BP15" s="292">
        <v>0</v>
      </c>
      <c r="BQ15" s="292">
        <v>0</v>
      </c>
      <c r="BR15" s="292">
        <f>SUM(BY15,CF15)</f>
        <v>10058</v>
      </c>
      <c r="BS15" s="292">
        <f>SUM(BZ15,CG15)</f>
        <v>0</v>
      </c>
      <c r="BT15" s="292">
        <f>SUM(CA15,CH15)</f>
        <v>8458</v>
      </c>
      <c r="BU15" s="292">
        <f>SUM(CB15,CI15)</f>
        <v>481</v>
      </c>
      <c r="BV15" s="292">
        <f>SUM(CC15,CJ15)</f>
        <v>700</v>
      </c>
      <c r="BW15" s="292">
        <f>SUM(CD15,CK15)</f>
        <v>10</v>
      </c>
      <c r="BX15" s="292">
        <f>SUM(CE15,CL15)</f>
        <v>409</v>
      </c>
      <c r="BY15" s="292">
        <f>SUM(BZ15:CE15)</f>
        <v>8873</v>
      </c>
      <c r="BZ15" s="292">
        <f>F15</f>
        <v>0</v>
      </c>
      <c r="CA15" s="292">
        <f>J15</f>
        <v>7755</v>
      </c>
      <c r="CB15" s="292">
        <f>N15</f>
        <v>383</v>
      </c>
      <c r="CC15" s="292">
        <f>R15</f>
        <v>700</v>
      </c>
      <c r="CD15" s="292">
        <f>V15</f>
        <v>10</v>
      </c>
      <c r="CE15" s="292">
        <f>Z15</f>
        <v>25</v>
      </c>
      <c r="CF15" s="292">
        <f>SUM(CG15:CL15)</f>
        <v>1185</v>
      </c>
      <c r="CG15" s="292">
        <f>BE15</f>
        <v>0</v>
      </c>
      <c r="CH15" s="292">
        <f>BF15</f>
        <v>703</v>
      </c>
      <c r="CI15" s="292">
        <f>BG15</f>
        <v>98</v>
      </c>
      <c r="CJ15" s="292">
        <f>BH15</f>
        <v>0</v>
      </c>
      <c r="CK15" s="292">
        <f>BI15</f>
        <v>0</v>
      </c>
      <c r="CL15" s="292">
        <f>BJ15</f>
        <v>384</v>
      </c>
      <c r="CM15" s="292">
        <f>SUM(CT15,DA15)</f>
        <v>7770</v>
      </c>
      <c r="CN15" s="292">
        <f>SUM(CU15,DB15)</f>
        <v>0</v>
      </c>
      <c r="CO15" s="292">
        <f>SUM(CV15,DC15)</f>
        <v>4374</v>
      </c>
      <c r="CP15" s="292">
        <f>SUM(CW15,DD15)</f>
        <v>69</v>
      </c>
      <c r="CQ15" s="292">
        <f>SUM(CX15,DE15)</f>
        <v>3327</v>
      </c>
      <c r="CR15" s="292">
        <f>SUM(CY15,DF15)</f>
        <v>0</v>
      </c>
      <c r="CS15" s="292">
        <f>SUM(CZ15,DG15)</f>
        <v>0</v>
      </c>
      <c r="CT15" s="292">
        <f>SUM(CU15:CZ15)</f>
        <v>3935</v>
      </c>
      <c r="CU15" s="292">
        <f>AE15</f>
        <v>0</v>
      </c>
      <c r="CV15" s="292">
        <f>AI15</f>
        <v>3374</v>
      </c>
      <c r="CW15" s="292">
        <f>AM15</f>
        <v>50</v>
      </c>
      <c r="CX15" s="292">
        <f>AQ15</f>
        <v>511</v>
      </c>
      <c r="CY15" s="292">
        <f>AU15</f>
        <v>0</v>
      </c>
      <c r="CZ15" s="292">
        <f>AY15</f>
        <v>0</v>
      </c>
      <c r="DA15" s="292">
        <f>SUM(DB15:DG15)</f>
        <v>3835</v>
      </c>
      <c r="DB15" s="292">
        <f>BL15</f>
        <v>0</v>
      </c>
      <c r="DC15" s="292">
        <f>BM15</f>
        <v>1000</v>
      </c>
      <c r="DD15" s="292">
        <f>BN15</f>
        <v>19</v>
      </c>
      <c r="DE15" s="292">
        <f>BO15</f>
        <v>2816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4</v>
      </c>
      <c r="DJ15" s="292">
        <v>0</v>
      </c>
      <c r="DK15" s="292">
        <v>2</v>
      </c>
      <c r="DL15" s="292">
        <v>0</v>
      </c>
      <c r="DM15" s="292">
        <v>2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18230</v>
      </c>
      <c r="E16" s="292">
        <f>SUM(F16,J16,N16,R16,V16,Z16)</f>
        <v>12974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10141</v>
      </c>
      <c r="K16" s="292">
        <v>72</v>
      </c>
      <c r="L16" s="292">
        <v>10069</v>
      </c>
      <c r="M16" s="292">
        <v>0</v>
      </c>
      <c r="N16" s="292">
        <f>SUM(O16:Q16)</f>
        <v>1551</v>
      </c>
      <c r="O16" s="292">
        <v>1</v>
      </c>
      <c r="P16" s="292">
        <v>1550</v>
      </c>
      <c r="Q16" s="292">
        <v>0</v>
      </c>
      <c r="R16" s="292">
        <f>SUM(S16:U16)</f>
        <v>1146</v>
      </c>
      <c r="S16" s="292">
        <v>1</v>
      </c>
      <c r="T16" s="292">
        <v>1145</v>
      </c>
      <c r="U16" s="292">
        <v>0</v>
      </c>
      <c r="V16" s="292">
        <f>SUM(W16:Y16)</f>
        <v>16</v>
      </c>
      <c r="W16" s="292">
        <v>16</v>
      </c>
      <c r="X16" s="292">
        <v>0</v>
      </c>
      <c r="Y16" s="292">
        <v>0</v>
      </c>
      <c r="Z16" s="292">
        <f>SUM(AA16:AC16)</f>
        <v>120</v>
      </c>
      <c r="AA16" s="292">
        <v>20</v>
      </c>
      <c r="AB16" s="292">
        <v>100</v>
      </c>
      <c r="AC16" s="292">
        <v>0</v>
      </c>
      <c r="AD16" s="292">
        <f>SUM(AE16,AI16,AM16,AQ16,AU16,AY16)</f>
        <v>3462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2949</v>
      </c>
      <c r="AJ16" s="292">
        <v>0</v>
      </c>
      <c r="AK16" s="292">
        <v>0</v>
      </c>
      <c r="AL16" s="292">
        <v>2949</v>
      </c>
      <c r="AM16" s="292">
        <f>SUM(AN16:AP16)</f>
        <v>34</v>
      </c>
      <c r="AN16" s="292">
        <v>0</v>
      </c>
      <c r="AO16" s="292">
        <v>0</v>
      </c>
      <c r="AP16" s="292">
        <v>34</v>
      </c>
      <c r="AQ16" s="292">
        <f>SUM(AR16:AT16)</f>
        <v>479</v>
      </c>
      <c r="AR16" s="292">
        <v>0</v>
      </c>
      <c r="AS16" s="292">
        <v>0</v>
      </c>
      <c r="AT16" s="292">
        <v>479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1794</v>
      </c>
      <c r="BD16" s="292">
        <f>SUM(BE16:BJ16)</f>
        <v>553</v>
      </c>
      <c r="BE16" s="292">
        <v>0</v>
      </c>
      <c r="BF16" s="292">
        <v>254</v>
      </c>
      <c r="BG16" s="292">
        <v>38</v>
      </c>
      <c r="BH16" s="292">
        <v>0</v>
      </c>
      <c r="BI16" s="292">
        <v>0</v>
      </c>
      <c r="BJ16" s="292">
        <v>261</v>
      </c>
      <c r="BK16" s="292">
        <f>SUM(BL16:BQ16)</f>
        <v>1241</v>
      </c>
      <c r="BL16" s="292">
        <v>0</v>
      </c>
      <c r="BM16" s="292">
        <v>340</v>
      </c>
      <c r="BN16" s="292">
        <v>7</v>
      </c>
      <c r="BO16" s="292">
        <v>894</v>
      </c>
      <c r="BP16" s="292">
        <v>0</v>
      </c>
      <c r="BQ16" s="292">
        <v>0</v>
      </c>
      <c r="BR16" s="292">
        <f>SUM(BY16,CF16)</f>
        <v>13527</v>
      </c>
      <c r="BS16" s="292">
        <f>SUM(BZ16,CG16)</f>
        <v>0</v>
      </c>
      <c r="BT16" s="292">
        <f>SUM(CA16,CH16)</f>
        <v>10395</v>
      </c>
      <c r="BU16" s="292">
        <f>SUM(CB16,CI16)</f>
        <v>1589</v>
      </c>
      <c r="BV16" s="292">
        <f>SUM(CC16,CJ16)</f>
        <v>1146</v>
      </c>
      <c r="BW16" s="292">
        <f>SUM(CD16,CK16)</f>
        <v>16</v>
      </c>
      <c r="BX16" s="292">
        <f>SUM(CE16,CL16)</f>
        <v>381</v>
      </c>
      <c r="BY16" s="292">
        <f>SUM(BZ16:CE16)</f>
        <v>12974</v>
      </c>
      <c r="BZ16" s="292">
        <f>F16</f>
        <v>0</v>
      </c>
      <c r="CA16" s="292">
        <f>J16</f>
        <v>10141</v>
      </c>
      <c r="CB16" s="292">
        <f>N16</f>
        <v>1551</v>
      </c>
      <c r="CC16" s="292">
        <f>R16</f>
        <v>1146</v>
      </c>
      <c r="CD16" s="292">
        <f>V16</f>
        <v>16</v>
      </c>
      <c r="CE16" s="292">
        <f>Z16</f>
        <v>120</v>
      </c>
      <c r="CF16" s="292">
        <f>SUM(CG16:CL16)</f>
        <v>553</v>
      </c>
      <c r="CG16" s="292">
        <f>BE16</f>
        <v>0</v>
      </c>
      <c r="CH16" s="292">
        <f>BF16</f>
        <v>254</v>
      </c>
      <c r="CI16" s="292">
        <f>BG16</f>
        <v>38</v>
      </c>
      <c r="CJ16" s="292">
        <f>BH16</f>
        <v>0</v>
      </c>
      <c r="CK16" s="292">
        <f>BI16</f>
        <v>0</v>
      </c>
      <c r="CL16" s="292">
        <f>BJ16</f>
        <v>261</v>
      </c>
      <c r="CM16" s="292">
        <f>SUM(CT16,DA16)</f>
        <v>4703</v>
      </c>
      <c r="CN16" s="292">
        <f>SUM(CU16,DB16)</f>
        <v>0</v>
      </c>
      <c r="CO16" s="292">
        <f>SUM(CV16,DC16)</f>
        <v>3289</v>
      </c>
      <c r="CP16" s="292">
        <f>SUM(CW16,DD16)</f>
        <v>41</v>
      </c>
      <c r="CQ16" s="292">
        <f>SUM(CX16,DE16)</f>
        <v>1373</v>
      </c>
      <c r="CR16" s="292">
        <f>SUM(CY16,DF16)</f>
        <v>0</v>
      </c>
      <c r="CS16" s="292">
        <f>SUM(CZ16,DG16)</f>
        <v>0</v>
      </c>
      <c r="CT16" s="292">
        <f>SUM(CU16:CZ16)</f>
        <v>3462</v>
      </c>
      <c r="CU16" s="292">
        <f>AE16</f>
        <v>0</v>
      </c>
      <c r="CV16" s="292">
        <f>AI16</f>
        <v>2949</v>
      </c>
      <c r="CW16" s="292">
        <f>AM16</f>
        <v>34</v>
      </c>
      <c r="CX16" s="292">
        <f>AQ16</f>
        <v>479</v>
      </c>
      <c r="CY16" s="292">
        <f>AU16</f>
        <v>0</v>
      </c>
      <c r="CZ16" s="292">
        <f>AY16</f>
        <v>0</v>
      </c>
      <c r="DA16" s="292">
        <f>SUM(DB16:DG16)</f>
        <v>1241</v>
      </c>
      <c r="DB16" s="292">
        <f>BL16</f>
        <v>0</v>
      </c>
      <c r="DC16" s="292">
        <f>BM16</f>
        <v>340</v>
      </c>
      <c r="DD16" s="292">
        <f>BN16</f>
        <v>7</v>
      </c>
      <c r="DE16" s="292">
        <f>BO16</f>
        <v>894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1</v>
      </c>
      <c r="DJ16" s="292">
        <v>0</v>
      </c>
      <c r="DK16" s="292">
        <v>1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15912</v>
      </c>
      <c r="E17" s="292">
        <f>SUM(F17,J17,N17,R17,V17,Z17)</f>
        <v>11156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9227</v>
      </c>
      <c r="K17" s="292">
        <v>0</v>
      </c>
      <c r="L17" s="292">
        <v>9227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1929</v>
      </c>
      <c r="S17" s="292">
        <v>0</v>
      </c>
      <c r="T17" s="292">
        <v>1929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1796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1789</v>
      </c>
      <c r="AJ17" s="292">
        <v>0</v>
      </c>
      <c r="AK17" s="292">
        <v>0</v>
      </c>
      <c r="AL17" s="292">
        <v>1789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7</v>
      </c>
      <c r="AR17" s="292">
        <v>0</v>
      </c>
      <c r="AS17" s="292">
        <v>0</v>
      </c>
      <c r="AT17" s="292">
        <v>7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2960</v>
      </c>
      <c r="BD17" s="292">
        <f>SUM(BE17:BJ17)</f>
        <v>1712</v>
      </c>
      <c r="BE17" s="292">
        <v>0</v>
      </c>
      <c r="BF17" s="292">
        <v>1705</v>
      </c>
      <c r="BG17" s="292">
        <v>0</v>
      </c>
      <c r="BH17" s="292">
        <v>7</v>
      </c>
      <c r="BI17" s="292">
        <v>0</v>
      </c>
      <c r="BJ17" s="292">
        <v>0</v>
      </c>
      <c r="BK17" s="292">
        <f>SUM(BL17:BQ17)</f>
        <v>1248</v>
      </c>
      <c r="BL17" s="292">
        <v>0</v>
      </c>
      <c r="BM17" s="292">
        <v>1243</v>
      </c>
      <c r="BN17" s="292">
        <v>0</v>
      </c>
      <c r="BO17" s="292">
        <v>5</v>
      </c>
      <c r="BP17" s="292">
        <v>0</v>
      </c>
      <c r="BQ17" s="292">
        <v>0</v>
      </c>
      <c r="BR17" s="292">
        <f>SUM(BY17,CF17)</f>
        <v>12868</v>
      </c>
      <c r="BS17" s="292">
        <f>SUM(BZ17,CG17)</f>
        <v>0</v>
      </c>
      <c r="BT17" s="292">
        <f>SUM(CA17,CH17)</f>
        <v>10932</v>
      </c>
      <c r="BU17" s="292">
        <f>SUM(CB17,CI17)</f>
        <v>0</v>
      </c>
      <c r="BV17" s="292">
        <f>SUM(CC17,CJ17)</f>
        <v>1936</v>
      </c>
      <c r="BW17" s="292">
        <f>SUM(CD17,CK17)</f>
        <v>0</v>
      </c>
      <c r="BX17" s="292">
        <f>SUM(CE17,CL17)</f>
        <v>0</v>
      </c>
      <c r="BY17" s="292">
        <f>SUM(BZ17:CE17)</f>
        <v>11156</v>
      </c>
      <c r="BZ17" s="292">
        <f>F17</f>
        <v>0</v>
      </c>
      <c r="CA17" s="292">
        <f>J17</f>
        <v>9227</v>
      </c>
      <c r="CB17" s="292">
        <f>N17</f>
        <v>0</v>
      </c>
      <c r="CC17" s="292">
        <f>R17</f>
        <v>1929</v>
      </c>
      <c r="CD17" s="292">
        <f>V17</f>
        <v>0</v>
      </c>
      <c r="CE17" s="292">
        <f>Z17</f>
        <v>0</v>
      </c>
      <c r="CF17" s="292">
        <f>SUM(CG17:CL17)</f>
        <v>1712</v>
      </c>
      <c r="CG17" s="292">
        <f>BE17</f>
        <v>0</v>
      </c>
      <c r="CH17" s="292">
        <f>BF17</f>
        <v>1705</v>
      </c>
      <c r="CI17" s="292">
        <f>BG17</f>
        <v>0</v>
      </c>
      <c r="CJ17" s="292">
        <f>BH17</f>
        <v>7</v>
      </c>
      <c r="CK17" s="292">
        <f>BI17</f>
        <v>0</v>
      </c>
      <c r="CL17" s="292">
        <f>BJ17</f>
        <v>0</v>
      </c>
      <c r="CM17" s="292">
        <f>SUM(CT17,DA17)</f>
        <v>3044</v>
      </c>
      <c r="CN17" s="292">
        <f>SUM(CU17,DB17)</f>
        <v>0</v>
      </c>
      <c r="CO17" s="292">
        <f>SUM(CV17,DC17)</f>
        <v>3032</v>
      </c>
      <c r="CP17" s="292">
        <f>SUM(CW17,DD17)</f>
        <v>0</v>
      </c>
      <c r="CQ17" s="292">
        <f>SUM(CX17,DE17)</f>
        <v>12</v>
      </c>
      <c r="CR17" s="292">
        <f>SUM(CY17,DF17)</f>
        <v>0</v>
      </c>
      <c r="CS17" s="292">
        <f>SUM(CZ17,DG17)</f>
        <v>0</v>
      </c>
      <c r="CT17" s="292">
        <f>SUM(CU17:CZ17)</f>
        <v>1796</v>
      </c>
      <c r="CU17" s="292">
        <f>AE17</f>
        <v>0</v>
      </c>
      <c r="CV17" s="292">
        <f>AI17</f>
        <v>1789</v>
      </c>
      <c r="CW17" s="292">
        <f>AM17</f>
        <v>0</v>
      </c>
      <c r="CX17" s="292">
        <f>AQ17</f>
        <v>7</v>
      </c>
      <c r="CY17" s="292">
        <f>AU17</f>
        <v>0</v>
      </c>
      <c r="CZ17" s="292">
        <f>AY17</f>
        <v>0</v>
      </c>
      <c r="DA17" s="292">
        <f>SUM(DB17:DG17)</f>
        <v>1248</v>
      </c>
      <c r="DB17" s="292">
        <f>BL17</f>
        <v>0</v>
      </c>
      <c r="DC17" s="292">
        <f>BM17</f>
        <v>1243</v>
      </c>
      <c r="DD17" s="292">
        <f>BN17</f>
        <v>0</v>
      </c>
      <c r="DE17" s="292">
        <f>BO17</f>
        <v>5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3</v>
      </c>
      <c r="DJ17" s="292">
        <v>0</v>
      </c>
      <c r="DK17" s="292">
        <v>0</v>
      </c>
      <c r="DL17" s="292">
        <v>0</v>
      </c>
      <c r="DM17" s="292">
        <v>3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9080</v>
      </c>
      <c r="E18" s="292">
        <f>SUM(F18,J18,N18,R18,V18,Z18)</f>
        <v>6308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5051</v>
      </c>
      <c r="K18" s="292">
        <v>0</v>
      </c>
      <c r="L18" s="292">
        <v>5051</v>
      </c>
      <c r="M18" s="292">
        <v>0</v>
      </c>
      <c r="N18" s="292">
        <f>SUM(O18:Q18)</f>
        <v>73</v>
      </c>
      <c r="O18" s="292">
        <v>0</v>
      </c>
      <c r="P18" s="292">
        <v>73</v>
      </c>
      <c r="Q18" s="292">
        <v>0</v>
      </c>
      <c r="R18" s="292">
        <f>SUM(S18:U18)</f>
        <v>1117</v>
      </c>
      <c r="S18" s="292">
        <v>0</v>
      </c>
      <c r="T18" s="292">
        <v>1117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67</v>
      </c>
      <c r="AA18" s="292">
        <v>0</v>
      </c>
      <c r="AB18" s="292">
        <v>67</v>
      </c>
      <c r="AC18" s="292">
        <v>0</v>
      </c>
      <c r="AD18" s="292">
        <f>SUM(AE18,AI18,AM18,AQ18,AU18,AY18)</f>
        <v>1624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1555</v>
      </c>
      <c r="AJ18" s="292">
        <v>0</v>
      </c>
      <c r="AK18" s="292">
        <v>0</v>
      </c>
      <c r="AL18" s="292">
        <v>1555</v>
      </c>
      <c r="AM18" s="292">
        <f>SUM(AN18:AP18)</f>
        <v>12</v>
      </c>
      <c r="AN18" s="292">
        <v>0</v>
      </c>
      <c r="AO18" s="292">
        <v>0</v>
      </c>
      <c r="AP18" s="292">
        <v>12</v>
      </c>
      <c r="AQ18" s="292">
        <f>SUM(AR18:AT18)</f>
        <v>44</v>
      </c>
      <c r="AR18" s="292">
        <v>0</v>
      </c>
      <c r="AS18" s="292">
        <v>0</v>
      </c>
      <c r="AT18" s="292">
        <v>44</v>
      </c>
      <c r="AU18" s="292">
        <f>SUM(AV18:AX18)</f>
        <v>5</v>
      </c>
      <c r="AV18" s="292">
        <v>0</v>
      </c>
      <c r="AW18" s="292">
        <v>0</v>
      </c>
      <c r="AX18" s="292">
        <v>5</v>
      </c>
      <c r="AY18" s="292">
        <f>SUM(AZ18:BB18)</f>
        <v>8</v>
      </c>
      <c r="AZ18" s="292">
        <v>0</v>
      </c>
      <c r="BA18" s="292">
        <v>0</v>
      </c>
      <c r="BB18" s="292">
        <v>8</v>
      </c>
      <c r="BC18" s="292">
        <f>SUM(BD18,BK18)</f>
        <v>1148</v>
      </c>
      <c r="BD18" s="292">
        <f>SUM(BE18:BJ18)</f>
        <v>528</v>
      </c>
      <c r="BE18" s="292">
        <v>0</v>
      </c>
      <c r="BF18" s="292">
        <v>73</v>
      </c>
      <c r="BG18" s="292">
        <v>42</v>
      </c>
      <c r="BH18" s="292">
        <v>70</v>
      </c>
      <c r="BI18" s="292">
        <v>99</v>
      </c>
      <c r="BJ18" s="292">
        <v>244</v>
      </c>
      <c r="BK18" s="292">
        <f>SUM(BL18:BQ18)</f>
        <v>620</v>
      </c>
      <c r="BL18" s="292">
        <v>0</v>
      </c>
      <c r="BM18" s="292">
        <v>208</v>
      </c>
      <c r="BN18" s="292">
        <v>16</v>
      </c>
      <c r="BO18" s="292">
        <v>33</v>
      </c>
      <c r="BP18" s="292">
        <v>335</v>
      </c>
      <c r="BQ18" s="292">
        <v>28</v>
      </c>
      <c r="BR18" s="292">
        <f>SUM(BY18,CF18)</f>
        <v>6836</v>
      </c>
      <c r="BS18" s="292">
        <f>SUM(BZ18,CG18)</f>
        <v>0</v>
      </c>
      <c r="BT18" s="292">
        <f>SUM(CA18,CH18)</f>
        <v>5124</v>
      </c>
      <c r="BU18" s="292">
        <f>SUM(CB18,CI18)</f>
        <v>115</v>
      </c>
      <c r="BV18" s="292">
        <f>SUM(CC18,CJ18)</f>
        <v>1187</v>
      </c>
      <c r="BW18" s="292">
        <f>SUM(CD18,CK18)</f>
        <v>99</v>
      </c>
      <c r="BX18" s="292">
        <f>SUM(CE18,CL18)</f>
        <v>311</v>
      </c>
      <c r="BY18" s="292">
        <f>SUM(BZ18:CE18)</f>
        <v>6308</v>
      </c>
      <c r="BZ18" s="292">
        <f>F18</f>
        <v>0</v>
      </c>
      <c r="CA18" s="292">
        <f>J18</f>
        <v>5051</v>
      </c>
      <c r="CB18" s="292">
        <f>N18</f>
        <v>73</v>
      </c>
      <c r="CC18" s="292">
        <f>R18</f>
        <v>1117</v>
      </c>
      <c r="CD18" s="292">
        <f>V18</f>
        <v>0</v>
      </c>
      <c r="CE18" s="292">
        <f>Z18</f>
        <v>67</v>
      </c>
      <c r="CF18" s="292">
        <f>SUM(CG18:CL18)</f>
        <v>528</v>
      </c>
      <c r="CG18" s="292">
        <f>BE18</f>
        <v>0</v>
      </c>
      <c r="CH18" s="292">
        <f>BF18</f>
        <v>73</v>
      </c>
      <c r="CI18" s="292">
        <f>BG18</f>
        <v>42</v>
      </c>
      <c r="CJ18" s="292">
        <f>BH18</f>
        <v>70</v>
      </c>
      <c r="CK18" s="292">
        <f>BI18</f>
        <v>99</v>
      </c>
      <c r="CL18" s="292">
        <f>BJ18</f>
        <v>244</v>
      </c>
      <c r="CM18" s="292">
        <f>SUM(CT18,DA18)</f>
        <v>2244</v>
      </c>
      <c r="CN18" s="292">
        <f>SUM(CU18,DB18)</f>
        <v>0</v>
      </c>
      <c r="CO18" s="292">
        <f>SUM(CV18,DC18)</f>
        <v>1763</v>
      </c>
      <c r="CP18" s="292">
        <f>SUM(CW18,DD18)</f>
        <v>28</v>
      </c>
      <c r="CQ18" s="292">
        <f>SUM(CX18,DE18)</f>
        <v>77</v>
      </c>
      <c r="CR18" s="292">
        <f>SUM(CY18,DF18)</f>
        <v>340</v>
      </c>
      <c r="CS18" s="292">
        <f>SUM(CZ18,DG18)</f>
        <v>36</v>
      </c>
      <c r="CT18" s="292">
        <f>SUM(CU18:CZ18)</f>
        <v>1624</v>
      </c>
      <c r="CU18" s="292">
        <f>AE18</f>
        <v>0</v>
      </c>
      <c r="CV18" s="292">
        <f>AI18</f>
        <v>1555</v>
      </c>
      <c r="CW18" s="292">
        <f>AM18</f>
        <v>12</v>
      </c>
      <c r="CX18" s="292">
        <f>AQ18</f>
        <v>44</v>
      </c>
      <c r="CY18" s="292">
        <f>AU18</f>
        <v>5</v>
      </c>
      <c r="CZ18" s="292">
        <f>AY18</f>
        <v>8</v>
      </c>
      <c r="DA18" s="292">
        <f>SUM(DB18:DG18)</f>
        <v>620</v>
      </c>
      <c r="DB18" s="292">
        <f>BL18</f>
        <v>0</v>
      </c>
      <c r="DC18" s="292">
        <f>BM18</f>
        <v>208</v>
      </c>
      <c r="DD18" s="292">
        <f>BN18</f>
        <v>16</v>
      </c>
      <c r="DE18" s="292">
        <f>BO18</f>
        <v>33</v>
      </c>
      <c r="DF18" s="292">
        <f>BP18</f>
        <v>335</v>
      </c>
      <c r="DG18" s="292">
        <f>BQ18</f>
        <v>28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15724</v>
      </c>
      <c r="E19" s="292">
        <f>SUM(F19,J19,N19,R19,V19,Z19)</f>
        <v>10590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8637</v>
      </c>
      <c r="K19" s="292">
        <v>2652</v>
      </c>
      <c r="L19" s="292">
        <v>5985</v>
      </c>
      <c r="M19" s="292">
        <v>0</v>
      </c>
      <c r="N19" s="292">
        <f>SUM(O19:Q19)</f>
        <v>184</v>
      </c>
      <c r="O19" s="292">
        <v>184</v>
      </c>
      <c r="P19" s="292">
        <v>0</v>
      </c>
      <c r="Q19" s="292">
        <v>0</v>
      </c>
      <c r="R19" s="292">
        <f>SUM(S19:U19)</f>
        <v>1745</v>
      </c>
      <c r="S19" s="292">
        <v>1745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24</v>
      </c>
      <c r="AA19" s="292">
        <v>24</v>
      </c>
      <c r="AB19" s="292">
        <v>0</v>
      </c>
      <c r="AC19" s="292">
        <v>0</v>
      </c>
      <c r="AD19" s="292">
        <f>SUM(AE19,AI19,AM19,AQ19,AU19,AY19)</f>
        <v>2119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2119</v>
      </c>
      <c r="AJ19" s="292">
        <v>0</v>
      </c>
      <c r="AK19" s="292">
        <v>0</v>
      </c>
      <c r="AL19" s="292">
        <v>2119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3015</v>
      </c>
      <c r="BD19" s="292">
        <f>SUM(BE19:BJ19)</f>
        <v>1639</v>
      </c>
      <c r="BE19" s="292">
        <v>0</v>
      </c>
      <c r="BF19" s="292">
        <v>1565</v>
      </c>
      <c r="BG19" s="292">
        <v>43</v>
      </c>
      <c r="BH19" s="292">
        <v>31</v>
      </c>
      <c r="BI19" s="292">
        <v>0</v>
      </c>
      <c r="BJ19" s="292">
        <v>0</v>
      </c>
      <c r="BK19" s="292">
        <f>SUM(BL19:BQ19)</f>
        <v>1376</v>
      </c>
      <c r="BL19" s="292">
        <v>0</v>
      </c>
      <c r="BM19" s="292">
        <v>1376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12229</v>
      </c>
      <c r="BS19" s="292">
        <f>SUM(BZ19,CG19)</f>
        <v>0</v>
      </c>
      <c r="BT19" s="292">
        <f>SUM(CA19,CH19)</f>
        <v>10202</v>
      </c>
      <c r="BU19" s="292">
        <f>SUM(CB19,CI19)</f>
        <v>227</v>
      </c>
      <c r="BV19" s="292">
        <f>SUM(CC19,CJ19)</f>
        <v>1776</v>
      </c>
      <c r="BW19" s="292">
        <f>SUM(CD19,CK19)</f>
        <v>0</v>
      </c>
      <c r="BX19" s="292">
        <f>SUM(CE19,CL19)</f>
        <v>24</v>
      </c>
      <c r="BY19" s="292">
        <f>SUM(BZ19:CE19)</f>
        <v>10590</v>
      </c>
      <c r="BZ19" s="292">
        <f>F19</f>
        <v>0</v>
      </c>
      <c r="CA19" s="292">
        <f>J19</f>
        <v>8637</v>
      </c>
      <c r="CB19" s="292">
        <f>N19</f>
        <v>184</v>
      </c>
      <c r="CC19" s="292">
        <f>R19</f>
        <v>1745</v>
      </c>
      <c r="CD19" s="292">
        <f>V19</f>
        <v>0</v>
      </c>
      <c r="CE19" s="292">
        <f>Z19</f>
        <v>24</v>
      </c>
      <c r="CF19" s="292">
        <f>SUM(CG19:CL19)</f>
        <v>1639</v>
      </c>
      <c r="CG19" s="292">
        <f>BE19</f>
        <v>0</v>
      </c>
      <c r="CH19" s="292">
        <f>BF19</f>
        <v>1565</v>
      </c>
      <c r="CI19" s="292">
        <f>BG19</f>
        <v>43</v>
      </c>
      <c r="CJ19" s="292">
        <f>BH19</f>
        <v>31</v>
      </c>
      <c r="CK19" s="292">
        <f>BI19</f>
        <v>0</v>
      </c>
      <c r="CL19" s="292">
        <f>BJ19</f>
        <v>0</v>
      </c>
      <c r="CM19" s="292">
        <f>SUM(CT19,DA19)</f>
        <v>3495</v>
      </c>
      <c r="CN19" s="292">
        <f>SUM(CU19,DB19)</f>
        <v>0</v>
      </c>
      <c r="CO19" s="292">
        <f>SUM(CV19,DC19)</f>
        <v>3495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2119</v>
      </c>
      <c r="CU19" s="292">
        <f>AE19</f>
        <v>0</v>
      </c>
      <c r="CV19" s="292">
        <f>AI19</f>
        <v>2119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1376</v>
      </c>
      <c r="DB19" s="292">
        <f>BL19</f>
        <v>0</v>
      </c>
      <c r="DC19" s="292">
        <f>BM19</f>
        <v>1376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25052</v>
      </c>
      <c r="E20" s="292">
        <f>SUM(F20,J20,N20,R20,V20,Z20)</f>
        <v>15710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14582</v>
      </c>
      <c r="K20" s="292">
        <v>7</v>
      </c>
      <c r="L20" s="292">
        <v>14575</v>
      </c>
      <c r="M20" s="292">
        <v>0</v>
      </c>
      <c r="N20" s="292">
        <f>SUM(O20:Q20)</f>
        <v>279</v>
      </c>
      <c r="O20" s="292">
        <v>4</v>
      </c>
      <c r="P20" s="292">
        <v>275</v>
      </c>
      <c r="Q20" s="292">
        <v>0</v>
      </c>
      <c r="R20" s="292">
        <f>SUM(S20:U20)</f>
        <v>812</v>
      </c>
      <c r="S20" s="292">
        <v>0</v>
      </c>
      <c r="T20" s="292">
        <v>812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37</v>
      </c>
      <c r="AA20" s="292">
        <v>1</v>
      </c>
      <c r="AB20" s="292">
        <v>36</v>
      </c>
      <c r="AC20" s="292">
        <v>0</v>
      </c>
      <c r="AD20" s="292">
        <f>SUM(AE20,AI20,AM20,AQ20,AU20,AY20)</f>
        <v>5080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4989</v>
      </c>
      <c r="AJ20" s="292">
        <v>0</v>
      </c>
      <c r="AK20" s="292">
        <v>0</v>
      </c>
      <c r="AL20" s="292">
        <v>4989</v>
      </c>
      <c r="AM20" s="292">
        <f>SUM(AN20:AP20)</f>
        <v>54</v>
      </c>
      <c r="AN20" s="292">
        <v>0</v>
      </c>
      <c r="AO20" s="292">
        <v>0</v>
      </c>
      <c r="AP20" s="292">
        <v>54</v>
      </c>
      <c r="AQ20" s="292">
        <f>SUM(AR20:AT20)</f>
        <v>4</v>
      </c>
      <c r="AR20" s="292">
        <v>0</v>
      </c>
      <c r="AS20" s="292">
        <v>0</v>
      </c>
      <c r="AT20" s="292">
        <v>4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33</v>
      </c>
      <c r="AZ20" s="292">
        <v>0</v>
      </c>
      <c r="BA20" s="292">
        <v>0</v>
      </c>
      <c r="BB20" s="292">
        <v>33</v>
      </c>
      <c r="BC20" s="292">
        <f>SUM(BD20,BK20)</f>
        <v>4262</v>
      </c>
      <c r="BD20" s="292">
        <f>SUM(BE20:BJ20)</f>
        <v>2775</v>
      </c>
      <c r="BE20" s="292">
        <v>0</v>
      </c>
      <c r="BF20" s="292">
        <v>1562</v>
      </c>
      <c r="BG20" s="292">
        <v>268</v>
      </c>
      <c r="BH20" s="292">
        <v>194</v>
      </c>
      <c r="BI20" s="292">
        <v>0</v>
      </c>
      <c r="BJ20" s="292">
        <v>751</v>
      </c>
      <c r="BK20" s="292">
        <f>SUM(BL20:BQ20)</f>
        <v>1487</v>
      </c>
      <c r="BL20" s="292">
        <v>0</v>
      </c>
      <c r="BM20" s="292">
        <v>1356</v>
      </c>
      <c r="BN20" s="292">
        <v>26</v>
      </c>
      <c r="BO20" s="292">
        <v>19</v>
      </c>
      <c r="BP20" s="292">
        <v>0</v>
      </c>
      <c r="BQ20" s="292">
        <v>86</v>
      </c>
      <c r="BR20" s="292">
        <f>SUM(BY20,CF20)</f>
        <v>18485</v>
      </c>
      <c r="BS20" s="292">
        <f>SUM(BZ20,CG20)</f>
        <v>0</v>
      </c>
      <c r="BT20" s="292">
        <f>SUM(CA20,CH20)</f>
        <v>16144</v>
      </c>
      <c r="BU20" s="292">
        <f>SUM(CB20,CI20)</f>
        <v>547</v>
      </c>
      <c r="BV20" s="292">
        <f>SUM(CC20,CJ20)</f>
        <v>1006</v>
      </c>
      <c r="BW20" s="292">
        <f>SUM(CD20,CK20)</f>
        <v>0</v>
      </c>
      <c r="BX20" s="292">
        <f>SUM(CE20,CL20)</f>
        <v>788</v>
      </c>
      <c r="BY20" s="292">
        <f>SUM(BZ20:CE20)</f>
        <v>15710</v>
      </c>
      <c r="BZ20" s="292">
        <f>F20</f>
        <v>0</v>
      </c>
      <c r="CA20" s="292">
        <f>J20</f>
        <v>14582</v>
      </c>
      <c r="CB20" s="292">
        <f>N20</f>
        <v>279</v>
      </c>
      <c r="CC20" s="292">
        <f>R20</f>
        <v>812</v>
      </c>
      <c r="CD20" s="292">
        <f>V20</f>
        <v>0</v>
      </c>
      <c r="CE20" s="292">
        <f>Z20</f>
        <v>37</v>
      </c>
      <c r="CF20" s="292">
        <f>SUM(CG20:CL20)</f>
        <v>2775</v>
      </c>
      <c r="CG20" s="292">
        <f>BE20</f>
        <v>0</v>
      </c>
      <c r="CH20" s="292">
        <f>BF20</f>
        <v>1562</v>
      </c>
      <c r="CI20" s="292">
        <f>BG20</f>
        <v>268</v>
      </c>
      <c r="CJ20" s="292">
        <f>BH20</f>
        <v>194</v>
      </c>
      <c r="CK20" s="292">
        <f>BI20</f>
        <v>0</v>
      </c>
      <c r="CL20" s="292">
        <f>BJ20</f>
        <v>751</v>
      </c>
      <c r="CM20" s="292">
        <f>SUM(CT20,DA20)</f>
        <v>6567</v>
      </c>
      <c r="CN20" s="292">
        <f>SUM(CU20,DB20)</f>
        <v>0</v>
      </c>
      <c r="CO20" s="292">
        <f>SUM(CV20,DC20)</f>
        <v>6345</v>
      </c>
      <c r="CP20" s="292">
        <f>SUM(CW20,DD20)</f>
        <v>80</v>
      </c>
      <c r="CQ20" s="292">
        <f>SUM(CX20,DE20)</f>
        <v>23</v>
      </c>
      <c r="CR20" s="292">
        <f>SUM(CY20,DF20)</f>
        <v>0</v>
      </c>
      <c r="CS20" s="292">
        <f>SUM(CZ20,DG20)</f>
        <v>119</v>
      </c>
      <c r="CT20" s="292">
        <f>SUM(CU20:CZ20)</f>
        <v>5080</v>
      </c>
      <c r="CU20" s="292">
        <f>AE20</f>
        <v>0</v>
      </c>
      <c r="CV20" s="292">
        <f>AI20</f>
        <v>4989</v>
      </c>
      <c r="CW20" s="292">
        <f>AM20</f>
        <v>54</v>
      </c>
      <c r="CX20" s="292">
        <f>AQ20</f>
        <v>4</v>
      </c>
      <c r="CY20" s="292">
        <f>AU20</f>
        <v>0</v>
      </c>
      <c r="CZ20" s="292">
        <f>AY20</f>
        <v>33</v>
      </c>
      <c r="DA20" s="292">
        <f>SUM(DB20:DG20)</f>
        <v>1487</v>
      </c>
      <c r="DB20" s="292">
        <f>BL20</f>
        <v>0</v>
      </c>
      <c r="DC20" s="292">
        <f>BM20</f>
        <v>1356</v>
      </c>
      <c r="DD20" s="292">
        <f>BN20</f>
        <v>26</v>
      </c>
      <c r="DE20" s="292">
        <f>BO20</f>
        <v>19</v>
      </c>
      <c r="DF20" s="292">
        <f>BP20</f>
        <v>0</v>
      </c>
      <c r="DG20" s="292">
        <f>BQ20</f>
        <v>86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32588</v>
      </c>
      <c r="E21" s="292">
        <f>SUM(F21,J21,N21,R21,V21,Z21)</f>
        <v>25469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18012</v>
      </c>
      <c r="K21" s="292">
        <v>34</v>
      </c>
      <c r="L21" s="292">
        <v>17978</v>
      </c>
      <c r="M21" s="292">
        <v>0</v>
      </c>
      <c r="N21" s="292">
        <f>SUM(O21:Q21)</f>
        <v>3479</v>
      </c>
      <c r="O21" s="292">
        <v>3</v>
      </c>
      <c r="P21" s="292">
        <v>3476</v>
      </c>
      <c r="Q21" s="292">
        <v>0</v>
      </c>
      <c r="R21" s="292">
        <f>SUM(S21:U21)</f>
        <v>3590</v>
      </c>
      <c r="S21" s="292">
        <v>0</v>
      </c>
      <c r="T21" s="292">
        <v>3590</v>
      </c>
      <c r="U21" s="292">
        <v>0</v>
      </c>
      <c r="V21" s="292">
        <f>SUM(W21:Y21)</f>
        <v>29</v>
      </c>
      <c r="W21" s="292">
        <v>29</v>
      </c>
      <c r="X21" s="292">
        <v>0</v>
      </c>
      <c r="Y21" s="292">
        <v>0</v>
      </c>
      <c r="Z21" s="292">
        <f>SUM(AA21:AC21)</f>
        <v>359</v>
      </c>
      <c r="AA21" s="292">
        <v>43</v>
      </c>
      <c r="AB21" s="292">
        <v>316</v>
      </c>
      <c r="AC21" s="292">
        <v>0</v>
      </c>
      <c r="AD21" s="292">
        <f>SUM(AE21,AI21,AM21,AQ21,AU21,AY21)</f>
        <v>5992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4725</v>
      </c>
      <c r="AJ21" s="292">
        <v>0</v>
      </c>
      <c r="AK21" s="292">
        <v>0</v>
      </c>
      <c r="AL21" s="292">
        <v>4725</v>
      </c>
      <c r="AM21" s="292">
        <f>SUM(AN21:AP21)</f>
        <v>114</v>
      </c>
      <c r="AN21" s="292">
        <v>0</v>
      </c>
      <c r="AO21" s="292">
        <v>0</v>
      </c>
      <c r="AP21" s="292">
        <v>114</v>
      </c>
      <c r="AQ21" s="292">
        <f>SUM(AR21:AT21)</f>
        <v>1153</v>
      </c>
      <c r="AR21" s="292">
        <v>0</v>
      </c>
      <c r="AS21" s="292">
        <v>0</v>
      </c>
      <c r="AT21" s="292">
        <v>1153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1127</v>
      </c>
      <c r="BD21" s="292">
        <f>SUM(BE21:BJ21)</f>
        <v>945</v>
      </c>
      <c r="BE21" s="292">
        <v>0</v>
      </c>
      <c r="BF21" s="292">
        <v>7</v>
      </c>
      <c r="BG21" s="292">
        <v>5</v>
      </c>
      <c r="BH21" s="292">
        <v>514</v>
      </c>
      <c r="BI21" s="292">
        <v>0</v>
      </c>
      <c r="BJ21" s="292">
        <v>419</v>
      </c>
      <c r="BK21" s="292">
        <f>SUM(BL21:BQ21)</f>
        <v>182</v>
      </c>
      <c r="BL21" s="292">
        <v>0</v>
      </c>
      <c r="BM21" s="292">
        <v>38</v>
      </c>
      <c r="BN21" s="292">
        <v>0</v>
      </c>
      <c r="BO21" s="292">
        <v>144</v>
      </c>
      <c r="BP21" s="292">
        <v>0</v>
      </c>
      <c r="BQ21" s="292">
        <v>0</v>
      </c>
      <c r="BR21" s="292">
        <f>SUM(BY21,CF21)</f>
        <v>26414</v>
      </c>
      <c r="BS21" s="292">
        <f>SUM(BZ21,CG21)</f>
        <v>0</v>
      </c>
      <c r="BT21" s="292">
        <f>SUM(CA21,CH21)</f>
        <v>18019</v>
      </c>
      <c r="BU21" s="292">
        <f>SUM(CB21,CI21)</f>
        <v>3484</v>
      </c>
      <c r="BV21" s="292">
        <f>SUM(CC21,CJ21)</f>
        <v>4104</v>
      </c>
      <c r="BW21" s="292">
        <f>SUM(CD21,CK21)</f>
        <v>29</v>
      </c>
      <c r="BX21" s="292">
        <f>SUM(CE21,CL21)</f>
        <v>778</v>
      </c>
      <c r="BY21" s="292">
        <f>SUM(BZ21:CE21)</f>
        <v>25469</v>
      </c>
      <c r="BZ21" s="292">
        <f>F21</f>
        <v>0</v>
      </c>
      <c r="CA21" s="292">
        <f>J21</f>
        <v>18012</v>
      </c>
      <c r="CB21" s="292">
        <f>N21</f>
        <v>3479</v>
      </c>
      <c r="CC21" s="292">
        <f>R21</f>
        <v>3590</v>
      </c>
      <c r="CD21" s="292">
        <f>V21</f>
        <v>29</v>
      </c>
      <c r="CE21" s="292">
        <f>Z21</f>
        <v>359</v>
      </c>
      <c r="CF21" s="292">
        <f>SUM(CG21:CL21)</f>
        <v>945</v>
      </c>
      <c r="CG21" s="292">
        <f>BE21</f>
        <v>0</v>
      </c>
      <c r="CH21" s="292">
        <f>BF21</f>
        <v>7</v>
      </c>
      <c r="CI21" s="292">
        <f>BG21</f>
        <v>5</v>
      </c>
      <c r="CJ21" s="292">
        <f>BH21</f>
        <v>514</v>
      </c>
      <c r="CK21" s="292">
        <f>BI21</f>
        <v>0</v>
      </c>
      <c r="CL21" s="292">
        <f>BJ21</f>
        <v>419</v>
      </c>
      <c r="CM21" s="292">
        <f>SUM(CT21,DA21)</f>
        <v>6174</v>
      </c>
      <c r="CN21" s="292">
        <f>SUM(CU21,DB21)</f>
        <v>0</v>
      </c>
      <c r="CO21" s="292">
        <f>SUM(CV21,DC21)</f>
        <v>4763</v>
      </c>
      <c r="CP21" s="292">
        <f>SUM(CW21,DD21)</f>
        <v>114</v>
      </c>
      <c r="CQ21" s="292">
        <f>SUM(CX21,DE21)</f>
        <v>1297</v>
      </c>
      <c r="CR21" s="292">
        <f>SUM(CY21,DF21)</f>
        <v>0</v>
      </c>
      <c r="CS21" s="292">
        <f>SUM(CZ21,DG21)</f>
        <v>0</v>
      </c>
      <c r="CT21" s="292">
        <f>SUM(CU21:CZ21)</f>
        <v>5992</v>
      </c>
      <c r="CU21" s="292">
        <f>AE21</f>
        <v>0</v>
      </c>
      <c r="CV21" s="292">
        <f>AI21</f>
        <v>4725</v>
      </c>
      <c r="CW21" s="292">
        <f>AM21</f>
        <v>114</v>
      </c>
      <c r="CX21" s="292">
        <f>AQ21</f>
        <v>1153</v>
      </c>
      <c r="CY21" s="292">
        <f>AU21</f>
        <v>0</v>
      </c>
      <c r="CZ21" s="292">
        <f>AY21</f>
        <v>0</v>
      </c>
      <c r="DA21" s="292">
        <f>SUM(DB21:DG21)</f>
        <v>182</v>
      </c>
      <c r="DB21" s="292">
        <f>BL21</f>
        <v>0</v>
      </c>
      <c r="DC21" s="292">
        <f>BM21</f>
        <v>38</v>
      </c>
      <c r="DD21" s="292">
        <f>BN21</f>
        <v>0</v>
      </c>
      <c r="DE21" s="292">
        <f>BO21</f>
        <v>144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6</v>
      </c>
      <c r="DJ21" s="292">
        <v>0</v>
      </c>
      <c r="DK21" s="292">
        <v>0</v>
      </c>
      <c r="DL21" s="292">
        <v>6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28645</v>
      </c>
      <c r="E22" s="292">
        <f>SUM(F22,J22,N22,R22,V22,Z22)</f>
        <v>19917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16325</v>
      </c>
      <c r="K22" s="292">
        <v>0</v>
      </c>
      <c r="L22" s="292">
        <v>16325</v>
      </c>
      <c r="M22" s="292">
        <v>0</v>
      </c>
      <c r="N22" s="292">
        <f>SUM(O22:Q22)</f>
        <v>545</v>
      </c>
      <c r="O22" s="292">
        <v>0</v>
      </c>
      <c r="P22" s="292">
        <v>545</v>
      </c>
      <c r="Q22" s="292">
        <v>0</v>
      </c>
      <c r="R22" s="292">
        <f>SUM(S22:U22)</f>
        <v>3014</v>
      </c>
      <c r="S22" s="292">
        <v>86</v>
      </c>
      <c r="T22" s="292">
        <v>2928</v>
      </c>
      <c r="U22" s="292">
        <v>0</v>
      </c>
      <c r="V22" s="292">
        <f>SUM(W22:Y22)</f>
        <v>9</v>
      </c>
      <c r="W22" s="292">
        <v>0</v>
      </c>
      <c r="X22" s="292">
        <v>9</v>
      </c>
      <c r="Y22" s="292">
        <v>0</v>
      </c>
      <c r="Z22" s="292">
        <f>SUM(AA22:AC22)</f>
        <v>24</v>
      </c>
      <c r="AA22" s="292">
        <v>0</v>
      </c>
      <c r="AB22" s="292">
        <v>24</v>
      </c>
      <c r="AC22" s="292">
        <v>0</v>
      </c>
      <c r="AD22" s="292">
        <f>SUM(AE22,AI22,AM22,AQ22,AU22,AY22)</f>
        <v>5719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5634</v>
      </c>
      <c r="AJ22" s="292">
        <v>0</v>
      </c>
      <c r="AK22" s="292">
        <v>0</v>
      </c>
      <c r="AL22" s="292">
        <v>5634</v>
      </c>
      <c r="AM22" s="292">
        <f>SUM(AN22:AP22)</f>
        <v>41</v>
      </c>
      <c r="AN22" s="292">
        <v>0</v>
      </c>
      <c r="AO22" s="292">
        <v>0</v>
      </c>
      <c r="AP22" s="292">
        <v>41</v>
      </c>
      <c r="AQ22" s="292">
        <f>SUM(AR22:AT22)</f>
        <v>14</v>
      </c>
      <c r="AR22" s="292">
        <v>0</v>
      </c>
      <c r="AS22" s="292">
        <v>13</v>
      </c>
      <c r="AT22" s="292">
        <v>1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30</v>
      </c>
      <c r="AZ22" s="292">
        <v>0</v>
      </c>
      <c r="BA22" s="292">
        <v>0</v>
      </c>
      <c r="BB22" s="292">
        <v>30</v>
      </c>
      <c r="BC22" s="292">
        <f>SUM(BD22,BK22)</f>
        <v>3009</v>
      </c>
      <c r="BD22" s="292">
        <f>SUM(BE22:BJ22)</f>
        <v>2041</v>
      </c>
      <c r="BE22" s="292">
        <v>0</v>
      </c>
      <c r="BF22" s="292">
        <v>492</v>
      </c>
      <c r="BG22" s="292">
        <v>520</v>
      </c>
      <c r="BH22" s="292">
        <v>461</v>
      </c>
      <c r="BI22" s="292">
        <v>0</v>
      </c>
      <c r="BJ22" s="292">
        <v>568</v>
      </c>
      <c r="BK22" s="292">
        <f>SUM(BL22:BQ22)</f>
        <v>968</v>
      </c>
      <c r="BL22" s="292">
        <v>0</v>
      </c>
      <c r="BM22" s="292">
        <v>673</v>
      </c>
      <c r="BN22" s="292">
        <v>38</v>
      </c>
      <c r="BO22" s="292">
        <v>191</v>
      </c>
      <c r="BP22" s="292">
        <v>0</v>
      </c>
      <c r="BQ22" s="292">
        <v>66</v>
      </c>
      <c r="BR22" s="292">
        <f>SUM(BY22,CF22)</f>
        <v>21958</v>
      </c>
      <c r="BS22" s="292">
        <f>SUM(BZ22,CG22)</f>
        <v>0</v>
      </c>
      <c r="BT22" s="292">
        <f>SUM(CA22,CH22)</f>
        <v>16817</v>
      </c>
      <c r="BU22" s="292">
        <f>SUM(CB22,CI22)</f>
        <v>1065</v>
      </c>
      <c r="BV22" s="292">
        <f>SUM(CC22,CJ22)</f>
        <v>3475</v>
      </c>
      <c r="BW22" s="292">
        <f>SUM(CD22,CK22)</f>
        <v>9</v>
      </c>
      <c r="BX22" s="292">
        <f>SUM(CE22,CL22)</f>
        <v>592</v>
      </c>
      <c r="BY22" s="292">
        <f>SUM(BZ22:CE22)</f>
        <v>19917</v>
      </c>
      <c r="BZ22" s="292">
        <f>F22</f>
        <v>0</v>
      </c>
      <c r="CA22" s="292">
        <f>J22</f>
        <v>16325</v>
      </c>
      <c r="CB22" s="292">
        <f>N22</f>
        <v>545</v>
      </c>
      <c r="CC22" s="292">
        <f>R22</f>
        <v>3014</v>
      </c>
      <c r="CD22" s="292">
        <f>V22</f>
        <v>9</v>
      </c>
      <c r="CE22" s="292">
        <f>Z22</f>
        <v>24</v>
      </c>
      <c r="CF22" s="292">
        <f>SUM(CG22:CL22)</f>
        <v>2041</v>
      </c>
      <c r="CG22" s="292">
        <f>BE22</f>
        <v>0</v>
      </c>
      <c r="CH22" s="292">
        <f>BF22</f>
        <v>492</v>
      </c>
      <c r="CI22" s="292">
        <f>BG22</f>
        <v>520</v>
      </c>
      <c r="CJ22" s="292">
        <f>BH22</f>
        <v>461</v>
      </c>
      <c r="CK22" s="292">
        <f>BI22</f>
        <v>0</v>
      </c>
      <c r="CL22" s="292">
        <f>BJ22</f>
        <v>568</v>
      </c>
      <c r="CM22" s="292">
        <f>SUM(CT22,DA22)</f>
        <v>6687</v>
      </c>
      <c r="CN22" s="292">
        <f>SUM(CU22,DB22)</f>
        <v>0</v>
      </c>
      <c r="CO22" s="292">
        <f>SUM(CV22,DC22)</f>
        <v>6307</v>
      </c>
      <c r="CP22" s="292">
        <f>SUM(CW22,DD22)</f>
        <v>79</v>
      </c>
      <c r="CQ22" s="292">
        <f>SUM(CX22,DE22)</f>
        <v>205</v>
      </c>
      <c r="CR22" s="292">
        <f>SUM(CY22,DF22)</f>
        <v>0</v>
      </c>
      <c r="CS22" s="292">
        <f>SUM(CZ22,DG22)</f>
        <v>96</v>
      </c>
      <c r="CT22" s="292">
        <f>SUM(CU22:CZ22)</f>
        <v>5719</v>
      </c>
      <c r="CU22" s="292">
        <f>AE22</f>
        <v>0</v>
      </c>
      <c r="CV22" s="292">
        <f>AI22</f>
        <v>5634</v>
      </c>
      <c r="CW22" s="292">
        <f>AM22</f>
        <v>41</v>
      </c>
      <c r="CX22" s="292">
        <f>AQ22</f>
        <v>14</v>
      </c>
      <c r="CY22" s="292">
        <f>AU22</f>
        <v>0</v>
      </c>
      <c r="CZ22" s="292">
        <f>AY22</f>
        <v>30</v>
      </c>
      <c r="DA22" s="292">
        <f>SUM(DB22:DG22)</f>
        <v>968</v>
      </c>
      <c r="DB22" s="292">
        <f>BL22</f>
        <v>0</v>
      </c>
      <c r="DC22" s="292">
        <f>BM22</f>
        <v>673</v>
      </c>
      <c r="DD22" s="292">
        <f>BN22</f>
        <v>38</v>
      </c>
      <c r="DE22" s="292">
        <f>BO22</f>
        <v>191</v>
      </c>
      <c r="DF22" s="292">
        <f>BP22</f>
        <v>0</v>
      </c>
      <c r="DG22" s="292">
        <f>BQ22</f>
        <v>66</v>
      </c>
      <c r="DH22" s="292">
        <v>0</v>
      </c>
      <c r="DI22" s="292">
        <f>SUM(DJ22:DM22)</f>
        <v>5</v>
      </c>
      <c r="DJ22" s="292">
        <v>0</v>
      </c>
      <c r="DK22" s="292">
        <v>3</v>
      </c>
      <c r="DL22" s="292">
        <v>0</v>
      </c>
      <c r="DM22" s="292">
        <v>2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94223</v>
      </c>
      <c r="E23" s="292">
        <f>SUM(F23,J23,N23,R23,V23,Z23)</f>
        <v>54663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47292</v>
      </c>
      <c r="K23" s="292">
        <v>0</v>
      </c>
      <c r="L23" s="292">
        <v>47292</v>
      </c>
      <c r="M23" s="292">
        <v>0</v>
      </c>
      <c r="N23" s="292">
        <f>SUM(O23:Q23)</f>
        <v>2008</v>
      </c>
      <c r="O23" s="292">
        <v>0</v>
      </c>
      <c r="P23" s="292">
        <v>2008</v>
      </c>
      <c r="Q23" s="292">
        <v>0</v>
      </c>
      <c r="R23" s="292">
        <f>SUM(S23:U23)</f>
        <v>5012</v>
      </c>
      <c r="S23" s="292">
        <v>56</v>
      </c>
      <c r="T23" s="292">
        <v>4956</v>
      </c>
      <c r="U23" s="292">
        <v>0</v>
      </c>
      <c r="V23" s="292">
        <f>SUM(W23:Y23)</f>
        <v>48</v>
      </c>
      <c r="W23" s="292">
        <v>0</v>
      </c>
      <c r="X23" s="292">
        <v>48</v>
      </c>
      <c r="Y23" s="292">
        <v>0</v>
      </c>
      <c r="Z23" s="292">
        <f>SUM(AA23:AC23)</f>
        <v>303</v>
      </c>
      <c r="AA23" s="292">
        <v>0</v>
      </c>
      <c r="AB23" s="292">
        <v>303</v>
      </c>
      <c r="AC23" s="292">
        <v>0</v>
      </c>
      <c r="AD23" s="292">
        <f>SUM(AE23,AI23,AM23,AQ23,AU23,AY23)</f>
        <v>36308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23234</v>
      </c>
      <c r="AJ23" s="292">
        <v>0</v>
      </c>
      <c r="AK23" s="292">
        <v>0</v>
      </c>
      <c r="AL23" s="292">
        <v>23234</v>
      </c>
      <c r="AM23" s="292">
        <f>SUM(AN23:AP23)</f>
        <v>596</v>
      </c>
      <c r="AN23" s="292">
        <v>0</v>
      </c>
      <c r="AO23" s="292">
        <v>0</v>
      </c>
      <c r="AP23" s="292">
        <v>596</v>
      </c>
      <c r="AQ23" s="292">
        <f>SUM(AR23:AT23)</f>
        <v>12329</v>
      </c>
      <c r="AR23" s="292">
        <v>0</v>
      </c>
      <c r="AS23" s="292">
        <v>0</v>
      </c>
      <c r="AT23" s="292">
        <v>12329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149</v>
      </c>
      <c r="AZ23" s="292">
        <v>0</v>
      </c>
      <c r="BA23" s="292">
        <v>0</v>
      </c>
      <c r="BB23" s="292">
        <v>149</v>
      </c>
      <c r="BC23" s="292">
        <f>SUM(BD23,BK23)</f>
        <v>3252</v>
      </c>
      <c r="BD23" s="292">
        <f>SUM(BE23:BJ23)</f>
        <v>3252</v>
      </c>
      <c r="BE23" s="292">
        <v>0</v>
      </c>
      <c r="BF23" s="292">
        <v>1503</v>
      </c>
      <c r="BG23" s="292">
        <v>364</v>
      </c>
      <c r="BH23" s="292">
        <v>0</v>
      </c>
      <c r="BI23" s="292">
        <v>0</v>
      </c>
      <c r="BJ23" s="292">
        <v>1385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57915</v>
      </c>
      <c r="BS23" s="292">
        <f>SUM(BZ23,CG23)</f>
        <v>0</v>
      </c>
      <c r="BT23" s="292">
        <f>SUM(CA23,CH23)</f>
        <v>48795</v>
      </c>
      <c r="BU23" s="292">
        <f>SUM(CB23,CI23)</f>
        <v>2372</v>
      </c>
      <c r="BV23" s="292">
        <f>SUM(CC23,CJ23)</f>
        <v>5012</v>
      </c>
      <c r="BW23" s="292">
        <f>SUM(CD23,CK23)</f>
        <v>48</v>
      </c>
      <c r="BX23" s="292">
        <f>SUM(CE23,CL23)</f>
        <v>1688</v>
      </c>
      <c r="BY23" s="292">
        <f>SUM(BZ23:CE23)</f>
        <v>54663</v>
      </c>
      <c r="BZ23" s="292">
        <f>F23</f>
        <v>0</v>
      </c>
      <c r="CA23" s="292">
        <f>J23</f>
        <v>47292</v>
      </c>
      <c r="CB23" s="292">
        <f>N23</f>
        <v>2008</v>
      </c>
      <c r="CC23" s="292">
        <f>R23</f>
        <v>5012</v>
      </c>
      <c r="CD23" s="292">
        <f>V23</f>
        <v>48</v>
      </c>
      <c r="CE23" s="292">
        <f>Z23</f>
        <v>303</v>
      </c>
      <c r="CF23" s="292">
        <f>SUM(CG23:CL23)</f>
        <v>3252</v>
      </c>
      <c r="CG23" s="292">
        <f>BE23</f>
        <v>0</v>
      </c>
      <c r="CH23" s="292">
        <f>BF23</f>
        <v>1503</v>
      </c>
      <c r="CI23" s="292">
        <f>BG23</f>
        <v>364</v>
      </c>
      <c r="CJ23" s="292">
        <f>BH23</f>
        <v>0</v>
      </c>
      <c r="CK23" s="292">
        <f>BI23</f>
        <v>0</v>
      </c>
      <c r="CL23" s="292">
        <f>BJ23</f>
        <v>1385</v>
      </c>
      <c r="CM23" s="292">
        <f>SUM(CT23,DA23)</f>
        <v>36308</v>
      </c>
      <c r="CN23" s="292">
        <f>SUM(CU23,DB23)</f>
        <v>0</v>
      </c>
      <c r="CO23" s="292">
        <f>SUM(CV23,DC23)</f>
        <v>23234</v>
      </c>
      <c r="CP23" s="292">
        <f>SUM(CW23,DD23)</f>
        <v>596</v>
      </c>
      <c r="CQ23" s="292">
        <f>SUM(CX23,DE23)</f>
        <v>12329</v>
      </c>
      <c r="CR23" s="292">
        <f>SUM(CY23,DF23)</f>
        <v>0</v>
      </c>
      <c r="CS23" s="292">
        <f>SUM(CZ23,DG23)</f>
        <v>149</v>
      </c>
      <c r="CT23" s="292">
        <f>SUM(CU23:CZ23)</f>
        <v>36308</v>
      </c>
      <c r="CU23" s="292">
        <f>AE23</f>
        <v>0</v>
      </c>
      <c r="CV23" s="292">
        <f>AI23</f>
        <v>23234</v>
      </c>
      <c r="CW23" s="292">
        <f>AM23</f>
        <v>596</v>
      </c>
      <c r="CX23" s="292">
        <f>AQ23</f>
        <v>12329</v>
      </c>
      <c r="CY23" s="292">
        <f>AU23</f>
        <v>0</v>
      </c>
      <c r="CZ23" s="292">
        <f>AY23</f>
        <v>149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53865</v>
      </c>
      <c r="E24" s="292">
        <f>SUM(F24,J24,N24,R24,V24,Z24)</f>
        <v>36713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34089</v>
      </c>
      <c r="K24" s="292">
        <v>1483</v>
      </c>
      <c r="L24" s="292">
        <v>32606</v>
      </c>
      <c r="M24" s="292">
        <v>0</v>
      </c>
      <c r="N24" s="292">
        <f>SUM(O24:Q24)</f>
        <v>1856</v>
      </c>
      <c r="O24" s="292">
        <v>289</v>
      </c>
      <c r="P24" s="292">
        <v>1567</v>
      </c>
      <c r="Q24" s="292">
        <v>0</v>
      </c>
      <c r="R24" s="292">
        <f>SUM(S24:U24)</f>
        <v>727</v>
      </c>
      <c r="S24" s="292">
        <v>510</v>
      </c>
      <c r="T24" s="292">
        <v>217</v>
      </c>
      <c r="U24" s="292">
        <v>0</v>
      </c>
      <c r="V24" s="292">
        <f>SUM(W24:Y24)</f>
        <v>10</v>
      </c>
      <c r="W24" s="292">
        <v>0</v>
      </c>
      <c r="X24" s="292">
        <v>10</v>
      </c>
      <c r="Y24" s="292">
        <v>0</v>
      </c>
      <c r="Z24" s="292">
        <f>SUM(AA24:AC24)</f>
        <v>31</v>
      </c>
      <c r="AA24" s="292">
        <v>0</v>
      </c>
      <c r="AB24" s="292">
        <v>31</v>
      </c>
      <c r="AC24" s="292">
        <v>0</v>
      </c>
      <c r="AD24" s="292">
        <f>SUM(AE24,AI24,AM24,AQ24,AU24,AY24)</f>
        <v>13842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13765</v>
      </c>
      <c r="AJ24" s="292">
        <v>0</v>
      </c>
      <c r="AK24" s="292">
        <v>0</v>
      </c>
      <c r="AL24" s="292">
        <v>13765</v>
      </c>
      <c r="AM24" s="292">
        <f>SUM(AN24:AP24)</f>
        <v>77</v>
      </c>
      <c r="AN24" s="292">
        <v>0</v>
      </c>
      <c r="AO24" s="292">
        <v>0</v>
      </c>
      <c r="AP24" s="292">
        <v>77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3310</v>
      </c>
      <c r="BD24" s="292">
        <f>SUM(BE24:BJ24)</f>
        <v>2584</v>
      </c>
      <c r="BE24" s="292">
        <v>0</v>
      </c>
      <c r="BF24" s="292">
        <v>2472</v>
      </c>
      <c r="BG24" s="292">
        <v>112</v>
      </c>
      <c r="BH24" s="292">
        <v>0</v>
      </c>
      <c r="BI24" s="292">
        <v>0</v>
      </c>
      <c r="BJ24" s="292">
        <v>0</v>
      </c>
      <c r="BK24" s="292">
        <f>SUM(BL24:BQ24)</f>
        <v>726</v>
      </c>
      <c r="BL24" s="292">
        <v>0</v>
      </c>
      <c r="BM24" s="292">
        <v>716</v>
      </c>
      <c r="BN24" s="292">
        <v>10</v>
      </c>
      <c r="BO24" s="292">
        <v>0</v>
      </c>
      <c r="BP24" s="292">
        <v>0</v>
      </c>
      <c r="BQ24" s="292">
        <v>0</v>
      </c>
      <c r="BR24" s="292">
        <f>SUM(BY24,CF24)</f>
        <v>39297</v>
      </c>
      <c r="BS24" s="292">
        <f>SUM(BZ24,CG24)</f>
        <v>0</v>
      </c>
      <c r="BT24" s="292">
        <f>SUM(CA24,CH24)</f>
        <v>36561</v>
      </c>
      <c r="BU24" s="292">
        <f>SUM(CB24,CI24)</f>
        <v>1968</v>
      </c>
      <c r="BV24" s="292">
        <f>SUM(CC24,CJ24)</f>
        <v>727</v>
      </c>
      <c r="BW24" s="292">
        <f>SUM(CD24,CK24)</f>
        <v>10</v>
      </c>
      <c r="BX24" s="292">
        <f>SUM(CE24,CL24)</f>
        <v>31</v>
      </c>
      <c r="BY24" s="292">
        <f>SUM(BZ24:CE24)</f>
        <v>36713</v>
      </c>
      <c r="BZ24" s="292">
        <f>F24</f>
        <v>0</v>
      </c>
      <c r="CA24" s="292">
        <f>J24</f>
        <v>34089</v>
      </c>
      <c r="CB24" s="292">
        <f>N24</f>
        <v>1856</v>
      </c>
      <c r="CC24" s="292">
        <f>R24</f>
        <v>727</v>
      </c>
      <c r="CD24" s="292">
        <f>V24</f>
        <v>10</v>
      </c>
      <c r="CE24" s="292">
        <f>Z24</f>
        <v>31</v>
      </c>
      <c r="CF24" s="292">
        <f>SUM(CG24:CL24)</f>
        <v>2584</v>
      </c>
      <c r="CG24" s="292">
        <f>BE24</f>
        <v>0</v>
      </c>
      <c r="CH24" s="292">
        <f>BF24</f>
        <v>2472</v>
      </c>
      <c r="CI24" s="292">
        <f>BG24</f>
        <v>112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14568</v>
      </c>
      <c r="CN24" s="292">
        <f>SUM(CU24,DB24)</f>
        <v>0</v>
      </c>
      <c r="CO24" s="292">
        <f>SUM(CV24,DC24)</f>
        <v>14481</v>
      </c>
      <c r="CP24" s="292">
        <f>SUM(CW24,DD24)</f>
        <v>87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13842</v>
      </c>
      <c r="CU24" s="292">
        <f>AE24</f>
        <v>0</v>
      </c>
      <c r="CV24" s="292">
        <f>AI24</f>
        <v>13765</v>
      </c>
      <c r="CW24" s="292">
        <f>AM24</f>
        <v>77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726</v>
      </c>
      <c r="DB24" s="292">
        <f>BL24</f>
        <v>0</v>
      </c>
      <c r="DC24" s="292">
        <f>BM24</f>
        <v>716</v>
      </c>
      <c r="DD24" s="292">
        <f>BN24</f>
        <v>10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23118</v>
      </c>
      <c r="E25" s="292">
        <f>SUM(F25,J25,N25,R25,V25,Z25)</f>
        <v>14832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12068</v>
      </c>
      <c r="K25" s="292">
        <v>0</v>
      </c>
      <c r="L25" s="292">
        <v>12068</v>
      </c>
      <c r="M25" s="292">
        <v>0</v>
      </c>
      <c r="N25" s="292">
        <f>SUM(O25:Q25)</f>
        <v>2642</v>
      </c>
      <c r="O25" s="292">
        <v>0</v>
      </c>
      <c r="P25" s="292">
        <v>2642</v>
      </c>
      <c r="Q25" s="292">
        <v>0</v>
      </c>
      <c r="R25" s="292">
        <f>SUM(S25:U25)</f>
        <v>0</v>
      </c>
      <c r="S25" s="292">
        <v>0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122</v>
      </c>
      <c r="AA25" s="292">
        <v>0</v>
      </c>
      <c r="AB25" s="292">
        <v>122</v>
      </c>
      <c r="AC25" s="292">
        <v>0</v>
      </c>
      <c r="AD25" s="292">
        <f>SUM(AE25,AI25,AM25,AQ25,AU25,AY25)</f>
        <v>4895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4606</v>
      </c>
      <c r="AJ25" s="292">
        <v>0</v>
      </c>
      <c r="AK25" s="292">
        <v>0</v>
      </c>
      <c r="AL25" s="292">
        <v>4606</v>
      </c>
      <c r="AM25" s="292">
        <f>SUM(AN25:AP25)</f>
        <v>289</v>
      </c>
      <c r="AN25" s="292">
        <v>0</v>
      </c>
      <c r="AO25" s="292">
        <v>0</v>
      </c>
      <c r="AP25" s="292">
        <v>289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3391</v>
      </c>
      <c r="BD25" s="292">
        <f>SUM(BE25:BJ25)</f>
        <v>2505</v>
      </c>
      <c r="BE25" s="292">
        <v>0</v>
      </c>
      <c r="BF25" s="292">
        <v>1071</v>
      </c>
      <c r="BG25" s="292">
        <v>614</v>
      </c>
      <c r="BH25" s="292">
        <v>372</v>
      </c>
      <c r="BI25" s="292">
        <v>0</v>
      </c>
      <c r="BJ25" s="292">
        <v>448</v>
      </c>
      <c r="BK25" s="292">
        <f>SUM(BL25:BQ25)</f>
        <v>886</v>
      </c>
      <c r="BL25" s="292">
        <v>0</v>
      </c>
      <c r="BM25" s="292">
        <v>506</v>
      </c>
      <c r="BN25" s="292">
        <v>380</v>
      </c>
      <c r="BO25" s="292">
        <v>0</v>
      </c>
      <c r="BP25" s="292">
        <v>0</v>
      </c>
      <c r="BQ25" s="292">
        <v>0</v>
      </c>
      <c r="BR25" s="292">
        <f>SUM(BY25,CF25)</f>
        <v>17337</v>
      </c>
      <c r="BS25" s="292">
        <f>SUM(BZ25,CG25)</f>
        <v>0</v>
      </c>
      <c r="BT25" s="292">
        <f>SUM(CA25,CH25)</f>
        <v>13139</v>
      </c>
      <c r="BU25" s="292">
        <f>SUM(CB25,CI25)</f>
        <v>3256</v>
      </c>
      <c r="BV25" s="292">
        <f>SUM(CC25,CJ25)</f>
        <v>372</v>
      </c>
      <c r="BW25" s="292">
        <f>SUM(CD25,CK25)</f>
        <v>0</v>
      </c>
      <c r="BX25" s="292">
        <f>SUM(CE25,CL25)</f>
        <v>570</v>
      </c>
      <c r="BY25" s="292">
        <f>SUM(BZ25:CE25)</f>
        <v>14832</v>
      </c>
      <c r="BZ25" s="292">
        <f>F25</f>
        <v>0</v>
      </c>
      <c r="CA25" s="292">
        <f>J25</f>
        <v>12068</v>
      </c>
      <c r="CB25" s="292">
        <f>N25</f>
        <v>2642</v>
      </c>
      <c r="CC25" s="292">
        <f>R25</f>
        <v>0</v>
      </c>
      <c r="CD25" s="292">
        <f>V25</f>
        <v>0</v>
      </c>
      <c r="CE25" s="292">
        <f>Z25</f>
        <v>122</v>
      </c>
      <c r="CF25" s="292">
        <f>SUM(CG25:CL25)</f>
        <v>2505</v>
      </c>
      <c r="CG25" s="292">
        <f>BE25</f>
        <v>0</v>
      </c>
      <c r="CH25" s="292">
        <f>BF25</f>
        <v>1071</v>
      </c>
      <c r="CI25" s="292">
        <f>BG25</f>
        <v>614</v>
      </c>
      <c r="CJ25" s="292">
        <f>BH25</f>
        <v>372</v>
      </c>
      <c r="CK25" s="292">
        <f>BI25</f>
        <v>0</v>
      </c>
      <c r="CL25" s="292">
        <f>BJ25</f>
        <v>448</v>
      </c>
      <c r="CM25" s="292">
        <f>SUM(CT25,DA25)</f>
        <v>5781</v>
      </c>
      <c r="CN25" s="292">
        <f>SUM(CU25,DB25)</f>
        <v>0</v>
      </c>
      <c r="CO25" s="292">
        <f>SUM(CV25,DC25)</f>
        <v>5112</v>
      </c>
      <c r="CP25" s="292">
        <f>SUM(CW25,DD25)</f>
        <v>669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4895</v>
      </c>
      <c r="CU25" s="292">
        <f>AE25</f>
        <v>0</v>
      </c>
      <c r="CV25" s="292">
        <f>AI25</f>
        <v>4606</v>
      </c>
      <c r="CW25" s="292">
        <f>AM25</f>
        <v>289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886</v>
      </c>
      <c r="DB25" s="292">
        <f>BL25</f>
        <v>0</v>
      </c>
      <c r="DC25" s="292">
        <f>BM25</f>
        <v>506</v>
      </c>
      <c r="DD25" s="292">
        <f>BN25</f>
        <v>380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12</v>
      </c>
      <c r="DJ25" s="292">
        <v>3</v>
      </c>
      <c r="DK25" s="292">
        <v>9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10539</v>
      </c>
      <c r="E26" s="292">
        <f>SUM(F26,J26,N26,R26,V26,Z26)</f>
        <v>6348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4808</v>
      </c>
      <c r="K26" s="292">
        <v>0</v>
      </c>
      <c r="L26" s="292">
        <v>4808</v>
      </c>
      <c r="M26" s="292">
        <v>0</v>
      </c>
      <c r="N26" s="292">
        <f>SUM(O26:Q26)</f>
        <v>396</v>
      </c>
      <c r="O26" s="292">
        <v>0</v>
      </c>
      <c r="P26" s="292">
        <v>396</v>
      </c>
      <c r="Q26" s="292">
        <v>0</v>
      </c>
      <c r="R26" s="292">
        <f>SUM(S26:U26)</f>
        <v>1144</v>
      </c>
      <c r="S26" s="292">
        <v>0</v>
      </c>
      <c r="T26" s="292">
        <v>1144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2962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2002</v>
      </c>
      <c r="AJ26" s="292">
        <v>0</v>
      </c>
      <c r="AK26" s="292">
        <v>0</v>
      </c>
      <c r="AL26" s="292">
        <v>2002</v>
      </c>
      <c r="AM26" s="292">
        <f>SUM(AN26:AP26)</f>
        <v>4</v>
      </c>
      <c r="AN26" s="292">
        <v>0</v>
      </c>
      <c r="AO26" s="292">
        <v>0</v>
      </c>
      <c r="AP26" s="292">
        <v>4</v>
      </c>
      <c r="AQ26" s="292">
        <f>SUM(AR26:AT26)</f>
        <v>951</v>
      </c>
      <c r="AR26" s="292">
        <v>0</v>
      </c>
      <c r="AS26" s="292">
        <v>0</v>
      </c>
      <c r="AT26" s="292">
        <v>951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5</v>
      </c>
      <c r="AZ26" s="292">
        <v>0</v>
      </c>
      <c r="BA26" s="292">
        <v>0</v>
      </c>
      <c r="BB26" s="292">
        <v>5</v>
      </c>
      <c r="BC26" s="292">
        <f>SUM(BD26,BK26)</f>
        <v>1229</v>
      </c>
      <c r="BD26" s="292">
        <f>SUM(BE26:BJ26)</f>
        <v>844</v>
      </c>
      <c r="BE26" s="292">
        <v>0</v>
      </c>
      <c r="BF26" s="292">
        <v>561</v>
      </c>
      <c r="BG26" s="292">
        <v>64</v>
      </c>
      <c r="BH26" s="292">
        <v>0</v>
      </c>
      <c r="BI26" s="292">
        <v>0</v>
      </c>
      <c r="BJ26" s="292">
        <v>219</v>
      </c>
      <c r="BK26" s="292">
        <f>SUM(BL26:BQ26)</f>
        <v>385</v>
      </c>
      <c r="BL26" s="292">
        <v>0</v>
      </c>
      <c r="BM26" s="292">
        <v>307</v>
      </c>
      <c r="BN26" s="292">
        <v>77</v>
      </c>
      <c r="BO26" s="292">
        <v>1</v>
      </c>
      <c r="BP26" s="292">
        <v>0</v>
      </c>
      <c r="BQ26" s="292">
        <v>0</v>
      </c>
      <c r="BR26" s="292">
        <f>SUM(BY26,CF26)</f>
        <v>7192</v>
      </c>
      <c r="BS26" s="292">
        <f>SUM(BZ26,CG26)</f>
        <v>0</v>
      </c>
      <c r="BT26" s="292">
        <f>SUM(CA26,CH26)</f>
        <v>5369</v>
      </c>
      <c r="BU26" s="292">
        <f>SUM(CB26,CI26)</f>
        <v>460</v>
      </c>
      <c r="BV26" s="292">
        <f>SUM(CC26,CJ26)</f>
        <v>1144</v>
      </c>
      <c r="BW26" s="292">
        <f>SUM(CD26,CK26)</f>
        <v>0</v>
      </c>
      <c r="BX26" s="292">
        <f>SUM(CE26,CL26)</f>
        <v>219</v>
      </c>
      <c r="BY26" s="292">
        <f>SUM(BZ26:CE26)</f>
        <v>6348</v>
      </c>
      <c r="BZ26" s="292">
        <f>F26</f>
        <v>0</v>
      </c>
      <c r="CA26" s="292">
        <f>J26</f>
        <v>4808</v>
      </c>
      <c r="CB26" s="292">
        <f>N26</f>
        <v>396</v>
      </c>
      <c r="CC26" s="292">
        <f>R26</f>
        <v>1144</v>
      </c>
      <c r="CD26" s="292">
        <f>V26</f>
        <v>0</v>
      </c>
      <c r="CE26" s="292">
        <f>Z26</f>
        <v>0</v>
      </c>
      <c r="CF26" s="292">
        <f>SUM(CG26:CL26)</f>
        <v>844</v>
      </c>
      <c r="CG26" s="292">
        <f>BE26</f>
        <v>0</v>
      </c>
      <c r="CH26" s="292">
        <f>BF26</f>
        <v>561</v>
      </c>
      <c r="CI26" s="292">
        <f>BG26</f>
        <v>64</v>
      </c>
      <c r="CJ26" s="292">
        <f>BH26</f>
        <v>0</v>
      </c>
      <c r="CK26" s="292">
        <f>BI26</f>
        <v>0</v>
      </c>
      <c r="CL26" s="292">
        <f>BJ26</f>
        <v>219</v>
      </c>
      <c r="CM26" s="292">
        <f>SUM(CT26,DA26)</f>
        <v>3347</v>
      </c>
      <c r="CN26" s="292">
        <f>SUM(CU26,DB26)</f>
        <v>0</v>
      </c>
      <c r="CO26" s="292">
        <f>SUM(CV26,DC26)</f>
        <v>2309</v>
      </c>
      <c r="CP26" s="292">
        <f>SUM(CW26,DD26)</f>
        <v>81</v>
      </c>
      <c r="CQ26" s="292">
        <f>SUM(CX26,DE26)</f>
        <v>952</v>
      </c>
      <c r="CR26" s="292">
        <f>SUM(CY26,DF26)</f>
        <v>0</v>
      </c>
      <c r="CS26" s="292">
        <f>SUM(CZ26,DG26)</f>
        <v>5</v>
      </c>
      <c r="CT26" s="292">
        <f>SUM(CU26:CZ26)</f>
        <v>2962</v>
      </c>
      <c r="CU26" s="292">
        <f>AE26</f>
        <v>0</v>
      </c>
      <c r="CV26" s="292">
        <f>AI26</f>
        <v>2002</v>
      </c>
      <c r="CW26" s="292">
        <f>AM26</f>
        <v>4</v>
      </c>
      <c r="CX26" s="292">
        <f>AQ26</f>
        <v>951</v>
      </c>
      <c r="CY26" s="292">
        <f>AU26</f>
        <v>0</v>
      </c>
      <c r="CZ26" s="292">
        <f>AY26</f>
        <v>5</v>
      </c>
      <c r="DA26" s="292">
        <f>SUM(DB26:DG26)</f>
        <v>385</v>
      </c>
      <c r="DB26" s="292">
        <f>BL26</f>
        <v>0</v>
      </c>
      <c r="DC26" s="292">
        <f>BM26</f>
        <v>307</v>
      </c>
      <c r="DD26" s="292">
        <f>BN26</f>
        <v>77</v>
      </c>
      <c r="DE26" s="292">
        <f>BO26</f>
        <v>1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18768</v>
      </c>
      <c r="E27" s="292">
        <f>SUM(F27,J27,N27,R27,V27,Z27)</f>
        <v>14398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9416</v>
      </c>
      <c r="K27" s="292">
        <v>18</v>
      </c>
      <c r="L27" s="292">
        <v>9398</v>
      </c>
      <c r="M27" s="292">
        <v>0</v>
      </c>
      <c r="N27" s="292">
        <f>SUM(O27:Q27)</f>
        <v>2160</v>
      </c>
      <c r="O27" s="292">
        <v>2</v>
      </c>
      <c r="P27" s="292">
        <v>2158</v>
      </c>
      <c r="Q27" s="292">
        <v>0</v>
      </c>
      <c r="R27" s="292">
        <f>SUM(S27:U27)</f>
        <v>2585</v>
      </c>
      <c r="S27" s="292">
        <v>0</v>
      </c>
      <c r="T27" s="292">
        <v>2585</v>
      </c>
      <c r="U27" s="292">
        <v>0</v>
      </c>
      <c r="V27" s="292">
        <f>SUM(W27:Y27)</f>
        <v>15</v>
      </c>
      <c r="W27" s="292">
        <v>15</v>
      </c>
      <c r="X27" s="292">
        <v>0</v>
      </c>
      <c r="Y27" s="292">
        <v>0</v>
      </c>
      <c r="Z27" s="292">
        <f>SUM(AA27:AC27)</f>
        <v>222</v>
      </c>
      <c r="AA27" s="292">
        <v>36</v>
      </c>
      <c r="AB27" s="292">
        <v>186</v>
      </c>
      <c r="AC27" s="292">
        <v>0</v>
      </c>
      <c r="AD27" s="292">
        <f>SUM(AE27,AI27,AM27,AQ27,AU27,AY27)</f>
        <v>4000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3865</v>
      </c>
      <c r="AJ27" s="292">
        <v>0</v>
      </c>
      <c r="AK27" s="292">
        <v>0</v>
      </c>
      <c r="AL27" s="292">
        <v>3865</v>
      </c>
      <c r="AM27" s="292">
        <f>SUM(AN27:AP27)</f>
        <v>134</v>
      </c>
      <c r="AN27" s="292">
        <v>0</v>
      </c>
      <c r="AO27" s="292">
        <v>0</v>
      </c>
      <c r="AP27" s="292">
        <v>134</v>
      </c>
      <c r="AQ27" s="292">
        <f>SUM(AR27:AT27)</f>
        <v>1</v>
      </c>
      <c r="AR27" s="292">
        <v>0</v>
      </c>
      <c r="AS27" s="292">
        <v>0</v>
      </c>
      <c r="AT27" s="292">
        <v>1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370</v>
      </c>
      <c r="BD27" s="292">
        <f>SUM(BE27:BJ27)</f>
        <v>310</v>
      </c>
      <c r="BE27" s="292">
        <v>0</v>
      </c>
      <c r="BF27" s="292">
        <v>6</v>
      </c>
      <c r="BG27" s="292">
        <v>2</v>
      </c>
      <c r="BH27" s="292">
        <v>0</v>
      </c>
      <c r="BI27" s="292">
        <v>0</v>
      </c>
      <c r="BJ27" s="292">
        <v>302</v>
      </c>
      <c r="BK27" s="292">
        <f>SUM(BL27:BQ27)</f>
        <v>60</v>
      </c>
      <c r="BL27" s="292">
        <v>0</v>
      </c>
      <c r="BM27" s="292">
        <v>60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14708</v>
      </c>
      <c r="BS27" s="292">
        <f>SUM(BZ27,CG27)</f>
        <v>0</v>
      </c>
      <c r="BT27" s="292">
        <f>SUM(CA27,CH27)</f>
        <v>9422</v>
      </c>
      <c r="BU27" s="292">
        <f>SUM(CB27,CI27)</f>
        <v>2162</v>
      </c>
      <c r="BV27" s="292">
        <f>SUM(CC27,CJ27)</f>
        <v>2585</v>
      </c>
      <c r="BW27" s="292">
        <f>SUM(CD27,CK27)</f>
        <v>15</v>
      </c>
      <c r="BX27" s="292">
        <f>SUM(CE27,CL27)</f>
        <v>524</v>
      </c>
      <c r="BY27" s="292">
        <f>SUM(BZ27:CE27)</f>
        <v>14398</v>
      </c>
      <c r="BZ27" s="292">
        <f>F27</f>
        <v>0</v>
      </c>
      <c r="CA27" s="292">
        <f>J27</f>
        <v>9416</v>
      </c>
      <c r="CB27" s="292">
        <f>N27</f>
        <v>2160</v>
      </c>
      <c r="CC27" s="292">
        <f>R27</f>
        <v>2585</v>
      </c>
      <c r="CD27" s="292">
        <f>V27</f>
        <v>15</v>
      </c>
      <c r="CE27" s="292">
        <f>Z27</f>
        <v>222</v>
      </c>
      <c r="CF27" s="292">
        <f>SUM(CG27:CL27)</f>
        <v>310</v>
      </c>
      <c r="CG27" s="292">
        <f>BE27</f>
        <v>0</v>
      </c>
      <c r="CH27" s="292">
        <f>BF27</f>
        <v>6</v>
      </c>
      <c r="CI27" s="292">
        <f>BG27</f>
        <v>2</v>
      </c>
      <c r="CJ27" s="292">
        <f>BH27</f>
        <v>0</v>
      </c>
      <c r="CK27" s="292">
        <f>BI27</f>
        <v>0</v>
      </c>
      <c r="CL27" s="292">
        <f>BJ27</f>
        <v>302</v>
      </c>
      <c r="CM27" s="292">
        <f>SUM(CT27,DA27)</f>
        <v>4060</v>
      </c>
      <c r="CN27" s="292">
        <f>SUM(CU27,DB27)</f>
        <v>0</v>
      </c>
      <c r="CO27" s="292">
        <f>SUM(CV27,DC27)</f>
        <v>3925</v>
      </c>
      <c r="CP27" s="292">
        <f>SUM(CW27,DD27)</f>
        <v>134</v>
      </c>
      <c r="CQ27" s="292">
        <f>SUM(CX27,DE27)</f>
        <v>1</v>
      </c>
      <c r="CR27" s="292">
        <f>SUM(CY27,DF27)</f>
        <v>0</v>
      </c>
      <c r="CS27" s="292">
        <f>SUM(CZ27,DG27)</f>
        <v>0</v>
      </c>
      <c r="CT27" s="292">
        <f>SUM(CU27:CZ27)</f>
        <v>4000</v>
      </c>
      <c r="CU27" s="292">
        <f>AE27</f>
        <v>0</v>
      </c>
      <c r="CV27" s="292">
        <f>AI27</f>
        <v>3865</v>
      </c>
      <c r="CW27" s="292">
        <f>AM27</f>
        <v>134</v>
      </c>
      <c r="CX27" s="292">
        <f>AQ27</f>
        <v>1</v>
      </c>
      <c r="CY27" s="292">
        <f>AU27</f>
        <v>0</v>
      </c>
      <c r="CZ27" s="292">
        <f>AY27</f>
        <v>0</v>
      </c>
      <c r="DA27" s="292">
        <f>SUM(DB27:DG27)</f>
        <v>60</v>
      </c>
      <c r="DB27" s="292">
        <f>BL27</f>
        <v>0</v>
      </c>
      <c r="DC27" s="292">
        <f>BM27</f>
        <v>60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14352</v>
      </c>
      <c r="E28" s="292">
        <f>SUM(F28,J28,N28,R28,V28,Z28)</f>
        <v>9975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7814</v>
      </c>
      <c r="K28" s="292">
        <v>109</v>
      </c>
      <c r="L28" s="292">
        <v>7705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1430</v>
      </c>
      <c r="S28" s="292">
        <v>15</v>
      </c>
      <c r="T28" s="292">
        <v>1415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731</v>
      </c>
      <c r="AA28" s="292">
        <v>63</v>
      </c>
      <c r="AB28" s="292">
        <v>668</v>
      </c>
      <c r="AC28" s="292">
        <v>0</v>
      </c>
      <c r="AD28" s="292">
        <f>SUM(AE28,AI28,AM28,AQ28,AU28,AY28)</f>
        <v>2894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2871</v>
      </c>
      <c r="AJ28" s="292">
        <v>0</v>
      </c>
      <c r="AK28" s="292">
        <v>0</v>
      </c>
      <c r="AL28" s="292">
        <v>2871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14</v>
      </c>
      <c r="AR28" s="292">
        <v>0</v>
      </c>
      <c r="AS28" s="292">
        <v>0</v>
      </c>
      <c r="AT28" s="292">
        <v>14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9</v>
      </c>
      <c r="AZ28" s="292">
        <v>0</v>
      </c>
      <c r="BA28" s="292">
        <v>0</v>
      </c>
      <c r="BB28" s="292">
        <v>9</v>
      </c>
      <c r="BC28" s="292">
        <f>SUM(BD28,BK28)</f>
        <v>1483</v>
      </c>
      <c r="BD28" s="292">
        <f>SUM(BE28:BJ28)</f>
        <v>893</v>
      </c>
      <c r="BE28" s="292">
        <v>0</v>
      </c>
      <c r="BF28" s="292">
        <v>656</v>
      </c>
      <c r="BG28" s="292">
        <v>0</v>
      </c>
      <c r="BH28" s="292">
        <v>37</v>
      </c>
      <c r="BI28" s="292">
        <v>0</v>
      </c>
      <c r="BJ28" s="292">
        <v>200</v>
      </c>
      <c r="BK28" s="292">
        <f>SUM(BL28:BQ28)</f>
        <v>590</v>
      </c>
      <c r="BL28" s="292">
        <v>0</v>
      </c>
      <c r="BM28" s="292">
        <v>562</v>
      </c>
      <c r="BN28" s="292">
        <v>0</v>
      </c>
      <c r="BO28" s="292">
        <v>10</v>
      </c>
      <c r="BP28" s="292">
        <v>0</v>
      </c>
      <c r="BQ28" s="292">
        <v>18</v>
      </c>
      <c r="BR28" s="292">
        <f>SUM(BY28,CF28)</f>
        <v>10868</v>
      </c>
      <c r="BS28" s="292">
        <f>SUM(BZ28,CG28)</f>
        <v>0</v>
      </c>
      <c r="BT28" s="292">
        <f>SUM(CA28,CH28)</f>
        <v>8470</v>
      </c>
      <c r="BU28" s="292">
        <f>SUM(CB28,CI28)</f>
        <v>0</v>
      </c>
      <c r="BV28" s="292">
        <f>SUM(CC28,CJ28)</f>
        <v>1467</v>
      </c>
      <c r="BW28" s="292">
        <f>SUM(CD28,CK28)</f>
        <v>0</v>
      </c>
      <c r="BX28" s="292">
        <f>SUM(CE28,CL28)</f>
        <v>931</v>
      </c>
      <c r="BY28" s="292">
        <f>SUM(BZ28:CE28)</f>
        <v>9975</v>
      </c>
      <c r="BZ28" s="292">
        <f>F28</f>
        <v>0</v>
      </c>
      <c r="CA28" s="292">
        <f>J28</f>
        <v>7814</v>
      </c>
      <c r="CB28" s="292">
        <f>N28</f>
        <v>0</v>
      </c>
      <c r="CC28" s="292">
        <f>R28</f>
        <v>1430</v>
      </c>
      <c r="CD28" s="292">
        <f>V28</f>
        <v>0</v>
      </c>
      <c r="CE28" s="292">
        <f>Z28</f>
        <v>731</v>
      </c>
      <c r="CF28" s="292">
        <f>SUM(CG28:CL28)</f>
        <v>893</v>
      </c>
      <c r="CG28" s="292">
        <f>BE28</f>
        <v>0</v>
      </c>
      <c r="CH28" s="292">
        <f>BF28</f>
        <v>656</v>
      </c>
      <c r="CI28" s="292">
        <f>BG28</f>
        <v>0</v>
      </c>
      <c r="CJ28" s="292">
        <f>BH28</f>
        <v>37</v>
      </c>
      <c r="CK28" s="292">
        <f>BI28</f>
        <v>0</v>
      </c>
      <c r="CL28" s="292">
        <f>BJ28</f>
        <v>200</v>
      </c>
      <c r="CM28" s="292">
        <f>SUM(CT28,DA28)</f>
        <v>3484</v>
      </c>
      <c r="CN28" s="292">
        <f>SUM(CU28,DB28)</f>
        <v>0</v>
      </c>
      <c r="CO28" s="292">
        <f>SUM(CV28,DC28)</f>
        <v>3433</v>
      </c>
      <c r="CP28" s="292">
        <f>SUM(CW28,DD28)</f>
        <v>0</v>
      </c>
      <c r="CQ28" s="292">
        <f>SUM(CX28,DE28)</f>
        <v>24</v>
      </c>
      <c r="CR28" s="292">
        <f>SUM(CY28,DF28)</f>
        <v>0</v>
      </c>
      <c r="CS28" s="292">
        <f>SUM(CZ28,DG28)</f>
        <v>27</v>
      </c>
      <c r="CT28" s="292">
        <f>SUM(CU28:CZ28)</f>
        <v>2894</v>
      </c>
      <c r="CU28" s="292">
        <f>AE28</f>
        <v>0</v>
      </c>
      <c r="CV28" s="292">
        <f>AI28</f>
        <v>2871</v>
      </c>
      <c r="CW28" s="292">
        <f>AM28</f>
        <v>0</v>
      </c>
      <c r="CX28" s="292">
        <f>AQ28</f>
        <v>14</v>
      </c>
      <c r="CY28" s="292">
        <f>AU28</f>
        <v>0</v>
      </c>
      <c r="CZ28" s="292">
        <f>AY28</f>
        <v>9</v>
      </c>
      <c r="DA28" s="292">
        <f>SUM(DB28:DG28)</f>
        <v>590</v>
      </c>
      <c r="DB28" s="292">
        <f>BL28</f>
        <v>0</v>
      </c>
      <c r="DC28" s="292">
        <f>BM28</f>
        <v>562</v>
      </c>
      <c r="DD28" s="292">
        <f>BN28</f>
        <v>0</v>
      </c>
      <c r="DE28" s="292">
        <f>BO28</f>
        <v>10</v>
      </c>
      <c r="DF28" s="292">
        <f>BP28</f>
        <v>0</v>
      </c>
      <c r="DG28" s="292">
        <f>BQ28</f>
        <v>18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17506</v>
      </c>
      <c r="E29" s="292">
        <f>SUM(F29,J29,N29,R29,V29,Z29)</f>
        <v>12437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10399</v>
      </c>
      <c r="K29" s="292">
        <v>361</v>
      </c>
      <c r="L29" s="292">
        <v>10038</v>
      </c>
      <c r="M29" s="292">
        <v>0</v>
      </c>
      <c r="N29" s="292">
        <f>SUM(O29:Q29)</f>
        <v>0</v>
      </c>
      <c r="O29" s="292">
        <v>0</v>
      </c>
      <c r="P29" s="292">
        <v>0</v>
      </c>
      <c r="Q29" s="292">
        <v>0</v>
      </c>
      <c r="R29" s="292">
        <f>SUM(S29:U29)</f>
        <v>1651</v>
      </c>
      <c r="S29" s="292">
        <v>33</v>
      </c>
      <c r="T29" s="292">
        <v>1618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387</v>
      </c>
      <c r="AA29" s="292">
        <v>50</v>
      </c>
      <c r="AB29" s="292">
        <v>337</v>
      </c>
      <c r="AC29" s="292">
        <v>0</v>
      </c>
      <c r="AD29" s="292">
        <f>SUM(AE29,AI29,AM29,AQ29,AU29,AY29)</f>
        <v>2339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2312</v>
      </c>
      <c r="AJ29" s="292">
        <v>0</v>
      </c>
      <c r="AK29" s="292">
        <v>0</v>
      </c>
      <c r="AL29" s="292">
        <v>2312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3</v>
      </c>
      <c r="AR29" s="292">
        <v>0</v>
      </c>
      <c r="AS29" s="292">
        <v>0</v>
      </c>
      <c r="AT29" s="292">
        <v>3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24</v>
      </c>
      <c r="AZ29" s="292">
        <v>0</v>
      </c>
      <c r="BA29" s="292">
        <v>0</v>
      </c>
      <c r="BB29" s="292">
        <v>24</v>
      </c>
      <c r="BC29" s="292">
        <f>SUM(BD29,BK29)</f>
        <v>2730</v>
      </c>
      <c r="BD29" s="292">
        <f>SUM(BE29:BJ29)</f>
        <v>1751</v>
      </c>
      <c r="BE29" s="292">
        <v>0</v>
      </c>
      <c r="BF29" s="292">
        <v>1343</v>
      </c>
      <c r="BG29" s="292">
        <v>0</v>
      </c>
      <c r="BH29" s="292">
        <v>58</v>
      </c>
      <c r="BI29" s="292">
        <v>0</v>
      </c>
      <c r="BJ29" s="292">
        <v>350</v>
      </c>
      <c r="BK29" s="292">
        <f>SUM(BL29:BQ29)</f>
        <v>979</v>
      </c>
      <c r="BL29" s="292">
        <v>0</v>
      </c>
      <c r="BM29" s="292">
        <v>938</v>
      </c>
      <c r="BN29" s="292">
        <v>0</v>
      </c>
      <c r="BO29" s="292">
        <v>16</v>
      </c>
      <c r="BP29" s="292">
        <v>0</v>
      </c>
      <c r="BQ29" s="292">
        <v>25</v>
      </c>
      <c r="BR29" s="292">
        <f>SUM(BY29,CF29)</f>
        <v>14188</v>
      </c>
      <c r="BS29" s="292">
        <f>SUM(BZ29,CG29)</f>
        <v>0</v>
      </c>
      <c r="BT29" s="292">
        <f>SUM(CA29,CH29)</f>
        <v>11742</v>
      </c>
      <c r="BU29" s="292">
        <f>SUM(CB29,CI29)</f>
        <v>0</v>
      </c>
      <c r="BV29" s="292">
        <f>SUM(CC29,CJ29)</f>
        <v>1709</v>
      </c>
      <c r="BW29" s="292">
        <f>SUM(CD29,CK29)</f>
        <v>0</v>
      </c>
      <c r="BX29" s="292">
        <f>SUM(CE29,CL29)</f>
        <v>737</v>
      </c>
      <c r="BY29" s="292">
        <f>SUM(BZ29:CE29)</f>
        <v>12437</v>
      </c>
      <c r="BZ29" s="292">
        <f>F29</f>
        <v>0</v>
      </c>
      <c r="CA29" s="292">
        <f>J29</f>
        <v>10399</v>
      </c>
      <c r="CB29" s="292">
        <f>N29</f>
        <v>0</v>
      </c>
      <c r="CC29" s="292">
        <f>R29</f>
        <v>1651</v>
      </c>
      <c r="CD29" s="292">
        <f>V29</f>
        <v>0</v>
      </c>
      <c r="CE29" s="292">
        <f>Z29</f>
        <v>387</v>
      </c>
      <c r="CF29" s="292">
        <f>SUM(CG29:CL29)</f>
        <v>1751</v>
      </c>
      <c r="CG29" s="292">
        <f>BE29</f>
        <v>0</v>
      </c>
      <c r="CH29" s="292">
        <f>BF29</f>
        <v>1343</v>
      </c>
      <c r="CI29" s="292">
        <f>BG29</f>
        <v>0</v>
      </c>
      <c r="CJ29" s="292">
        <f>BH29</f>
        <v>58</v>
      </c>
      <c r="CK29" s="292">
        <f>BI29</f>
        <v>0</v>
      </c>
      <c r="CL29" s="292">
        <f>BJ29</f>
        <v>350</v>
      </c>
      <c r="CM29" s="292">
        <f>SUM(CT29,DA29)</f>
        <v>3318</v>
      </c>
      <c r="CN29" s="292">
        <f>SUM(CU29,DB29)</f>
        <v>0</v>
      </c>
      <c r="CO29" s="292">
        <f>SUM(CV29,DC29)</f>
        <v>3250</v>
      </c>
      <c r="CP29" s="292">
        <f>SUM(CW29,DD29)</f>
        <v>0</v>
      </c>
      <c r="CQ29" s="292">
        <f>SUM(CX29,DE29)</f>
        <v>19</v>
      </c>
      <c r="CR29" s="292">
        <f>SUM(CY29,DF29)</f>
        <v>0</v>
      </c>
      <c r="CS29" s="292">
        <f>SUM(CZ29,DG29)</f>
        <v>49</v>
      </c>
      <c r="CT29" s="292">
        <f>SUM(CU29:CZ29)</f>
        <v>2339</v>
      </c>
      <c r="CU29" s="292">
        <f>AE29</f>
        <v>0</v>
      </c>
      <c r="CV29" s="292">
        <f>AI29</f>
        <v>2312</v>
      </c>
      <c r="CW29" s="292">
        <f>AM29</f>
        <v>0</v>
      </c>
      <c r="CX29" s="292">
        <f>AQ29</f>
        <v>3</v>
      </c>
      <c r="CY29" s="292">
        <f>AU29</f>
        <v>0</v>
      </c>
      <c r="CZ29" s="292">
        <f>AY29</f>
        <v>24</v>
      </c>
      <c r="DA29" s="292">
        <f>SUM(DB29:DG29)</f>
        <v>979</v>
      </c>
      <c r="DB29" s="292">
        <f>BL29</f>
        <v>0</v>
      </c>
      <c r="DC29" s="292">
        <f>BM29</f>
        <v>938</v>
      </c>
      <c r="DD29" s="292">
        <f>BN29</f>
        <v>0</v>
      </c>
      <c r="DE29" s="292">
        <f>BO29</f>
        <v>16</v>
      </c>
      <c r="DF29" s="292">
        <f>BP29</f>
        <v>0</v>
      </c>
      <c r="DG29" s="292">
        <f>BQ29</f>
        <v>25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31897</v>
      </c>
      <c r="E30" s="292">
        <f>SUM(F30,J30,N30,R30,V30,Z30)</f>
        <v>25455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21715</v>
      </c>
      <c r="K30" s="292">
        <v>164</v>
      </c>
      <c r="L30" s="292">
        <v>21551</v>
      </c>
      <c r="M30" s="292">
        <v>0</v>
      </c>
      <c r="N30" s="292">
        <f>SUM(O30:Q30)</f>
        <v>1372</v>
      </c>
      <c r="O30" s="292">
        <v>27</v>
      </c>
      <c r="P30" s="292">
        <v>1345</v>
      </c>
      <c r="Q30" s="292">
        <v>0</v>
      </c>
      <c r="R30" s="292">
        <f>SUM(S30:U30)</f>
        <v>2341</v>
      </c>
      <c r="S30" s="292">
        <v>0</v>
      </c>
      <c r="T30" s="292">
        <v>2341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27</v>
      </c>
      <c r="AA30" s="292">
        <v>0</v>
      </c>
      <c r="AB30" s="292">
        <v>27</v>
      </c>
      <c r="AC30" s="292">
        <v>0</v>
      </c>
      <c r="AD30" s="292">
        <f>SUM(AE30,AI30,AM30,AQ30,AU30,AY30)</f>
        <v>5312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5131</v>
      </c>
      <c r="AJ30" s="292">
        <v>0</v>
      </c>
      <c r="AK30" s="292">
        <v>349</v>
      </c>
      <c r="AL30" s="292">
        <v>4782</v>
      </c>
      <c r="AM30" s="292">
        <f>SUM(AN30:AP30)</f>
        <v>181</v>
      </c>
      <c r="AN30" s="292">
        <v>0</v>
      </c>
      <c r="AO30" s="292">
        <v>12</v>
      </c>
      <c r="AP30" s="292">
        <v>169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1130</v>
      </c>
      <c r="BD30" s="292">
        <f>SUM(BE30:BJ30)</f>
        <v>1130</v>
      </c>
      <c r="BE30" s="292">
        <v>0</v>
      </c>
      <c r="BF30" s="292">
        <v>913</v>
      </c>
      <c r="BG30" s="292">
        <v>217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26585</v>
      </c>
      <c r="BS30" s="292">
        <f>SUM(BZ30,CG30)</f>
        <v>0</v>
      </c>
      <c r="BT30" s="292">
        <f>SUM(CA30,CH30)</f>
        <v>22628</v>
      </c>
      <c r="BU30" s="292">
        <f>SUM(CB30,CI30)</f>
        <v>1589</v>
      </c>
      <c r="BV30" s="292">
        <f>SUM(CC30,CJ30)</f>
        <v>2341</v>
      </c>
      <c r="BW30" s="292">
        <f>SUM(CD30,CK30)</f>
        <v>0</v>
      </c>
      <c r="BX30" s="292">
        <f>SUM(CE30,CL30)</f>
        <v>27</v>
      </c>
      <c r="BY30" s="292">
        <f>SUM(BZ30:CE30)</f>
        <v>25455</v>
      </c>
      <c r="BZ30" s="292">
        <f>F30</f>
        <v>0</v>
      </c>
      <c r="CA30" s="292">
        <f>J30</f>
        <v>21715</v>
      </c>
      <c r="CB30" s="292">
        <f>N30</f>
        <v>1372</v>
      </c>
      <c r="CC30" s="292">
        <f>R30</f>
        <v>2341</v>
      </c>
      <c r="CD30" s="292">
        <f>V30</f>
        <v>0</v>
      </c>
      <c r="CE30" s="292">
        <f>Z30</f>
        <v>27</v>
      </c>
      <c r="CF30" s="292">
        <f>SUM(CG30:CL30)</f>
        <v>1130</v>
      </c>
      <c r="CG30" s="292">
        <f>BE30</f>
        <v>0</v>
      </c>
      <c r="CH30" s="292">
        <f>BF30</f>
        <v>913</v>
      </c>
      <c r="CI30" s="292">
        <f>BG30</f>
        <v>217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5312</v>
      </c>
      <c r="CN30" s="292">
        <f>SUM(CU30,DB30)</f>
        <v>0</v>
      </c>
      <c r="CO30" s="292">
        <f>SUM(CV30,DC30)</f>
        <v>5131</v>
      </c>
      <c r="CP30" s="292">
        <f>SUM(CW30,DD30)</f>
        <v>181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5312</v>
      </c>
      <c r="CU30" s="292">
        <f>AE30</f>
        <v>0</v>
      </c>
      <c r="CV30" s="292">
        <f>AI30</f>
        <v>5131</v>
      </c>
      <c r="CW30" s="292">
        <f>AM30</f>
        <v>181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18153</v>
      </c>
      <c r="E31" s="292">
        <f>SUM(F31,J31,N31,R31,V31,Z31)</f>
        <v>12806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10351</v>
      </c>
      <c r="K31" s="292">
        <v>293</v>
      </c>
      <c r="L31" s="292">
        <v>10058</v>
      </c>
      <c r="M31" s="292">
        <v>0</v>
      </c>
      <c r="N31" s="292">
        <f>SUM(O31:Q31)</f>
        <v>589</v>
      </c>
      <c r="O31" s="292">
        <v>6</v>
      </c>
      <c r="P31" s="292">
        <v>583</v>
      </c>
      <c r="Q31" s="292">
        <v>0</v>
      </c>
      <c r="R31" s="292">
        <f>SUM(S31:U31)</f>
        <v>1282</v>
      </c>
      <c r="S31" s="292">
        <v>7</v>
      </c>
      <c r="T31" s="292">
        <v>1275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584</v>
      </c>
      <c r="AA31" s="292">
        <v>95</v>
      </c>
      <c r="AB31" s="292">
        <v>489</v>
      </c>
      <c r="AC31" s="292">
        <v>0</v>
      </c>
      <c r="AD31" s="292">
        <f>SUM(AE31,AI31,AM31,AQ31,AU31,AY31)</f>
        <v>2990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2961</v>
      </c>
      <c r="AJ31" s="292">
        <v>0</v>
      </c>
      <c r="AK31" s="292">
        <v>0</v>
      </c>
      <c r="AL31" s="292">
        <v>2961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29</v>
      </c>
      <c r="AR31" s="292">
        <v>0</v>
      </c>
      <c r="AS31" s="292">
        <v>0</v>
      </c>
      <c r="AT31" s="292">
        <v>29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2357</v>
      </c>
      <c r="BD31" s="292">
        <f>SUM(BE31:BJ31)</f>
        <v>258</v>
      </c>
      <c r="BE31" s="292">
        <v>0</v>
      </c>
      <c r="BF31" s="292">
        <v>99</v>
      </c>
      <c r="BG31" s="292">
        <v>16</v>
      </c>
      <c r="BH31" s="292">
        <v>2</v>
      </c>
      <c r="BI31" s="292">
        <v>0</v>
      </c>
      <c r="BJ31" s="292">
        <v>141</v>
      </c>
      <c r="BK31" s="292">
        <f>SUM(BL31:BQ31)</f>
        <v>2099</v>
      </c>
      <c r="BL31" s="292">
        <v>0</v>
      </c>
      <c r="BM31" s="292">
        <v>152</v>
      </c>
      <c r="BN31" s="292">
        <v>0</v>
      </c>
      <c r="BO31" s="292">
        <v>1902</v>
      </c>
      <c r="BP31" s="292">
        <v>0</v>
      </c>
      <c r="BQ31" s="292">
        <v>45</v>
      </c>
      <c r="BR31" s="292">
        <f>SUM(BY31,CF31)</f>
        <v>13064</v>
      </c>
      <c r="BS31" s="292">
        <f>SUM(BZ31,CG31)</f>
        <v>0</v>
      </c>
      <c r="BT31" s="292">
        <f>SUM(CA31,CH31)</f>
        <v>10450</v>
      </c>
      <c r="BU31" s="292">
        <f>SUM(CB31,CI31)</f>
        <v>605</v>
      </c>
      <c r="BV31" s="292">
        <f>SUM(CC31,CJ31)</f>
        <v>1284</v>
      </c>
      <c r="BW31" s="292">
        <f>SUM(CD31,CK31)</f>
        <v>0</v>
      </c>
      <c r="BX31" s="292">
        <f>SUM(CE31,CL31)</f>
        <v>725</v>
      </c>
      <c r="BY31" s="292">
        <f>SUM(BZ31:CE31)</f>
        <v>12806</v>
      </c>
      <c r="BZ31" s="292">
        <f>F31</f>
        <v>0</v>
      </c>
      <c r="CA31" s="292">
        <f>J31</f>
        <v>10351</v>
      </c>
      <c r="CB31" s="292">
        <f>N31</f>
        <v>589</v>
      </c>
      <c r="CC31" s="292">
        <f>R31</f>
        <v>1282</v>
      </c>
      <c r="CD31" s="292">
        <f>V31</f>
        <v>0</v>
      </c>
      <c r="CE31" s="292">
        <f>Z31</f>
        <v>584</v>
      </c>
      <c r="CF31" s="292">
        <f>SUM(CG31:CL31)</f>
        <v>258</v>
      </c>
      <c r="CG31" s="292">
        <f>BE31</f>
        <v>0</v>
      </c>
      <c r="CH31" s="292">
        <f>BF31</f>
        <v>99</v>
      </c>
      <c r="CI31" s="292">
        <f>BG31</f>
        <v>16</v>
      </c>
      <c r="CJ31" s="292">
        <f>BH31</f>
        <v>2</v>
      </c>
      <c r="CK31" s="292">
        <f>BI31</f>
        <v>0</v>
      </c>
      <c r="CL31" s="292">
        <f>BJ31</f>
        <v>141</v>
      </c>
      <c r="CM31" s="292">
        <f>SUM(CT31,DA31)</f>
        <v>5089</v>
      </c>
      <c r="CN31" s="292">
        <f>SUM(CU31,DB31)</f>
        <v>0</v>
      </c>
      <c r="CO31" s="292">
        <f>SUM(CV31,DC31)</f>
        <v>3113</v>
      </c>
      <c r="CP31" s="292">
        <f>SUM(CW31,DD31)</f>
        <v>0</v>
      </c>
      <c r="CQ31" s="292">
        <f>SUM(CX31,DE31)</f>
        <v>1931</v>
      </c>
      <c r="CR31" s="292">
        <f>SUM(CY31,DF31)</f>
        <v>0</v>
      </c>
      <c r="CS31" s="292">
        <f>SUM(CZ31,DG31)</f>
        <v>45</v>
      </c>
      <c r="CT31" s="292">
        <f>SUM(CU31:CZ31)</f>
        <v>2990</v>
      </c>
      <c r="CU31" s="292">
        <f>AE31</f>
        <v>0</v>
      </c>
      <c r="CV31" s="292">
        <f>AI31</f>
        <v>2961</v>
      </c>
      <c r="CW31" s="292">
        <f>AM31</f>
        <v>0</v>
      </c>
      <c r="CX31" s="292">
        <f>AQ31</f>
        <v>29</v>
      </c>
      <c r="CY31" s="292">
        <f>AU31</f>
        <v>0</v>
      </c>
      <c r="CZ31" s="292">
        <f>AY31</f>
        <v>0</v>
      </c>
      <c r="DA31" s="292">
        <f>SUM(DB31:DG31)</f>
        <v>2099</v>
      </c>
      <c r="DB31" s="292">
        <f>BL31</f>
        <v>0</v>
      </c>
      <c r="DC31" s="292">
        <f>BM31</f>
        <v>152</v>
      </c>
      <c r="DD31" s="292">
        <f>BN31</f>
        <v>0</v>
      </c>
      <c r="DE31" s="292">
        <f>BO31</f>
        <v>1902</v>
      </c>
      <c r="DF31" s="292">
        <f>BP31</f>
        <v>0</v>
      </c>
      <c r="DG31" s="292">
        <f>BQ31</f>
        <v>45</v>
      </c>
      <c r="DH31" s="292">
        <v>0</v>
      </c>
      <c r="DI31" s="292">
        <f>SUM(DJ31:DM31)</f>
        <v>10</v>
      </c>
      <c r="DJ31" s="292">
        <v>0</v>
      </c>
      <c r="DK31" s="292">
        <v>10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13926</v>
      </c>
      <c r="E32" s="292">
        <f>SUM(F32,J32,N32,R32,V32,Z32)</f>
        <v>9436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8232</v>
      </c>
      <c r="K32" s="292">
        <v>0</v>
      </c>
      <c r="L32" s="292">
        <v>8232</v>
      </c>
      <c r="M32" s="292">
        <v>0</v>
      </c>
      <c r="N32" s="292">
        <f>SUM(O32:Q32)</f>
        <v>481</v>
      </c>
      <c r="O32" s="292">
        <v>0</v>
      </c>
      <c r="P32" s="292">
        <v>481</v>
      </c>
      <c r="Q32" s="292">
        <v>0</v>
      </c>
      <c r="R32" s="292">
        <f>SUM(S32:U32)</f>
        <v>607</v>
      </c>
      <c r="S32" s="292">
        <v>0</v>
      </c>
      <c r="T32" s="292">
        <v>607</v>
      </c>
      <c r="U32" s="292">
        <v>0</v>
      </c>
      <c r="V32" s="292">
        <f>SUM(W32:Y32)</f>
        <v>39</v>
      </c>
      <c r="W32" s="292">
        <v>0</v>
      </c>
      <c r="X32" s="292">
        <v>39</v>
      </c>
      <c r="Y32" s="292">
        <v>0</v>
      </c>
      <c r="Z32" s="292">
        <f>SUM(AA32:AC32)</f>
        <v>77</v>
      </c>
      <c r="AA32" s="292">
        <v>0</v>
      </c>
      <c r="AB32" s="292">
        <v>77</v>
      </c>
      <c r="AC32" s="292">
        <v>0</v>
      </c>
      <c r="AD32" s="292">
        <f>SUM(AE32,AI32,AM32,AQ32,AU32,AY32)</f>
        <v>2723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1909</v>
      </c>
      <c r="AJ32" s="292">
        <v>0</v>
      </c>
      <c r="AK32" s="292">
        <v>0</v>
      </c>
      <c r="AL32" s="292">
        <v>1909</v>
      </c>
      <c r="AM32" s="292">
        <f>SUM(AN32:AP32)</f>
        <v>6</v>
      </c>
      <c r="AN32" s="292">
        <v>0</v>
      </c>
      <c r="AO32" s="292">
        <v>0</v>
      </c>
      <c r="AP32" s="292">
        <v>6</v>
      </c>
      <c r="AQ32" s="292">
        <f>SUM(AR32:AT32)</f>
        <v>566</v>
      </c>
      <c r="AR32" s="292">
        <v>0</v>
      </c>
      <c r="AS32" s="292">
        <v>0</v>
      </c>
      <c r="AT32" s="292">
        <v>566</v>
      </c>
      <c r="AU32" s="292">
        <f>SUM(AV32:AX32)</f>
        <v>1</v>
      </c>
      <c r="AV32" s="292">
        <v>0</v>
      </c>
      <c r="AW32" s="292">
        <v>0</v>
      </c>
      <c r="AX32" s="292">
        <v>1</v>
      </c>
      <c r="AY32" s="292">
        <f>SUM(AZ32:BB32)</f>
        <v>241</v>
      </c>
      <c r="AZ32" s="292">
        <v>0</v>
      </c>
      <c r="BA32" s="292">
        <v>0</v>
      </c>
      <c r="BB32" s="292">
        <v>241</v>
      </c>
      <c r="BC32" s="292">
        <f>SUM(BD32,BK32)</f>
        <v>1767</v>
      </c>
      <c r="BD32" s="292">
        <f>SUM(BE32:BJ32)</f>
        <v>1137</v>
      </c>
      <c r="BE32" s="292">
        <v>0</v>
      </c>
      <c r="BF32" s="292">
        <v>112</v>
      </c>
      <c r="BG32" s="292">
        <v>15</v>
      </c>
      <c r="BH32" s="292">
        <v>0</v>
      </c>
      <c r="BI32" s="292">
        <v>3</v>
      </c>
      <c r="BJ32" s="292">
        <v>1007</v>
      </c>
      <c r="BK32" s="292">
        <f>SUM(BL32:BQ32)</f>
        <v>630</v>
      </c>
      <c r="BL32" s="292">
        <v>0</v>
      </c>
      <c r="BM32" s="292">
        <v>457</v>
      </c>
      <c r="BN32" s="292">
        <v>12</v>
      </c>
      <c r="BO32" s="292">
        <v>0</v>
      </c>
      <c r="BP32" s="292">
        <v>7</v>
      </c>
      <c r="BQ32" s="292">
        <v>154</v>
      </c>
      <c r="BR32" s="292">
        <f>SUM(BY32,CF32)</f>
        <v>10573</v>
      </c>
      <c r="BS32" s="292">
        <f>SUM(BZ32,CG32)</f>
        <v>0</v>
      </c>
      <c r="BT32" s="292">
        <f>SUM(CA32,CH32)</f>
        <v>8344</v>
      </c>
      <c r="BU32" s="292">
        <f>SUM(CB32,CI32)</f>
        <v>496</v>
      </c>
      <c r="BV32" s="292">
        <f>SUM(CC32,CJ32)</f>
        <v>607</v>
      </c>
      <c r="BW32" s="292">
        <f>SUM(CD32,CK32)</f>
        <v>42</v>
      </c>
      <c r="BX32" s="292">
        <f>SUM(CE32,CL32)</f>
        <v>1084</v>
      </c>
      <c r="BY32" s="292">
        <f>SUM(BZ32:CE32)</f>
        <v>9436</v>
      </c>
      <c r="BZ32" s="292">
        <f>F32</f>
        <v>0</v>
      </c>
      <c r="CA32" s="292">
        <f>J32</f>
        <v>8232</v>
      </c>
      <c r="CB32" s="292">
        <f>N32</f>
        <v>481</v>
      </c>
      <c r="CC32" s="292">
        <f>R32</f>
        <v>607</v>
      </c>
      <c r="CD32" s="292">
        <f>V32</f>
        <v>39</v>
      </c>
      <c r="CE32" s="292">
        <f>Z32</f>
        <v>77</v>
      </c>
      <c r="CF32" s="292">
        <f>SUM(CG32:CL32)</f>
        <v>1137</v>
      </c>
      <c r="CG32" s="292">
        <f>BE32</f>
        <v>0</v>
      </c>
      <c r="CH32" s="292">
        <f>BF32</f>
        <v>112</v>
      </c>
      <c r="CI32" s="292">
        <f>BG32</f>
        <v>15</v>
      </c>
      <c r="CJ32" s="292">
        <f>BH32</f>
        <v>0</v>
      </c>
      <c r="CK32" s="292">
        <f>BI32</f>
        <v>3</v>
      </c>
      <c r="CL32" s="292">
        <f>BJ32</f>
        <v>1007</v>
      </c>
      <c r="CM32" s="292">
        <f>SUM(CT32,DA32)</f>
        <v>3353</v>
      </c>
      <c r="CN32" s="292">
        <f>SUM(CU32,DB32)</f>
        <v>0</v>
      </c>
      <c r="CO32" s="292">
        <f>SUM(CV32,DC32)</f>
        <v>2366</v>
      </c>
      <c r="CP32" s="292">
        <f>SUM(CW32,DD32)</f>
        <v>18</v>
      </c>
      <c r="CQ32" s="292">
        <f>SUM(CX32,DE32)</f>
        <v>566</v>
      </c>
      <c r="CR32" s="292">
        <f>SUM(CY32,DF32)</f>
        <v>8</v>
      </c>
      <c r="CS32" s="292">
        <f>SUM(CZ32,DG32)</f>
        <v>395</v>
      </c>
      <c r="CT32" s="292">
        <f>SUM(CU32:CZ32)</f>
        <v>2723</v>
      </c>
      <c r="CU32" s="292">
        <f>AE32</f>
        <v>0</v>
      </c>
      <c r="CV32" s="292">
        <f>AI32</f>
        <v>1909</v>
      </c>
      <c r="CW32" s="292">
        <f>AM32</f>
        <v>6</v>
      </c>
      <c r="CX32" s="292">
        <f>AQ32</f>
        <v>566</v>
      </c>
      <c r="CY32" s="292">
        <f>AU32</f>
        <v>1</v>
      </c>
      <c r="CZ32" s="292">
        <f>AY32</f>
        <v>241</v>
      </c>
      <c r="DA32" s="292">
        <f>SUM(DB32:DG32)</f>
        <v>630</v>
      </c>
      <c r="DB32" s="292">
        <f>BL32</f>
        <v>0</v>
      </c>
      <c r="DC32" s="292">
        <f>BM32</f>
        <v>457</v>
      </c>
      <c r="DD32" s="292">
        <f>BN32</f>
        <v>12</v>
      </c>
      <c r="DE32" s="292">
        <f>BO32</f>
        <v>0</v>
      </c>
      <c r="DF32" s="292">
        <f>BP32</f>
        <v>7</v>
      </c>
      <c r="DG32" s="292">
        <f>BQ32</f>
        <v>154</v>
      </c>
      <c r="DH32" s="292">
        <v>0</v>
      </c>
      <c r="DI32" s="292">
        <f>SUM(DJ32:DM32)</f>
        <v>10</v>
      </c>
      <c r="DJ32" s="292">
        <v>0</v>
      </c>
      <c r="DK32" s="292">
        <v>0</v>
      </c>
      <c r="DL32" s="292">
        <v>0</v>
      </c>
      <c r="DM32" s="292">
        <v>10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16895</v>
      </c>
      <c r="E33" s="292">
        <f>SUM(F33,J33,N33,R33,V33,Z33)</f>
        <v>10333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8860</v>
      </c>
      <c r="K33" s="292">
        <v>0</v>
      </c>
      <c r="L33" s="292">
        <v>8860</v>
      </c>
      <c r="M33" s="292">
        <v>0</v>
      </c>
      <c r="N33" s="292">
        <f>SUM(O33:Q33)</f>
        <v>367</v>
      </c>
      <c r="O33" s="292">
        <v>0</v>
      </c>
      <c r="P33" s="292">
        <v>367</v>
      </c>
      <c r="Q33" s="292">
        <v>0</v>
      </c>
      <c r="R33" s="292">
        <f>SUM(S33:U33)</f>
        <v>802</v>
      </c>
      <c r="S33" s="292">
        <v>0</v>
      </c>
      <c r="T33" s="292">
        <v>802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304</v>
      </c>
      <c r="AA33" s="292">
        <v>0</v>
      </c>
      <c r="AB33" s="292">
        <v>304</v>
      </c>
      <c r="AC33" s="292">
        <v>0</v>
      </c>
      <c r="AD33" s="292">
        <f>SUM(AE33,AI33,AM33,AQ33,AU33,AY33)</f>
        <v>4948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3222</v>
      </c>
      <c r="AJ33" s="292">
        <v>0</v>
      </c>
      <c r="AK33" s="292">
        <v>0</v>
      </c>
      <c r="AL33" s="292">
        <v>3222</v>
      </c>
      <c r="AM33" s="292">
        <f>SUM(AN33:AP33)</f>
        <v>5</v>
      </c>
      <c r="AN33" s="292">
        <v>0</v>
      </c>
      <c r="AO33" s="292">
        <v>0</v>
      </c>
      <c r="AP33" s="292">
        <v>5</v>
      </c>
      <c r="AQ33" s="292">
        <f>SUM(AR33:AT33)</f>
        <v>1718</v>
      </c>
      <c r="AR33" s="292">
        <v>0</v>
      </c>
      <c r="AS33" s="292">
        <v>0</v>
      </c>
      <c r="AT33" s="292">
        <v>1718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3</v>
      </c>
      <c r="AZ33" s="292">
        <v>0</v>
      </c>
      <c r="BA33" s="292">
        <v>0</v>
      </c>
      <c r="BB33" s="292">
        <v>3</v>
      </c>
      <c r="BC33" s="292">
        <f>SUM(BD33,BK33)</f>
        <v>1614</v>
      </c>
      <c r="BD33" s="292">
        <f>SUM(BE33:BJ33)</f>
        <v>1250</v>
      </c>
      <c r="BE33" s="292">
        <v>0</v>
      </c>
      <c r="BF33" s="292">
        <v>482</v>
      </c>
      <c r="BG33" s="292">
        <v>28</v>
      </c>
      <c r="BH33" s="292">
        <v>9</v>
      </c>
      <c r="BI33" s="292">
        <v>0</v>
      </c>
      <c r="BJ33" s="292">
        <v>731</v>
      </c>
      <c r="BK33" s="292">
        <f>SUM(BL33:BQ33)</f>
        <v>364</v>
      </c>
      <c r="BL33" s="292">
        <v>0</v>
      </c>
      <c r="BM33" s="292">
        <v>241</v>
      </c>
      <c r="BN33" s="292">
        <v>1</v>
      </c>
      <c r="BO33" s="292">
        <v>0</v>
      </c>
      <c r="BP33" s="292">
        <v>0</v>
      </c>
      <c r="BQ33" s="292">
        <v>122</v>
      </c>
      <c r="BR33" s="292">
        <f>SUM(BY33,CF33)</f>
        <v>11583</v>
      </c>
      <c r="BS33" s="292">
        <f>SUM(BZ33,CG33)</f>
        <v>0</v>
      </c>
      <c r="BT33" s="292">
        <f>SUM(CA33,CH33)</f>
        <v>9342</v>
      </c>
      <c r="BU33" s="292">
        <f>SUM(CB33,CI33)</f>
        <v>395</v>
      </c>
      <c r="BV33" s="292">
        <f>SUM(CC33,CJ33)</f>
        <v>811</v>
      </c>
      <c r="BW33" s="292">
        <f>SUM(CD33,CK33)</f>
        <v>0</v>
      </c>
      <c r="BX33" s="292">
        <f>SUM(CE33,CL33)</f>
        <v>1035</v>
      </c>
      <c r="BY33" s="292">
        <f>SUM(BZ33:CE33)</f>
        <v>10333</v>
      </c>
      <c r="BZ33" s="292">
        <f>F33</f>
        <v>0</v>
      </c>
      <c r="CA33" s="292">
        <f>J33</f>
        <v>8860</v>
      </c>
      <c r="CB33" s="292">
        <f>N33</f>
        <v>367</v>
      </c>
      <c r="CC33" s="292">
        <f>R33</f>
        <v>802</v>
      </c>
      <c r="CD33" s="292">
        <f>V33</f>
        <v>0</v>
      </c>
      <c r="CE33" s="292">
        <f>Z33</f>
        <v>304</v>
      </c>
      <c r="CF33" s="292">
        <f>SUM(CG33:CL33)</f>
        <v>1250</v>
      </c>
      <c r="CG33" s="292">
        <f>BE33</f>
        <v>0</v>
      </c>
      <c r="CH33" s="292">
        <f>BF33</f>
        <v>482</v>
      </c>
      <c r="CI33" s="292">
        <f>BG33</f>
        <v>28</v>
      </c>
      <c r="CJ33" s="292">
        <f>BH33</f>
        <v>9</v>
      </c>
      <c r="CK33" s="292">
        <f>BI33</f>
        <v>0</v>
      </c>
      <c r="CL33" s="292">
        <f>BJ33</f>
        <v>731</v>
      </c>
      <c r="CM33" s="292">
        <f>SUM(CT33,DA33)</f>
        <v>5312</v>
      </c>
      <c r="CN33" s="292">
        <f>SUM(CU33,DB33)</f>
        <v>0</v>
      </c>
      <c r="CO33" s="292">
        <f>SUM(CV33,DC33)</f>
        <v>3463</v>
      </c>
      <c r="CP33" s="292">
        <f>SUM(CW33,DD33)</f>
        <v>6</v>
      </c>
      <c r="CQ33" s="292">
        <f>SUM(CX33,DE33)</f>
        <v>1718</v>
      </c>
      <c r="CR33" s="292">
        <f>SUM(CY33,DF33)</f>
        <v>0</v>
      </c>
      <c r="CS33" s="292">
        <f>SUM(CZ33,DG33)</f>
        <v>125</v>
      </c>
      <c r="CT33" s="292">
        <f>SUM(CU33:CZ33)</f>
        <v>4948</v>
      </c>
      <c r="CU33" s="292">
        <f>AE33</f>
        <v>0</v>
      </c>
      <c r="CV33" s="292">
        <f>AI33</f>
        <v>3222</v>
      </c>
      <c r="CW33" s="292">
        <f>AM33</f>
        <v>5</v>
      </c>
      <c r="CX33" s="292">
        <f>AQ33</f>
        <v>1718</v>
      </c>
      <c r="CY33" s="292">
        <f>AU33</f>
        <v>0</v>
      </c>
      <c r="CZ33" s="292">
        <f>AY33</f>
        <v>3</v>
      </c>
      <c r="DA33" s="292">
        <f>SUM(DB33:DG33)</f>
        <v>364</v>
      </c>
      <c r="DB33" s="292">
        <f>BL33</f>
        <v>0</v>
      </c>
      <c r="DC33" s="292">
        <f>BM33</f>
        <v>241</v>
      </c>
      <c r="DD33" s="292">
        <f>BN33</f>
        <v>1</v>
      </c>
      <c r="DE33" s="292">
        <f>BO33</f>
        <v>0</v>
      </c>
      <c r="DF33" s="292">
        <f>BP33</f>
        <v>0</v>
      </c>
      <c r="DG33" s="292">
        <f>BQ33</f>
        <v>122</v>
      </c>
      <c r="DH33" s="292">
        <v>0</v>
      </c>
      <c r="DI33" s="292">
        <f>SUM(DJ33:DM33)</f>
        <v>2</v>
      </c>
      <c r="DJ33" s="292">
        <v>0</v>
      </c>
      <c r="DK33" s="292">
        <v>2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10972</v>
      </c>
      <c r="E34" s="292">
        <f>SUM(F34,J34,N34,R34,V34,Z34)</f>
        <v>8982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8272</v>
      </c>
      <c r="K34" s="292">
        <v>0</v>
      </c>
      <c r="L34" s="292">
        <v>8272</v>
      </c>
      <c r="M34" s="292">
        <v>0</v>
      </c>
      <c r="N34" s="292">
        <f>SUM(O34:Q34)</f>
        <v>283</v>
      </c>
      <c r="O34" s="292">
        <v>0</v>
      </c>
      <c r="P34" s="292">
        <v>283</v>
      </c>
      <c r="Q34" s="292">
        <v>0</v>
      </c>
      <c r="R34" s="292">
        <f>SUM(S34:U34)</f>
        <v>0</v>
      </c>
      <c r="S34" s="292">
        <v>0</v>
      </c>
      <c r="T34" s="292">
        <v>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427</v>
      </c>
      <c r="AA34" s="292">
        <v>427</v>
      </c>
      <c r="AB34" s="292">
        <v>0</v>
      </c>
      <c r="AC34" s="292">
        <v>0</v>
      </c>
      <c r="AD34" s="292">
        <f>SUM(AE34,AI34,AM34,AQ34,AU34,AY34)</f>
        <v>1497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1445</v>
      </c>
      <c r="AJ34" s="292">
        <v>0</v>
      </c>
      <c r="AK34" s="292">
        <v>0</v>
      </c>
      <c r="AL34" s="292">
        <v>1445</v>
      </c>
      <c r="AM34" s="292">
        <f>SUM(AN34:AP34)</f>
        <v>52</v>
      </c>
      <c r="AN34" s="292">
        <v>0</v>
      </c>
      <c r="AO34" s="292">
        <v>0</v>
      </c>
      <c r="AP34" s="292">
        <v>52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493</v>
      </c>
      <c r="BD34" s="292">
        <f>SUM(BE34:BJ34)</f>
        <v>141</v>
      </c>
      <c r="BE34" s="292">
        <v>0</v>
      </c>
      <c r="BF34" s="292">
        <v>115</v>
      </c>
      <c r="BG34" s="292">
        <v>26</v>
      </c>
      <c r="BH34" s="292">
        <v>0</v>
      </c>
      <c r="BI34" s="292">
        <v>0</v>
      </c>
      <c r="BJ34" s="292">
        <v>0</v>
      </c>
      <c r="BK34" s="292">
        <f>SUM(BL34:BQ34)</f>
        <v>352</v>
      </c>
      <c r="BL34" s="292">
        <v>0</v>
      </c>
      <c r="BM34" s="292">
        <v>335</v>
      </c>
      <c r="BN34" s="292">
        <v>17</v>
      </c>
      <c r="BO34" s="292">
        <v>0</v>
      </c>
      <c r="BP34" s="292">
        <v>0</v>
      </c>
      <c r="BQ34" s="292">
        <v>0</v>
      </c>
      <c r="BR34" s="292">
        <f>SUM(BY34,CF34)</f>
        <v>9123</v>
      </c>
      <c r="BS34" s="292">
        <f>SUM(BZ34,CG34)</f>
        <v>0</v>
      </c>
      <c r="BT34" s="292">
        <f>SUM(CA34,CH34)</f>
        <v>8387</v>
      </c>
      <c r="BU34" s="292">
        <f>SUM(CB34,CI34)</f>
        <v>309</v>
      </c>
      <c r="BV34" s="292">
        <f>SUM(CC34,CJ34)</f>
        <v>0</v>
      </c>
      <c r="BW34" s="292">
        <f>SUM(CD34,CK34)</f>
        <v>0</v>
      </c>
      <c r="BX34" s="292">
        <f>SUM(CE34,CL34)</f>
        <v>427</v>
      </c>
      <c r="BY34" s="292">
        <f>SUM(BZ34:CE34)</f>
        <v>8982</v>
      </c>
      <c r="BZ34" s="292">
        <f>F34</f>
        <v>0</v>
      </c>
      <c r="CA34" s="292">
        <f>J34</f>
        <v>8272</v>
      </c>
      <c r="CB34" s="292">
        <f>N34</f>
        <v>283</v>
      </c>
      <c r="CC34" s="292">
        <f>R34</f>
        <v>0</v>
      </c>
      <c r="CD34" s="292">
        <f>V34</f>
        <v>0</v>
      </c>
      <c r="CE34" s="292">
        <f>Z34</f>
        <v>427</v>
      </c>
      <c r="CF34" s="292">
        <f>SUM(CG34:CL34)</f>
        <v>141</v>
      </c>
      <c r="CG34" s="292">
        <f>BE34</f>
        <v>0</v>
      </c>
      <c r="CH34" s="292">
        <f>BF34</f>
        <v>115</v>
      </c>
      <c r="CI34" s="292">
        <f>BG34</f>
        <v>26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1849</v>
      </c>
      <c r="CN34" s="292">
        <f>SUM(CU34,DB34)</f>
        <v>0</v>
      </c>
      <c r="CO34" s="292">
        <f>SUM(CV34,DC34)</f>
        <v>1780</v>
      </c>
      <c r="CP34" s="292">
        <f>SUM(CW34,DD34)</f>
        <v>69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1497</v>
      </c>
      <c r="CU34" s="292">
        <f>AE34</f>
        <v>0</v>
      </c>
      <c r="CV34" s="292">
        <f>AI34</f>
        <v>1445</v>
      </c>
      <c r="CW34" s="292">
        <f>AM34</f>
        <v>52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352</v>
      </c>
      <c r="DB34" s="292">
        <f>BL34</f>
        <v>0</v>
      </c>
      <c r="DC34" s="292">
        <f>BM34</f>
        <v>335</v>
      </c>
      <c r="DD34" s="292">
        <f>BN34</f>
        <v>17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39561</v>
      </c>
      <c r="E35" s="292">
        <f>SUM(F35,J35,N35,R35,V35,Z35)</f>
        <v>19519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16096</v>
      </c>
      <c r="K35" s="292">
        <v>0</v>
      </c>
      <c r="L35" s="292">
        <v>16096</v>
      </c>
      <c r="M35" s="292">
        <v>0</v>
      </c>
      <c r="N35" s="292">
        <f>SUM(O35:Q35)</f>
        <v>1734</v>
      </c>
      <c r="O35" s="292">
        <v>0</v>
      </c>
      <c r="P35" s="292">
        <v>1734</v>
      </c>
      <c r="Q35" s="292">
        <v>0</v>
      </c>
      <c r="R35" s="292">
        <f>SUM(S35:U35)</f>
        <v>1426</v>
      </c>
      <c r="S35" s="292">
        <v>0</v>
      </c>
      <c r="T35" s="292">
        <v>1426</v>
      </c>
      <c r="U35" s="292">
        <v>0</v>
      </c>
      <c r="V35" s="292">
        <f>SUM(W35:Y35)</f>
        <v>23</v>
      </c>
      <c r="W35" s="292">
        <v>0</v>
      </c>
      <c r="X35" s="292">
        <v>23</v>
      </c>
      <c r="Y35" s="292">
        <v>0</v>
      </c>
      <c r="Z35" s="292">
        <f>SUM(AA35:AC35)</f>
        <v>240</v>
      </c>
      <c r="AA35" s="292">
        <v>0</v>
      </c>
      <c r="AB35" s="292">
        <v>240</v>
      </c>
      <c r="AC35" s="292">
        <v>0</v>
      </c>
      <c r="AD35" s="292">
        <f>SUM(AE35,AI35,AM35,AQ35,AU35,AY35)</f>
        <v>16595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4929</v>
      </c>
      <c r="AJ35" s="292">
        <v>0</v>
      </c>
      <c r="AK35" s="292">
        <v>0</v>
      </c>
      <c r="AL35" s="292">
        <v>4929</v>
      </c>
      <c r="AM35" s="292">
        <f>SUM(AN35:AP35)</f>
        <v>2599</v>
      </c>
      <c r="AN35" s="292">
        <v>0</v>
      </c>
      <c r="AO35" s="292">
        <v>0</v>
      </c>
      <c r="AP35" s="292">
        <v>2599</v>
      </c>
      <c r="AQ35" s="292">
        <f>SUM(AR35:AT35)</f>
        <v>8957</v>
      </c>
      <c r="AR35" s="292">
        <v>0</v>
      </c>
      <c r="AS35" s="292">
        <v>0</v>
      </c>
      <c r="AT35" s="292">
        <v>8957</v>
      </c>
      <c r="AU35" s="292">
        <f>SUM(AV35:AX35)</f>
        <v>1</v>
      </c>
      <c r="AV35" s="292">
        <v>0</v>
      </c>
      <c r="AW35" s="292">
        <v>0</v>
      </c>
      <c r="AX35" s="292">
        <v>1</v>
      </c>
      <c r="AY35" s="292">
        <f>SUM(AZ35:BB35)</f>
        <v>109</v>
      </c>
      <c r="AZ35" s="292">
        <v>0</v>
      </c>
      <c r="BA35" s="292">
        <v>0</v>
      </c>
      <c r="BB35" s="292">
        <v>109</v>
      </c>
      <c r="BC35" s="292">
        <f>SUM(BD35,BK35)</f>
        <v>3447</v>
      </c>
      <c r="BD35" s="292">
        <f>SUM(BE35:BJ35)</f>
        <v>2956</v>
      </c>
      <c r="BE35" s="292">
        <v>0</v>
      </c>
      <c r="BF35" s="292">
        <v>661</v>
      </c>
      <c r="BG35" s="292">
        <v>702</v>
      </c>
      <c r="BH35" s="292">
        <v>587</v>
      </c>
      <c r="BI35" s="292">
        <v>1</v>
      </c>
      <c r="BJ35" s="292">
        <v>1005</v>
      </c>
      <c r="BK35" s="292">
        <f>SUM(BL35:BQ35)</f>
        <v>491</v>
      </c>
      <c r="BL35" s="292">
        <v>0</v>
      </c>
      <c r="BM35" s="292">
        <v>286</v>
      </c>
      <c r="BN35" s="292">
        <v>112</v>
      </c>
      <c r="BO35" s="292">
        <v>20</v>
      </c>
      <c r="BP35" s="292">
        <v>1</v>
      </c>
      <c r="BQ35" s="292">
        <v>72</v>
      </c>
      <c r="BR35" s="292">
        <f>SUM(BY35,CF35)</f>
        <v>22475</v>
      </c>
      <c r="BS35" s="292">
        <f>SUM(BZ35,CG35)</f>
        <v>0</v>
      </c>
      <c r="BT35" s="292">
        <f>SUM(CA35,CH35)</f>
        <v>16757</v>
      </c>
      <c r="BU35" s="292">
        <f>SUM(CB35,CI35)</f>
        <v>2436</v>
      </c>
      <c r="BV35" s="292">
        <f>SUM(CC35,CJ35)</f>
        <v>2013</v>
      </c>
      <c r="BW35" s="292">
        <f>SUM(CD35,CK35)</f>
        <v>24</v>
      </c>
      <c r="BX35" s="292">
        <f>SUM(CE35,CL35)</f>
        <v>1245</v>
      </c>
      <c r="BY35" s="292">
        <f>SUM(BZ35:CE35)</f>
        <v>19519</v>
      </c>
      <c r="BZ35" s="292">
        <f>F35</f>
        <v>0</v>
      </c>
      <c r="CA35" s="292">
        <f>J35</f>
        <v>16096</v>
      </c>
      <c r="CB35" s="292">
        <f>N35</f>
        <v>1734</v>
      </c>
      <c r="CC35" s="292">
        <f>R35</f>
        <v>1426</v>
      </c>
      <c r="CD35" s="292">
        <f>V35</f>
        <v>23</v>
      </c>
      <c r="CE35" s="292">
        <f>Z35</f>
        <v>240</v>
      </c>
      <c r="CF35" s="292">
        <f>SUM(CG35:CL35)</f>
        <v>2956</v>
      </c>
      <c r="CG35" s="292">
        <f>BE35</f>
        <v>0</v>
      </c>
      <c r="CH35" s="292">
        <f>BF35</f>
        <v>661</v>
      </c>
      <c r="CI35" s="292">
        <f>BG35</f>
        <v>702</v>
      </c>
      <c r="CJ35" s="292">
        <f>BH35</f>
        <v>587</v>
      </c>
      <c r="CK35" s="292">
        <f>BI35</f>
        <v>1</v>
      </c>
      <c r="CL35" s="292">
        <f>BJ35</f>
        <v>1005</v>
      </c>
      <c r="CM35" s="292">
        <f>SUM(CT35,DA35)</f>
        <v>17086</v>
      </c>
      <c r="CN35" s="292">
        <f>SUM(CU35,DB35)</f>
        <v>0</v>
      </c>
      <c r="CO35" s="292">
        <f>SUM(CV35,DC35)</f>
        <v>5215</v>
      </c>
      <c r="CP35" s="292">
        <f>SUM(CW35,DD35)</f>
        <v>2711</v>
      </c>
      <c r="CQ35" s="292">
        <f>SUM(CX35,DE35)</f>
        <v>8977</v>
      </c>
      <c r="CR35" s="292">
        <f>SUM(CY35,DF35)</f>
        <v>2</v>
      </c>
      <c r="CS35" s="292">
        <f>SUM(CZ35,DG35)</f>
        <v>181</v>
      </c>
      <c r="CT35" s="292">
        <f>SUM(CU35:CZ35)</f>
        <v>16595</v>
      </c>
      <c r="CU35" s="292">
        <f>AE35</f>
        <v>0</v>
      </c>
      <c r="CV35" s="292">
        <f>AI35</f>
        <v>4929</v>
      </c>
      <c r="CW35" s="292">
        <f>AM35</f>
        <v>2599</v>
      </c>
      <c r="CX35" s="292">
        <f>AQ35</f>
        <v>8957</v>
      </c>
      <c r="CY35" s="292">
        <f>AU35</f>
        <v>1</v>
      </c>
      <c r="CZ35" s="292">
        <f>AY35</f>
        <v>109</v>
      </c>
      <c r="DA35" s="292">
        <f>SUM(DB35:DG35)</f>
        <v>491</v>
      </c>
      <c r="DB35" s="292">
        <f>BL35</f>
        <v>0</v>
      </c>
      <c r="DC35" s="292">
        <f>BM35</f>
        <v>286</v>
      </c>
      <c r="DD35" s="292">
        <f>BN35</f>
        <v>112</v>
      </c>
      <c r="DE35" s="292">
        <f>BO35</f>
        <v>20</v>
      </c>
      <c r="DF35" s="292">
        <f>BP35</f>
        <v>1</v>
      </c>
      <c r="DG35" s="292">
        <f>BQ35</f>
        <v>72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10661</v>
      </c>
      <c r="E36" s="292">
        <f>SUM(F36,J36,N36,R36,V36,Z36)</f>
        <v>6853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5837</v>
      </c>
      <c r="K36" s="292">
        <v>0</v>
      </c>
      <c r="L36" s="292">
        <v>5837</v>
      </c>
      <c r="M36" s="292">
        <v>0</v>
      </c>
      <c r="N36" s="292">
        <f>SUM(O36:Q36)</f>
        <v>357</v>
      </c>
      <c r="O36" s="292">
        <v>0</v>
      </c>
      <c r="P36" s="292">
        <v>357</v>
      </c>
      <c r="Q36" s="292">
        <v>0</v>
      </c>
      <c r="R36" s="292">
        <f>SUM(S36:U36)</f>
        <v>655</v>
      </c>
      <c r="S36" s="292">
        <v>0</v>
      </c>
      <c r="T36" s="292">
        <v>655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4</v>
      </c>
      <c r="AA36" s="292">
        <v>4</v>
      </c>
      <c r="AB36" s="292">
        <v>0</v>
      </c>
      <c r="AC36" s="292">
        <v>0</v>
      </c>
      <c r="AD36" s="292">
        <f>SUM(AE36,AI36,AM36,AQ36,AU36,AY36)</f>
        <v>1827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1827</v>
      </c>
      <c r="AJ36" s="292">
        <v>0</v>
      </c>
      <c r="AK36" s="292">
        <v>0</v>
      </c>
      <c r="AL36" s="292">
        <v>1827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1981</v>
      </c>
      <c r="BD36" s="292">
        <f>SUM(BE36:BJ36)</f>
        <v>1248</v>
      </c>
      <c r="BE36" s="292">
        <v>0</v>
      </c>
      <c r="BF36" s="292">
        <v>992</v>
      </c>
      <c r="BG36" s="292">
        <v>104</v>
      </c>
      <c r="BH36" s="292">
        <v>23</v>
      </c>
      <c r="BI36" s="292">
        <v>0</v>
      </c>
      <c r="BJ36" s="292">
        <v>129</v>
      </c>
      <c r="BK36" s="292">
        <f>SUM(BL36:BQ36)</f>
        <v>733</v>
      </c>
      <c r="BL36" s="292">
        <v>0</v>
      </c>
      <c r="BM36" s="292">
        <v>688</v>
      </c>
      <c r="BN36" s="292">
        <v>32</v>
      </c>
      <c r="BO36" s="292">
        <v>2</v>
      </c>
      <c r="BP36" s="292">
        <v>0</v>
      </c>
      <c r="BQ36" s="292">
        <v>11</v>
      </c>
      <c r="BR36" s="292">
        <f>SUM(BY36,CF36)</f>
        <v>8101</v>
      </c>
      <c r="BS36" s="292">
        <f>SUM(BZ36,CG36)</f>
        <v>0</v>
      </c>
      <c r="BT36" s="292">
        <f>SUM(CA36,CH36)</f>
        <v>6829</v>
      </c>
      <c r="BU36" s="292">
        <f>SUM(CB36,CI36)</f>
        <v>461</v>
      </c>
      <c r="BV36" s="292">
        <f>SUM(CC36,CJ36)</f>
        <v>678</v>
      </c>
      <c r="BW36" s="292">
        <f>SUM(CD36,CK36)</f>
        <v>0</v>
      </c>
      <c r="BX36" s="292">
        <f>SUM(CE36,CL36)</f>
        <v>133</v>
      </c>
      <c r="BY36" s="292">
        <f>SUM(BZ36:CE36)</f>
        <v>6853</v>
      </c>
      <c r="BZ36" s="292">
        <f>F36</f>
        <v>0</v>
      </c>
      <c r="CA36" s="292">
        <f>J36</f>
        <v>5837</v>
      </c>
      <c r="CB36" s="292">
        <f>N36</f>
        <v>357</v>
      </c>
      <c r="CC36" s="292">
        <f>R36</f>
        <v>655</v>
      </c>
      <c r="CD36" s="292">
        <f>V36</f>
        <v>0</v>
      </c>
      <c r="CE36" s="292">
        <f>Z36</f>
        <v>4</v>
      </c>
      <c r="CF36" s="292">
        <f>SUM(CG36:CL36)</f>
        <v>1248</v>
      </c>
      <c r="CG36" s="292">
        <f>BE36</f>
        <v>0</v>
      </c>
      <c r="CH36" s="292">
        <f>BF36</f>
        <v>992</v>
      </c>
      <c r="CI36" s="292">
        <f>BG36</f>
        <v>104</v>
      </c>
      <c r="CJ36" s="292">
        <f>BH36</f>
        <v>23</v>
      </c>
      <c r="CK36" s="292">
        <f>BI36</f>
        <v>0</v>
      </c>
      <c r="CL36" s="292">
        <f>BJ36</f>
        <v>129</v>
      </c>
      <c r="CM36" s="292">
        <f>SUM(CT36,DA36)</f>
        <v>2560</v>
      </c>
      <c r="CN36" s="292">
        <f>SUM(CU36,DB36)</f>
        <v>0</v>
      </c>
      <c r="CO36" s="292">
        <f>SUM(CV36,DC36)</f>
        <v>2515</v>
      </c>
      <c r="CP36" s="292">
        <f>SUM(CW36,DD36)</f>
        <v>32</v>
      </c>
      <c r="CQ36" s="292">
        <f>SUM(CX36,DE36)</f>
        <v>2</v>
      </c>
      <c r="CR36" s="292">
        <f>SUM(CY36,DF36)</f>
        <v>0</v>
      </c>
      <c r="CS36" s="292">
        <f>SUM(CZ36,DG36)</f>
        <v>11</v>
      </c>
      <c r="CT36" s="292">
        <f>SUM(CU36:CZ36)</f>
        <v>1827</v>
      </c>
      <c r="CU36" s="292">
        <f>AE36</f>
        <v>0</v>
      </c>
      <c r="CV36" s="292">
        <f>AI36</f>
        <v>1827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733</v>
      </c>
      <c r="DB36" s="292">
        <f>BL36</f>
        <v>0</v>
      </c>
      <c r="DC36" s="292">
        <f>BM36</f>
        <v>688</v>
      </c>
      <c r="DD36" s="292">
        <f>BN36</f>
        <v>32</v>
      </c>
      <c r="DE36" s="292">
        <f>BO36</f>
        <v>2</v>
      </c>
      <c r="DF36" s="292">
        <f>BP36</f>
        <v>0</v>
      </c>
      <c r="DG36" s="292">
        <f>BQ36</f>
        <v>11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12151</v>
      </c>
      <c r="E37" s="292">
        <f>SUM(F37,J37,N37,R37,V37,Z37)</f>
        <v>8779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7788</v>
      </c>
      <c r="K37" s="292">
        <v>0</v>
      </c>
      <c r="L37" s="292">
        <v>7788</v>
      </c>
      <c r="M37" s="292">
        <v>0</v>
      </c>
      <c r="N37" s="292">
        <f>SUM(O37:Q37)</f>
        <v>713</v>
      </c>
      <c r="O37" s="292">
        <v>0</v>
      </c>
      <c r="P37" s="292">
        <v>713</v>
      </c>
      <c r="Q37" s="292">
        <v>0</v>
      </c>
      <c r="R37" s="292">
        <f>SUM(S37:U37)</f>
        <v>277</v>
      </c>
      <c r="S37" s="292">
        <v>0</v>
      </c>
      <c r="T37" s="292">
        <v>277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1</v>
      </c>
      <c r="AA37" s="292">
        <v>0</v>
      </c>
      <c r="AB37" s="292">
        <v>1</v>
      </c>
      <c r="AC37" s="292">
        <v>0</v>
      </c>
      <c r="AD37" s="292">
        <f>SUM(AE37,AI37,AM37,AQ37,AU37,AY37)</f>
        <v>1422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1412</v>
      </c>
      <c r="AJ37" s="292">
        <v>0</v>
      </c>
      <c r="AK37" s="292">
        <v>0</v>
      </c>
      <c r="AL37" s="292">
        <v>1412</v>
      </c>
      <c r="AM37" s="292">
        <f>SUM(AN37:AP37)</f>
        <v>9</v>
      </c>
      <c r="AN37" s="292">
        <v>0</v>
      </c>
      <c r="AO37" s="292">
        <v>0</v>
      </c>
      <c r="AP37" s="292">
        <v>9</v>
      </c>
      <c r="AQ37" s="292">
        <f>SUM(AR37:AT37)</f>
        <v>1</v>
      </c>
      <c r="AR37" s="292">
        <v>0</v>
      </c>
      <c r="AS37" s="292">
        <v>0</v>
      </c>
      <c r="AT37" s="292">
        <v>1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1950</v>
      </c>
      <c r="BD37" s="292">
        <f>SUM(BE37:BJ37)</f>
        <v>1631</v>
      </c>
      <c r="BE37" s="292">
        <v>0</v>
      </c>
      <c r="BF37" s="292">
        <v>1007</v>
      </c>
      <c r="BG37" s="292">
        <v>169</v>
      </c>
      <c r="BH37" s="292">
        <v>82</v>
      </c>
      <c r="BI37" s="292">
        <v>0</v>
      </c>
      <c r="BJ37" s="292">
        <v>373</v>
      </c>
      <c r="BK37" s="292">
        <f>SUM(BL37:BQ37)</f>
        <v>319</v>
      </c>
      <c r="BL37" s="292">
        <v>0</v>
      </c>
      <c r="BM37" s="292">
        <v>293</v>
      </c>
      <c r="BN37" s="292">
        <v>8</v>
      </c>
      <c r="BO37" s="292">
        <v>14</v>
      </c>
      <c r="BP37" s="292">
        <v>0</v>
      </c>
      <c r="BQ37" s="292">
        <v>4</v>
      </c>
      <c r="BR37" s="292">
        <f>SUM(BY37,CF37)</f>
        <v>10410</v>
      </c>
      <c r="BS37" s="292">
        <f>SUM(BZ37,CG37)</f>
        <v>0</v>
      </c>
      <c r="BT37" s="292">
        <f>SUM(CA37,CH37)</f>
        <v>8795</v>
      </c>
      <c r="BU37" s="292">
        <f>SUM(CB37,CI37)</f>
        <v>882</v>
      </c>
      <c r="BV37" s="292">
        <f>SUM(CC37,CJ37)</f>
        <v>359</v>
      </c>
      <c r="BW37" s="292">
        <f>SUM(CD37,CK37)</f>
        <v>0</v>
      </c>
      <c r="BX37" s="292">
        <f>SUM(CE37,CL37)</f>
        <v>374</v>
      </c>
      <c r="BY37" s="292">
        <f>SUM(BZ37:CE37)</f>
        <v>8779</v>
      </c>
      <c r="BZ37" s="292">
        <f>F37</f>
        <v>0</v>
      </c>
      <c r="CA37" s="292">
        <f>J37</f>
        <v>7788</v>
      </c>
      <c r="CB37" s="292">
        <f>N37</f>
        <v>713</v>
      </c>
      <c r="CC37" s="292">
        <f>R37</f>
        <v>277</v>
      </c>
      <c r="CD37" s="292">
        <f>V37</f>
        <v>0</v>
      </c>
      <c r="CE37" s="292">
        <f>Z37</f>
        <v>1</v>
      </c>
      <c r="CF37" s="292">
        <f>SUM(CG37:CL37)</f>
        <v>1631</v>
      </c>
      <c r="CG37" s="292">
        <f>BE37</f>
        <v>0</v>
      </c>
      <c r="CH37" s="292">
        <f>BF37</f>
        <v>1007</v>
      </c>
      <c r="CI37" s="292">
        <f>BG37</f>
        <v>169</v>
      </c>
      <c r="CJ37" s="292">
        <f>BH37</f>
        <v>82</v>
      </c>
      <c r="CK37" s="292">
        <f>BI37</f>
        <v>0</v>
      </c>
      <c r="CL37" s="292">
        <f>BJ37</f>
        <v>373</v>
      </c>
      <c r="CM37" s="292">
        <f>SUM(CT37,DA37)</f>
        <v>1741</v>
      </c>
      <c r="CN37" s="292">
        <f>SUM(CU37,DB37)</f>
        <v>0</v>
      </c>
      <c r="CO37" s="292">
        <f>SUM(CV37,DC37)</f>
        <v>1705</v>
      </c>
      <c r="CP37" s="292">
        <f>SUM(CW37,DD37)</f>
        <v>17</v>
      </c>
      <c r="CQ37" s="292">
        <f>SUM(CX37,DE37)</f>
        <v>15</v>
      </c>
      <c r="CR37" s="292">
        <f>SUM(CY37,DF37)</f>
        <v>0</v>
      </c>
      <c r="CS37" s="292">
        <f>SUM(CZ37,DG37)</f>
        <v>4</v>
      </c>
      <c r="CT37" s="292">
        <f>SUM(CU37:CZ37)</f>
        <v>1422</v>
      </c>
      <c r="CU37" s="292">
        <f>AE37</f>
        <v>0</v>
      </c>
      <c r="CV37" s="292">
        <f>AI37</f>
        <v>1412</v>
      </c>
      <c r="CW37" s="292">
        <f>AM37</f>
        <v>9</v>
      </c>
      <c r="CX37" s="292">
        <f>AQ37</f>
        <v>1</v>
      </c>
      <c r="CY37" s="292">
        <f>AU37</f>
        <v>0</v>
      </c>
      <c r="CZ37" s="292">
        <f>AY37</f>
        <v>0</v>
      </c>
      <c r="DA37" s="292">
        <f>SUM(DB37:DG37)</f>
        <v>319</v>
      </c>
      <c r="DB37" s="292">
        <f>BL37</f>
        <v>0</v>
      </c>
      <c r="DC37" s="292">
        <f>BM37</f>
        <v>293</v>
      </c>
      <c r="DD37" s="292">
        <f>BN37</f>
        <v>8</v>
      </c>
      <c r="DE37" s="292">
        <f>BO37</f>
        <v>14</v>
      </c>
      <c r="DF37" s="292">
        <f>BP37</f>
        <v>0</v>
      </c>
      <c r="DG37" s="292">
        <f>BQ37</f>
        <v>4</v>
      </c>
      <c r="DH37" s="292">
        <v>0</v>
      </c>
      <c r="DI37" s="292">
        <f>SUM(DJ37:DM37)</f>
        <v>9</v>
      </c>
      <c r="DJ37" s="292">
        <v>0</v>
      </c>
      <c r="DK37" s="292">
        <v>0</v>
      </c>
      <c r="DL37" s="292">
        <v>0</v>
      </c>
      <c r="DM37" s="292">
        <v>9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13136</v>
      </c>
      <c r="E38" s="292">
        <f>SUM(F38,J38,N38,R38,V38,Z38)</f>
        <v>11043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7528</v>
      </c>
      <c r="K38" s="292">
        <v>11</v>
      </c>
      <c r="L38" s="292">
        <v>7517</v>
      </c>
      <c r="M38" s="292">
        <v>0</v>
      </c>
      <c r="N38" s="292">
        <f>SUM(O38:Q38)</f>
        <v>1777</v>
      </c>
      <c r="O38" s="292">
        <v>1</v>
      </c>
      <c r="P38" s="292">
        <v>1776</v>
      </c>
      <c r="Q38" s="292">
        <v>0</v>
      </c>
      <c r="R38" s="292">
        <f>SUM(S38:U38)</f>
        <v>1571</v>
      </c>
      <c r="S38" s="292">
        <v>0</v>
      </c>
      <c r="T38" s="292">
        <v>1571</v>
      </c>
      <c r="U38" s="292">
        <v>0</v>
      </c>
      <c r="V38" s="292">
        <f>SUM(W38:Y38)</f>
        <v>15</v>
      </c>
      <c r="W38" s="292">
        <v>15</v>
      </c>
      <c r="X38" s="292">
        <v>0</v>
      </c>
      <c r="Y38" s="292">
        <v>0</v>
      </c>
      <c r="Z38" s="292">
        <f>SUM(AA38:AC38)</f>
        <v>152</v>
      </c>
      <c r="AA38" s="292">
        <v>17</v>
      </c>
      <c r="AB38" s="292">
        <v>135</v>
      </c>
      <c r="AC38" s="292">
        <v>0</v>
      </c>
      <c r="AD38" s="292">
        <f>SUM(AE38,AI38,AM38,AQ38,AU38,AY38)</f>
        <v>1934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1901</v>
      </c>
      <c r="AJ38" s="292">
        <v>0</v>
      </c>
      <c r="AK38" s="292">
        <v>0</v>
      </c>
      <c r="AL38" s="292">
        <v>1901</v>
      </c>
      <c r="AM38" s="292">
        <f>SUM(AN38:AP38)</f>
        <v>33</v>
      </c>
      <c r="AN38" s="292">
        <v>0</v>
      </c>
      <c r="AO38" s="292">
        <v>0</v>
      </c>
      <c r="AP38" s="292">
        <v>33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159</v>
      </c>
      <c r="BD38" s="292">
        <f>SUM(BE38:BJ38)</f>
        <v>150</v>
      </c>
      <c r="BE38" s="292">
        <v>0</v>
      </c>
      <c r="BF38" s="292">
        <v>4</v>
      </c>
      <c r="BG38" s="292">
        <v>1</v>
      </c>
      <c r="BH38" s="292">
        <v>0</v>
      </c>
      <c r="BI38" s="292">
        <v>0</v>
      </c>
      <c r="BJ38" s="292">
        <v>145</v>
      </c>
      <c r="BK38" s="292">
        <f>SUM(BL38:BQ38)</f>
        <v>9</v>
      </c>
      <c r="BL38" s="292">
        <v>0</v>
      </c>
      <c r="BM38" s="292">
        <v>8</v>
      </c>
      <c r="BN38" s="292">
        <v>0</v>
      </c>
      <c r="BO38" s="292">
        <v>1</v>
      </c>
      <c r="BP38" s="292">
        <v>0</v>
      </c>
      <c r="BQ38" s="292">
        <v>0</v>
      </c>
      <c r="BR38" s="292">
        <f>SUM(BY38,CF38)</f>
        <v>11193</v>
      </c>
      <c r="BS38" s="292">
        <f>SUM(BZ38,CG38)</f>
        <v>0</v>
      </c>
      <c r="BT38" s="292">
        <f>SUM(CA38,CH38)</f>
        <v>7532</v>
      </c>
      <c r="BU38" s="292">
        <f>SUM(CB38,CI38)</f>
        <v>1778</v>
      </c>
      <c r="BV38" s="292">
        <f>SUM(CC38,CJ38)</f>
        <v>1571</v>
      </c>
      <c r="BW38" s="292">
        <f>SUM(CD38,CK38)</f>
        <v>15</v>
      </c>
      <c r="BX38" s="292">
        <f>SUM(CE38,CL38)</f>
        <v>297</v>
      </c>
      <c r="BY38" s="292">
        <f>SUM(BZ38:CE38)</f>
        <v>11043</v>
      </c>
      <c r="BZ38" s="292">
        <f>F38</f>
        <v>0</v>
      </c>
      <c r="CA38" s="292">
        <f>J38</f>
        <v>7528</v>
      </c>
      <c r="CB38" s="292">
        <f>N38</f>
        <v>1777</v>
      </c>
      <c r="CC38" s="292">
        <f>R38</f>
        <v>1571</v>
      </c>
      <c r="CD38" s="292">
        <f>V38</f>
        <v>15</v>
      </c>
      <c r="CE38" s="292">
        <f>Z38</f>
        <v>152</v>
      </c>
      <c r="CF38" s="292">
        <f>SUM(CG38:CL38)</f>
        <v>150</v>
      </c>
      <c r="CG38" s="292">
        <f>BE38</f>
        <v>0</v>
      </c>
      <c r="CH38" s="292">
        <f>BF38</f>
        <v>4</v>
      </c>
      <c r="CI38" s="292">
        <f>BG38</f>
        <v>1</v>
      </c>
      <c r="CJ38" s="292">
        <f>BH38</f>
        <v>0</v>
      </c>
      <c r="CK38" s="292">
        <f>BI38</f>
        <v>0</v>
      </c>
      <c r="CL38" s="292">
        <f>BJ38</f>
        <v>145</v>
      </c>
      <c r="CM38" s="292">
        <f>SUM(CT38,DA38)</f>
        <v>1943</v>
      </c>
      <c r="CN38" s="292">
        <f>SUM(CU38,DB38)</f>
        <v>0</v>
      </c>
      <c r="CO38" s="292">
        <f>SUM(CV38,DC38)</f>
        <v>1909</v>
      </c>
      <c r="CP38" s="292">
        <f>SUM(CW38,DD38)</f>
        <v>33</v>
      </c>
      <c r="CQ38" s="292">
        <f>SUM(CX38,DE38)</f>
        <v>1</v>
      </c>
      <c r="CR38" s="292">
        <f>SUM(CY38,DF38)</f>
        <v>0</v>
      </c>
      <c r="CS38" s="292">
        <f>SUM(CZ38,DG38)</f>
        <v>0</v>
      </c>
      <c r="CT38" s="292">
        <f>SUM(CU38:CZ38)</f>
        <v>1934</v>
      </c>
      <c r="CU38" s="292">
        <f>AE38</f>
        <v>0</v>
      </c>
      <c r="CV38" s="292">
        <f>AI38</f>
        <v>1901</v>
      </c>
      <c r="CW38" s="292">
        <f>AM38</f>
        <v>33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9</v>
      </c>
      <c r="DB38" s="292">
        <f>BL38</f>
        <v>0</v>
      </c>
      <c r="DC38" s="292">
        <f>BM38</f>
        <v>8</v>
      </c>
      <c r="DD38" s="292">
        <f>BN38</f>
        <v>0</v>
      </c>
      <c r="DE38" s="292">
        <f>BO38</f>
        <v>1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</v>
      </c>
      <c r="DJ38" s="292">
        <v>0</v>
      </c>
      <c r="DK38" s="292">
        <v>0</v>
      </c>
      <c r="DL38" s="292">
        <v>2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18778</v>
      </c>
      <c r="E39" s="292">
        <f>SUM(F39,J39,N39,R39,V39,Z39)</f>
        <v>10798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9670</v>
      </c>
      <c r="K39" s="292">
        <v>0</v>
      </c>
      <c r="L39" s="292">
        <v>9670</v>
      </c>
      <c r="M39" s="292">
        <v>0</v>
      </c>
      <c r="N39" s="292">
        <f>SUM(O39:Q39)</f>
        <v>536</v>
      </c>
      <c r="O39" s="292">
        <v>0</v>
      </c>
      <c r="P39" s="292">
        <v>536</v>
      </c>
      <c r="Q39" s="292">
        <v>0</v>
      </c>
      <c r="R39" s="292">
        <f>SUM(S39:U39)</f>
        <v>572</v>
      </c>
      <c r="S39" s="292">
        <v>0</v>
      </c>
      <c r="T39" s="292">
        <v>572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20</v>
      </c>
      <c r="AA39" s="292">
        <v>0</v>
      </c>
      <c r="AB39" s="292">
        <v>20</v>
      </c>
      <c r="AC39" s="292">
        <v>0</v>
      </c>
      <c r="AD39" s="292">
        <f>SUM(AE39,AI39,AM39,AQ39,AU39,AY39)</f>
        <v>5160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2691</v>
      </c>
      <c r="AJ39" s="292">
        <v>0</v>
      </c>
      <c r="AK39" s="292">
        <v>0</v>
      </c>
      <c r="AL39" s="292">
        <v>2691</v>
      </c>
      <c r="AM39" s="292">
        <f>SUM(AN39:AP39)</f>
        <v>21</v>
      </c>
      <c r="AN39" s="292">
        <v>0</v>
      </c>
      <c r="AO39" s="292">
        <v>0</v>
      </c>
      <c r="AP39" s="292">
        <v>21</v>
      </c>
      <c r="AQ39" s="292">
        <f>SUM(AR39:AT39)</f>
        <v>2448</v>
      </c>
      <c r="AR39" s="292">
        <v>0</v>
      </c>
      <c r="AS39" s="292">
        <v>0</v>
      </c>
      <c r="AT39" s="292">
        <v>2448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2820</v>
      </c>
      <c r="BD39" s="292">
        <f>SUM(BE39:BJ39)</f>
        <v>1308</v>
      </c>
      <c r="BE39" s="292">
        <v>0</v>
      </c>
      <c r="BF39" s="292">
        <v>977</v>
      </c>
      <c r="BG39" s="292">
        <v>121</v>
      </c>
      <c r="BH39" s="292">
        <v>52</v>
      </c>
      <c r="BI39" s="292">
        <v>0</v>
      </c>
      <c r="BJ39" s="292">
        <v>158</v>
      </c>
      <c r="BK39" s="292">
        <f>SUM(BL39:BQ39)</f>
        <v>1512</v>
      </c>
      <c r="BL39" s="292">
        <v>0</v>
      </c>
      <c r="BM39" s="292">
        <v>1461</v>
      </c>
      <c r="BN39" s="292">
        <v>27</v>
      </c>
      <c r="BO39" s="292">
        <v>6</v>
      </c>
      <c r="BP39" s="292">
        <v>0</v>
      </c>
      <c r="BQ39" s="292">
        <v>18</v>
      </c>
      <c r="BR39" s="292">
        <f>SUM(BY39,CF39)</f>
        <v>12106</v>
      </c>
      <c r="BS39" s="292">
        <f>SUM(BZ39,CG39)</f>
        <v>0</v>
      </c>
      <c r="BT39" s="292">
        <f>SUM(CA39,CH39)</f>
        <v>10647</v>
      </c>
      <c r="BU39" s="292">
        <f>SUM(CB39,CI39)</f>
        <v>657</v>
      </c>
      <c r="BV39" s="292">
        <f>SUM(CC39,CJ39)</f>
        <v>624</v>
      </c>
      <c r="BW39" s="292">
        <f>SUM(CD39,CK39)</f>
        <v>0</v>
      </c>
      <c r="BX39" s="292">
        <f>SUM(CE39,CL39)</f>
        <v>178</v>
      </c>
      <c r="BY39" s="292">
        <f>SUM(BZ39:CE39)</f>
        <v>10798</v>
      </c>
      <c r="BZ39" s="292">
        <f>F39</f>
        <v>0</v>
      </c>
      <c r="CA39" s="292">
        <f>J39</f>
        <v>9670</v>
      </c>
      <c r="CB39" s="292">
        <f>N39</f>
        <v>536</v>
      </c>
      <c r="CC39" s="292">
        <f>R39</f>
        <v>572</v>
      </c>
      <c r="CD39" s="292">
        <f>V39</f>
        <v>0</v>
      </c>
      <c r="CE39" s="292">
        <f>Z39</f>
        <v>20</v>
      </c>
      <c r="CF39" s="292">
        <f>SUM(CG39:CL39)</f>
        <v>1308</v>
      </c>
      <c r="CG39" s="292">
        <f>BE39</f>
        <v>0</v>
      </c>
      <c r="CH39" s="292">
        <f>BF39</f>
        <v>977</v>
      </c>
      <c r="CI39" s="292">
        <f>BG39</f>
        <v>121</v>
      </c>
      <c r="CJ39" s="292">
        <f>BH39</f>
        <v>52</v>
      </c>
      <c r="CK39" s="292">
        <f>BI39</f>
        <v>0</v>
      </c>
      <c r="CL39" s="292">
        <f>BJ39</f>
        <v>158</v>
      </c>
      <c r="CM39" s="292">
        <f>SUM(CT39,DA39)</f>
        <v>6672</v>
      </c>
      <c r="CN39" s="292">
        <f>SUM(CU39,DB39)</f>
        <v>0</v>
      </c>
      <c r="CO39" s="292">
        <f>SUM(CV39,DC39)</f>
        <v>4152</v>
      </c>
      <c r="CP39" s="292">
        <f>SUM(CW39,DD39)</f>
        <v>48</v>
      </c>
      <c r="CQ39" s="292">
        <f>SUM(CX39,DE39)</f>
        <v>2454</v>
      </c>
      <c r="CR39" s="292">
        <f>SUM(CY39,DF39)</f>
        <v>0</v>
      </c>
      <c r="CS39" s="292">
        <f>SUM(CZ39,DG39)</f>
        <v>18</v>
      </c>
      <c r="CT39" s="292">
        <f>SUM(CU39:CZ39)</f>
        <v>5160</v>
      </c>
      <c r="CU39" s="292">
        <f>AE39</f>
        <v>0</v>
      </c>
      <c r="CV39" s="292">
        <f>AI39</f>
        <v>2691</v>
      </c>
      <c r="CW39" s="292">
        <f>AM39</f>
        <v>21</v>
      </c>
      <c r="CX39" s="292">
        <f>AQ39</f>
        <v>2448</v>
      </c>
      <c r="CY39" s="292">
        <f>AU39</f>
        <v>0</v>
      </c>
      <c r="CZ39" s="292">
        <f>AY39</f>
        <v>0</v>
      </c>
      <c r="DA39" s="292">
        <f>SUM(DB39:DG39)</f>
        <v>1512</v>
      </c>
      <c r="DB39" s="292">
        <f>BL39</f>
        <v>0</v>
      </c>
      <c r="DC39" s="292">
        <f>BM39</f>
        <v>1461</v>
      </c>
      <c r="DD39" s="292">
        <f>BN39</f>
        <v>27</v>
      </c>
      <c r="DE39" s="292">
        <f>BO39</f>
        <v>6</v>
      </c>
      <c r="DF39" s="292">
        <f>BP39</f>
        <v>0</v>
      </c>
      <c r="DG39" s="292">
        <f>BQ39</f>
        <v>18</v>
      </c>
      <c r="DH39" s="292">
        <v>0</v>
      </c>
      <c r="DI39" s="292">
        <f>SUM(DJ39:DM39)</f>
        <v>2</v>
      </c>
      <c r="DJ39" s="292">
        <v>0</v>
      </c>
      <c r="DK39" s="292">
        <v>2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10426</v>
      </c>
      <c r="E40" s="292">
        <f>SUM(F40,J40,N40,R40,V40,Z40)</f>
        <v>7253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6499</v>
      </c>
      <c r="K40" s="292">
        <v>0</v>
      </c>
      <c r="L40" s="292">
        <v>6499</v>
      </c>
      <c r="M40" s="292">
        <v>0</v>
      </c>
      <c r="N40" s="292">
        <f>SUM(O40:Q40)</f>
        <v>261</v>
      </c>
      <c r="O40" s="292">
        <v>0</v>
      </c>
      <c r="P40" s="292">
        <v>261</v>
      </c>
      <c r="Q40" s="292">
        <v>0</v>
      </c>
      <c r="R40" s="292">
        <f>SUM(S40:U40)</f>
        <v>485</v>
      </c>
      <c r="S40" s="292">
        <v>0</v>
      </c>
      <c r="T40" s="292">
        <v>485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8</v>
      </c>
      <c r="AA40" s="292">
        <v>0</v>
      </c>
      <c r="AB40" s="292">
        <v>8</v>
      </c>
      <c r="AC40" s="292">
        <v>0</v>
      </c>
      <c r="AD40" s="292">
        <f>SUM(AE40,AI40,AM40,AQ40,AU40,AY40)</f>
        <v>2670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2042</v>
      </c>
      <c r="AJ40" s="292">
        <v>0</v>
      </c>
      <c r="AK40" s="292">
        <v>0</v>
      </c>
      <c r="AL40" s="292">
        <v>2042</v>
      </c>
      <c r="AM40" s="292">
        <f>SUM(AN40:AP40)</f>
        <v>5</v>
      </c>
      <c r="AN40" s="292">
        <v>0</v>
      </c>
      <c r="AO40" s="292">
        <v>0</v>
      </c>
      <c r="AP40" s="292">
        <v>5</v>
      </c>
      <c r="AQ40" s="292">
        <f>SUM(AR40:AT40)</f>
        <v>623</v>
      </c>
      <c r="AR40" s="292">
        <v>0</v>
      </c>
      <c r="AS40" s="292">
        <v>0</v>
      </c>
      <c r="AT40" s="292">
        <v>623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503</v>
      </c>
      <c r="BD40" s="292">
        <f>SUM(BE40:BJ40)</f>
        <v>362</v>
      </c>
      <c r="BE40" s="292">
        <v>0</v>
      </c>
      <c r="BF40" s="292">
        <v>285</v>
      </c>
      <c r="BG40" s="292">
        <v>54</v>
      </c>
      <c r="BH40" s="292">
        <v>23</v>
      </c>
      <c r="BI40" s="292">
        <v>0</v>
      </c>
      <c r="BJ40" s="292">
        <v>0</v>
      </c>
      <c r="BK40" s="292">
        <f>SUM(BL40:BQ40)</f>
        <v>141</v>
      </c>
      <c r="BL40" s="292">
        <v>0</v>
      </c>
      <c r="BM40" s="292">
        <v>141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7615</v>
      </c>
      <c r="BS40" s="292">
        <f>SUM(BZ40,CG40)</f>
        <v>0</v>
      </c>
      <c r="BT40" s="292">
        <f>SUM(CA40,CH40)</f>
        <v>6784</v>
      </c>
      <c r="BU40" s="292">
        <f>SUM(CB40,CI40)</f>
        <v>315</v>
      </c>
      <c r="BV40" s="292">
        <f>SUM(CC40,CJ40)</f>
        <v>508</v>
      </c>
      <c r="BW40" s="292">
        <f>SUM(CD40,CK40)</f>
        <v>0</v>
      </c>
      <c r="BX40" s="292">
        <f>SUM(CE40,CL40)</f>
        <v>8</v>
      </c>
      <c r="BY40" s="292">
        <f>SUM(BZ40:CE40)</f>
        <v>7253</v>
      </c>
      <c r="BZ40" s="292">
        <f>F40</f>
        <v>0</v>
      </c>
      <c r="CA40" s="292">
        <f>J40</f>
        <v>6499</v>
      </c>
      <c r="CB40" s="292">
        <f>N40</f>
        <v>261</v>
      </c>
      <c r="CC40" s="292">
        <f>R40</f>
        <v>485</v>
      </c>
      <c r="CD40" s="292">
        <f>V40</f>
        <v>0</v>
      </c>
      <c r="CE40" s="292">
        <f>Z40</f>
        <v>8</v>
      </c>
      <c r="CF40" s="292">
        <f>SUM(CG40:CL40)</f>
        <v>362</v>
      </c>
      <c r="CG40" s="292">
        <f>BE40</f>
        <v>0</v>
      </c>
      <c r="CH40" s="292">
        <f>BF40</f>
        <v>285</v>
      </c>
      <c r="CI40" s="292">
        <f>BG40</f>
        <v>54</v>
      </c>
      <c r="CJ40" s="292">
        <f>BH40</f>
        <v>23</v>
      </c>
      <c r="CK40" s="292">
        <f>BI40</f>
        <v>0</v>
      </c>
      <c r="CL40" s="292">
        <f>BJ40</f>
        <v>0</v>
      </c>
      <c r="CM40" s="292">
        <f>SUM(CT40,DA40)</f>
        <v>2811</v>
      </c>
      <c r="CN40" s="292">
        <f>SUM(CU40,DB40)</f>
        <v>0</v>
      </c>
      <c r="CO40" s="292">
        <f>SUM(CV40,DC40)</f>
        <v>2183</v>
      </c>
      <c r="CP40" s="292">
        <f>SUM(CW40,DD40)</f>
        <v>5</v>
      </c>
      <c r="CQ40" s="292">
        <f>SUM(CX40,DE40)</f>
        <v>623</v>
      </c>
      <c r="CR40" s="292">
        <f>SUM(CY40,DF40)</f>
        <v>0</v>
      </c>
      <c r="CS40" s="292">
        <f>SUM(CZ40,DG40)</f>
        <v>0</v>
      </c>
      <c r="CT40" s="292">
        <f>SUM(CU40:CZ40)</f>
        <v>2670</v>
      </c>
      <c r="CU40" s="292">
        <f>AE40</f>
        <v>0</v>
      </c>
      <c r="CV40" s="292">
        <f>AI40</f>
        <v>2042</v>
      </c>
      <c r="CW40" s="292">
        <f>AM40</f>
        <v>5</v>
      </c>
      <c r="CX40" s="292">
        <f>AQ40</f>
        <v>623</v>
      </c>
      <c r="CY40" s="292">
        <f>AU40</f>
        <v>0</v>
      </c>
      <c r="CZ40" s="292">
        <f>AY40</f>
        <v>0</v>
      </c>
      <c r="DA40" s="292">
        <f>SUM(DB40:DG40)</f>
        <v>141</v>
      </c>
      <c r="DB40" s="292">
        <f>BL40</f>
        <v>0</v>
      </c>
      <c r="DC40" s="292">
        <f>BM40</f>
        <v>141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8666</v>
      </c>
      <c r="E41" s="292">
        <f>SUM(F41,J41,N41,R41,V41,Z41)</f>
        <v>4869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3965</v>
      </c>
      <c r="K41" s="292">
        <v>0</v>
      </c>
      <c r="L41" s="292">
        <v>3965</v>
      </c>
      <c r="M41" s="292">
        <v>0</v>
      </c>
      <c r="N41" s="292">
        <f>SUM(O41:Q41)</f>
        <v>137</v>
      </c>
      <c r="O41" s="292">
        <v>0</v>
      </c>
      <c r="P41" s="292">
        <v>137</v>
      </c>
      <c r="Q41" s="292">
        <v>0</v>
      </c>
      <c r="R41" s="292">
        <f>SUM(S41:U41)</f>
        <v>738</v>
      </c>
      <c r="S41" s="292">
        <v>0</v>
      </c>
      <c r="T41" s="292">
        <v>738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29</v>
      </c>
      <c r="AA41" s="292">
        <v>0</v>
      </c>
      <c r="AB41" s="292">
        <v>29</v>
      </c>
      <c r="AC41" s="292">
        <v>0</v>
      </c>
      <c r="AD41" s="292">
        <f>SUM(AE41,AI41,AM41,AQ41,AU41,AY41)</f>
        <v>3100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3053</v>
      </c>
      <c r="AJ41" s="292">
        <v>0</v>
      </c>
      <c r="AK41" s="292">
        <v>350</v>
      </c>
      <c r="AL41" s="292">
        <v>2703</v>
      </c>
      <c r="AM41" s="292">
        <f>SUM(AN41:AP41)</f>
        <v>36</v>
      </c>
      <c r="AN41" s="292">
        <v>0</v>
      </c>
      <c r="AO41" s="292">
        <v>8</v>
      </c>
      <c r="AP41" s="292">
        <v>28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11</v>
      </c>
      <c r="AZ41" s="292">
        <v>0</v>
      </c>
      <c r="BA41" s="292">
        <v>1</v>
      </c>
      <c r="BB41" s="292">
        <v>10</v>
      </c>
      <c r="BC41" s="292">
        <f>SUM(BD41,BK41)</f>
        <v>697</v>
      </c>
      <c r="BD41" s="292">
        <f>SUM(BE41:BJ41)</f>
        <v>343</v>
      </c>
      <c r="BE41" s="292">
        <v>0</v>
      </c>
      <c r="BF41" s="292">
        <v>226</v>
      </c>
      <c r="BG41" s="292">
        <v>27</v>
      </c>
      <c r="BH41" s="292">
        <v>0</v>
      </c>
      <c r="BI41" s="292">
        <v>0</v>
      </c>
      <c r="BJ41" s="292">
        <v>90</v>
      </c>
      <c r="BK41" s="292">
        <f>SUM(BL41:BQ41)</f>
        <v>354</v>
      </c>
      <c r="BL41" s="292">
        <v>0</v>
      </c>
      <c r="BM41" s="292">
        <v>339</v>
      </c>
      <c r="BN41" s="292">
        <v>4</v>
      </c>
      <c r="BO41" s="292">
        <v>0</v>
      </c>
      <c r="BP41" s="292">
        <v>0</v>
      </c>
      <c r="BQ41" s="292">
        <v>11</v>
      </c>
      <c r="BR41" s="292">
        <f>SUM(BY41,CF41)</f>
        <v>5212</v>
      </c>
      <c r="BS41" s="292">
        <f>SUM(BZ41,CG41)</f>
        <v>0</v>
      </c>
      <c r="BT41" s="292">
        <f>SUM(CA41,CH41)</f>
        <v>4191</v>
      </c>
      <c r="BU41" s="292">
        <f>SUM(CB41,CI41)</f>
        <v>164</v>
      </c>
      <c r="BV41" s="292">
        <f>SUM(CC41,CJ41)</f>
        <v>738</v>
      </c>
      <c r="BW41" s="292">
        <f>SUM(CD41,CK41)</f>
        <v>0</v>
      </c>
      <c r="BX41" s="292">
        <f>SUM(CE41,CL41)</f>
        <v>119</v>
      </c>
      <c r="BY41" s="292">
        <f>SUM(BZ41:CE41)</f>
        <v>4869</v>
      </c>
      <c r="BZ41" s="292">
        <f>F41</f>
        <v>0</v>
      </c>
      <c r="CA41" s="292">
        <f>J41</f>
        <v>3965</v>
      </c>
      <c r="CB41" s="292">
        <f>N41</f>
        <v>137</v>
      </c>
      <c r="CC41" s="292">
        <f>R41</f>
        <v>738</v>
      </c>
      <c r="CD41" s="292">
        <f>V41</f>
        <v>0</v>
      </c>
      <c r="CE41" s="292">
        <f>Z41</f>
        <v>29</v>
      </c>
      <c r="CF41" s="292">
        <f>SUM(CG41:CL41)</f>
        <v>343</v>
      </c>
      <c r="CG41" s="292">
        <f>BE41</f>
        <v>0</v>
      </c>
      <c r="CH41" s="292">
        <f>BF41</f>
        <v>226</v>
      </c>
      <c r="CI41" s="292">
        <f>BG41</f>
        <v>27</v>
      </c>
      <c r="CJ41" s="292">
        <f>BH41</f>
        <v>0</v>
      </c>
      <c r="CK41" s="292">
        <f>BI41</f>
        <v>0</v>
      </c>
      <c r="CL41" s="292">
        <f>BJ41</f>
        <v>90</v>
      </c>
      <c r="CM41" s="292">
        <f>SUM(CT41,DA41)</f>
        <v>3454</v>
      </c>
      <c r="CN41" s="292">
        <f>SUM(CU41,DB41)</f>
        <v>0</v>
      </c>
      <c r="CO41" s="292">
        <f>SUM(CV41,DC41)</f>
        <v>3392</v>
      </c>
      <c r="CP41" s="292">
        <f>SUM(CW41,DD41)</f>
        <v>40</v>
      </c>
      <c r="CQ41" s="292">
        <f>SUM(CX41,DE41)</f>
        <v>0</v>
      </c>
      <c r="CR41" s="292">
        <f>SUM(CY41,DF41)</f>
        <v>0</v>
      </c>
      <c r="CS41" s="292">
        <f>SUM(CZ41,DG41)</f>
        <v>22</v>
      </c>
      <c r="CT41" s="292">
        <f>SUM(CU41:CZ41)</f>
        <v>3100</v>
      </c>
      <c r="CU41" s="292">
        <f>AE41</f>
        <v>0</v>
      </c>
      <c r="CV41" s="292">
        <f>AI41</f>
        <v>3053</v>
      </c>
      <c r="CW41" s="292">
        <f>AM41</f>
        <v>36</v>
      </c>
      <c r="CX41" s="292">
        <f>AQ41</f>
        <v>0</v>
      </c>
      <c r="CY41" s="292">
        <f>AU41</f>
        <v>0</v>
      </c>
      <c r="CZ41" s="292">
        <f>AY41</f>
        <v>11</v>
      </c>
      <c r="DA41" s="292">
        <f>SUM(DB41:DG41)</f>
        <v>354</v>
      </c>
      <c r="DB41" s="292">
        <f>BL41</f>
        <v>0</v>
      </c>
      <c r="DC41" s="292">
        <f>BM41</f>
        <v>339</v>
      </c>
      <c r="DD41" s="292">
        <f>BN41</f>
        <v>4</v>
      </c>
      <c r="DE41" s="292">
        <f>BO41</f>
        <v>0</v>
      </c>
      <c r="DF41" s="292">
        <f>BP41</f>
        <v>0</v>
      </c>
      <c r="DG41" s="292">
        <f>BQ41</f>
        <v>11</v>
      </c>
      <c r="DH41" s="292">
        <v>0</v>
      </c>
      <c r="DI41" s="292">
        <f>SUM(DJ41:DM41)</f>
        <v>3</v>
      </c>
      <c r="DJ41" s="292">
        <v>0</v>
      </c>
      <c r="DK41" s="292">
        <v>0</v>
      </c>
      <c r="DL41" s="292">
        <v>0</v>
      </c>
      <c r="DM41" s="292">
        <v>3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5585</v>
      </c>
      <c r="E42" s="292">
        <f>SUM(F42,J42,N42,R42,V42,Z42)</f>
        <v>4120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3588</v>
      </c>
      <c r="K42" s="292">
        <v>0</v>
      </c>
      <c r="L42" s="292">
        <v>3588</v>
      </c>
      <c r="M42" s="292">
        <v>0</v>
      </c>
      <c r="N42" s="292">
        <f>SUM(O42:Q42)</f>
        <v>0</v>
      </c>
      <c r="O42" s="292">
        <v>0</v>
      </c>
      <c r="P42" s="292">
        <v>0</v>
      </c>
      <c r="Q42" s="292">
        <v>0</v>
      </c>
      <c r="R42" s="292">
        <f>SUM(S42:U42)</f>
        <v>242</v>
      </c>
      <c r="S42" s="292">
        <v>18</v>
      </c>
      <c r="T42" s="292">
        <v>224</v>
      </c>
      <c r="U42" s="292">
        <v>0</v>
      </c>
      <c r="V42" s="292">
        <f>SUM(W42:Y42)</f>
        <v>10</v>
      </c>
      <c r="W42" s="292">
        <v>0</v>
      </c>
      <c r="X42" s="292">
        <v>10</v>
      </c>
      <c r="Y42" s="292">
        <v>0</v>
      </c>
      <c r="Z42" s="292">
        <f>SUM(AA42:AC42)</f>
        <v>280</v>
      </c>
      <c r="AA42" s="292">
        <v>0</v>
      </c>
      <c r="AB42" s="292">
        <v>280</v>
      </c>
      <c r="AC42" s="292">
        <v>0</v>
      </c>
      <c r="AD42" s="292">
        <f>SUM(AE42,AI42,AM42,AQ42,AU42,AY42)</f>
        <v>751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742</v>
      </c>
      <c r="AJ42" s="292">
        <v>0</v>
      </c>
      <c r="AK42" s="292">
        <v>0</v>
      </c>
      <c r="AL42" s="292">
        <v>742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6</v>
      </c>
      <c r="AR42" s="292">
        <v>0</v>
      </c>
      <c r="AS42" s="292">
        <v>0</v>
      </c>
      <c r="AT42" s="292">
        <v>6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3</v>
      </c>
      <c r="AZ42" s="292">
        <v>0</v>
      </c>
      <c r="BA42" s="292">
        <v>0</v>
      </c>
      <c r="BB42" s="292">
        <v>3</v>
      </c>
      <c r="BC42" s="292">
        <f>SUM(BD42,BK42)</f>
        <v>714</v>
      </c>
      <c r="BD42" s="292">
        <f>SUM(BE42:BJ42)</f>
        <v>395</v>
      </c>
      <c r="BE42" s="292">
        <v>0</v>
      </c>
      <c r="BF42" s="292">
        <v>358</v>
      </c>
      <c r="BG42" s="292">
        <v>0</v>
      </c>
      <c r="BH42" s="292">
        <v>22</v>
      </c>
      <c r="BI42" s="292">
        <v>0</v>
      </c>
      <c r="BJ42" s="292">
        <v>15</v>
      </c>
      <c r="BK42" s="292">
        <f>SUM(BL42:BQ42)</f>
        <v>319</v>
      </c>
      <c r="BL42" s="292">
        <v>0</v>
      </c>
      <c r="BM42" s="292">
        <v>294</v>
      </c>
      <c r="BN42" s="292">
        <v>0</v>
      </c>
      <c r="BO42" s="292">
        <v>15</v>
      </c>
      <c r="BP42" s="292">
        <v>0</v>
      </c>
      <c r="BQ42" s="292">
        <v>10</v>
      </c>
      <c r="BR42" s="292">
        <f>SUM(BY42,CF42)</f>
        <v>4515</v>
      </c>
      <c r="BS42" s="292">
        <f>SUM(BZ42,CG42)</f>
        <v>0</v>
      </c>
      <c r="BT42" s="292">
        <f>SUM(CA42,CH42)</f>
        <v>3946</v>
      </c>
      <c r="BU42" s="292">
        <f>SUM(CB42,CI42)</f>
        <v>0</v>
      </c>
      <c r="BV42" s="292">
        <f>SUM(CC42,CJ42)</f>
        <v>264</v>
      </c>
      <c r="BW42" s="292">
        <f>SUM(CD42,CK42)</f>
        <v>10</v>
      </c>
      <c r="BX42" s="292">
        <f>SUM(CE42,CL42)</f>
        <v>295</v>
      </c>
      <c r="BY42" s="292">
        <f>SUM(BZ42:CE42)</f>
        <v>4120</v>
      </c>
      <c r="BZ42" s="292">
        <f>F42</f>
        <v>0</v>
      </c>
      <c r="CA42" s="292">
        <f>J42</f>
        <v>3588</v>
      </c>
      <c r="CB42" s="292">
        <f>N42</f>
        <v>0</v>
      </c>
      <c r="CC42" s="292">
        <f>R42</f>
        <v>242</v>
      </c>
      <c r="CD42" s="292">
        <f>V42</f>
        <v>10</v>
      </c>
      <c r="CE42" s="292">
        <f>Z42</f>
        <v>280</v>
      </c>
      <c r="CF42" s="292">
        <f>SUM(CG42:CL42)</f>
        <v>395</v>
      </c>
      <c r="CG42" s="292">
        <f>BE42</f>
        <v>0</v>
      </c>
      <c r="CH42" s="292">
        <f>BF42</f>
        <v>358</v>
      </c>
      <c r="CI42" s="292">
        <f>BG42</f>
        <v>0</v>
      </c>
      <c r="CJ42" s="292">
        <f>BH42</f>
        <v>22</v>
      </c>
      <c r="CK42" s="292">
        <f>BI42</f>
        <v>0</v>
      </c>
      <c r="CL42" s="292">
        <f>BJ42</f>
        <v>15</v>
      </c>
      <c r="CM42" s="292">
        <f>SUM(CT42,DA42)</f>
        <v>1070</v>
      </c>
      <c r="CN42" s="292">
        <f>SUM(CU42,DB42)</f>
        <v>0</v>
      </c>
      <c r="CO42" s="292">
        <f>SUM(CV42,DC42)</f>
        <v>1036</v>
      </c>
      <c r="CP42" s="292">
        <f>SUM(CW42,DD42)</f>
        <v>0</v>
      </c>
      <c r="CQ42" s="292">
        <f>SUM(CX42,DE42)</f>
        <v>21</v>
      </c>
      <c r="CR42" s="292">
        <f>SUM(CY42,DF42)</f>
        <v>0</v>
      </c>
      <c r="CS42" s="292">
        <f>SUM(CZ42,DG42)</f>
        <v>13</v>
      </c>
      <c r="CT42" s="292">
        <f>SUM(CU42:CZ42)</f>
        <v>751</v>
      </c>
      <c r="CU42" s="292">
        <f>AE42</f>
        <v>0</v>
      </c>
      <c r="CV42" s="292">
        <f>AI42</f>
        <v>742</v>
      </c>
      <c r="CW42" s="292">
        <f>AM42</f>
        <v>0</v>
      </c>
      <c r="CX42" s="292">
        <f>AQ42</f>
        <v>6</v>
      </c>
      <c r="CY42" s="292">
        <f>AU42</f>
        <v>0</v>
      </c>
      <c r="CZ42" s="292">
        <f>AY42</f>
        <v>3</v>
      </c>
      <c r="DA42" s="292">
        <f>SUM(DB42:DG42)</f>
        <v>319</v>
      </c>
      <c r="DB42" s="292">
        <f>BL42</f>
        <v>0</v>
      </c>
      <c r="DC42" s="292">
        <f>BM42</f>
        <v>294</v>
      </c>
      <c r="DD42" s="292">
        <f>BN42</f>
        <v>0</v>
      </c>
      <c r="DE42" s="292">
        <f>BO42</f>
        <v>15</v>
      </c>
      <c r="DF42" s="292">
        <f>BP42</f>
        <v>0</v>
      </c>
      <c r="DG42" s="292">
        <f>BQ42</f>
        <v>10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13443</v>
      </c>
      <c r="E43" s="292">
        <f>SUM(F43,J43,N43,R43,V43,Z43)</f>
        <v>10039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7012</v>
      </c>
      <c r="K43" s="292">
        <v>208</v>
      </c>
      <c r="L43" s="292">
        <v>6804</v>
      </c>
      <c r="M43" s="292">
        <v>0</v>
      </c>
      <c r="N43" s="292">
        <f>SUM(O43:Q43)</f>
        <v>507</v>
      </c>
      <c r="O43" s="292">
        <v>0</v>
      </c>
      <c r="P43" s="292">
        <v>507</v>
      </c>
      <c r="Q43" s="292">
        <v>0</v>
      </c>
      <c r="R43" s="292">
        <f>SUM(S43:U43)</f>
        <v>2520</v>
      </c>
      <c r="S43" s="292">
        <v>0</v>
      </c>
      <c r="T43" s="292">
        <v>2520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v>0</v>
      </c>
      <c r="AD43" s="292">
        <f>SUM(AE43,AI43,AM43,AQ43,AU43,AY43)</f>
        <v>2659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2575</v>
      </c>
      <c r="AJ43" s="292">
        <v>0</v>
      </c>
      <c r="AK43" s="292">
        <v>0</v>
      </c>
      <c r="AL43" s="292">
        <v>2575</v>
      </c>
      <c r="AM43" s="292">
        <f>SUM(AN43:AP43)</f>
        <v>42</v>
      </c>
      <c r="AN43" s="292">
        <v>0</v>
      </c>
      <c r="AO43" s="292">
        <v>0</v>
      </c>
      <c r="AP43" s="292">
        <v>42</v>
      </c>
      <c r="AQ43" s="292">
        <f>SUM(AR43:AT43)</f>
        <v>42</v>
      </c>
      <c r="AR43" s="292">
        <v>0</v>
      </c>
      <c r="AS43" s="292">
        <v>0</v>
      </c>
      <c r="AT43" s="292">
        <v>42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745</v>
      </c>
      <c r="BD43" s="292">
        <f>SUM(BE43:BJ43)</f>
        <v>577</v>
      </c>
      <c r="BE43" s="292">
        <v>0</v>
      </c>
      <c r="BF43" s="292">
        <v>194</v>
      </c>
      <c r="BG43" s="292">
        <v>231</v>
      </c>
      <c r="BH43" s="292">
        <v>152</v>
      </c>
      <c r="BI43" s="292">
        <v>0</v>
      </c>
      <c r="BJ43" s="292">
        <v>0</v>
      </c>
      <c r="BK43" s="292">
        <f>SUM(BL43:BQ43)</f>
        <v>168</v>
      </c>
      <c r="BL43" s="292">
        <v>0</v>
      </c>
      <c r="BM43" s="292">
        <v>51</v>
      </c>
      <c r="BN43" s="292">
        <v>16</v>
      </c>
      <c r="BO43" s="292">
        <v>101</v>
      </c>
      <c r="BP43" s="292">
        <v>0</v>
      </c>
      <c r="BQ43" s="292">
        <v>0</v>
      </c>
      <c r="BR43" s="292">
        <f>SUM(BY43,CF43)</f>
        <v>10616</v>
      </c>
      <c r="BS43" s="292">
        <f>SUM(BZ43,CG43)</f>
        <v>0</v>
      </c>
      <c r="BT43" s="292">
        <f>SUM(CA43,CH43)</f>
        <v>7206</v>
      </c>
      <c r="BU43" s="292">
        <f>SUM(CB43,CI43)</f>
        <v>738</v>
      </c>
      <c r="BV43" s="292">
        <f>SUM(CC43,CJ43)</f>
        <v>2672</v>
      </c>
      <c r="BW43" s="292">
        <f>SUM(CD43,CK43)</f>
        <v>0</v>
      </c>
      <c r="BX43" s="292">
        <f>SUM(CE43,CL43)</f>
        <v>0</v>
      </c>
      <c r="BY43" s="292">
        <f>SUM(BZ43:CE43)</f>
        <v>10039</v>
      </c>
      <c r="BZ43" s="292">
        <f>F43</f>
        <v>0</v>
      </c>
      <c r="CA43" s="292">
        <f>J43</f>
        <v>7012</v>
      </c>
      <c r="CB43" s="292">
        <f>N43</f>
        <v>507</v>
      </c>
      <c r="CC43" s="292">
        <f>R43</f>
        <v>2520</v>
      </c>
      <c r="CD43" s="292">
        <f>V43</f>
        <v>0</v>
      </c>
      <c r="CE43" s="292">
        <f>Z43</f>
        <v>0</v>
      </c>
      <c r="CF43" s="292">
        <f>SUM(CG43:CL43)</f>
        <v>577</v>
      </c>
      <c r="CG43" s="292">
        <f>BE43</f>
        <v>0</v>
      </c>
      <c r="CH43" s="292">
        <f>BF43</f>
        <v>194</v>
      </c>
      <c r="CI43" s="292">
        <f>BG43</f>
        <v>231</v>
      </c>
      <c r="CJ43" s="292">
        <f>BH43</f>
        <v>152</v>
      </c>
      <c r="CK43" s="292">
        <f>BI43</f>
        <v>0</v>
      </c>
      <c r="CL43" s="292">
        <f>BJ43</f>
        <v>0</v>
      </c>
      <c r="CM43" s="292">
        <f>SUM(CT43,DA43)</f>
        <v>2827</v>
      </c>
      <c r="CN43" s="292">
        <f>SUM(CU43,DB43)</f>
        <v>0</v>
      </c>
      <c r="CO43" s="292">
        <f>SUM(CV43,DC43)</f>
        <v>2626</v>
      </c>
      <c r="CP43" s="292">
        <f>SUM(CW43,DD43)</f>
        <v>58</v>
      </c>
      <c r="CQ43" s="292">
        <f>SUM(CX43,DE43)</f>
        <v>143</v>
      </c>
      <c r="CR43" s="292">
        <f>SUM(CY43,DF43)</f>
        <v>0</v>
      </c>
      <c r="CS43" s="292">
        <f>SUM(CZ43,DG43)</f>
        <v>0</v>
      </c>
      <c r="CT43" s="292">
        <f>SUM(CU43:CZ43)</f>
        <v>2659</v>
      </c>
      <c r="CU43" s="292">
        <f>AE43</f>
        <v>0</v>
      </c>
      <c r="CV43" s="292">
        <f>AI43</f>
        <v>2575</v>
      </c>
      <c r="CW43" s="292">
        <f>AM43</f>
        <v>42</v>
      </c>
      <c r="CX43" s="292">
        <f>AQ43</f>
        <v>42</v>
      </c>
      <c r="CY43" s="292">
        <f>AU43</f>
        <v>0</v>
      </c>
      <c r="CZ43" s="292">
        <f>AY43</f>
        <v>0</v>
      </c>
      <c r="DA43" s="292">
        <f>SUM(DB43:DG43)</f>
        <v>168</v>
      </c>
      <c r="DB43" s="292">
        <f>BL43</f>
        <v>0</v>
      </c>
      <c r="DC43" s="292">
        <f>BM43</f>
        <v>51</v>
      </c>
      <c r="DD43" s="292">
        <f>BN43</f>
        <v>16</v>
      </c>
      <c r="DE43" s="292">
        <f>BO43</f>
        <v>101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6553</v>
      </c>
      <c r="E44" s="292">
        <f>SUM(F44,J44,N44,R44,V44,Z44)</f>
        <v>4301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3626</v>
      </c>
      <c r="K44" s="292">
        <v>3626</v>
      </c>
      <c r="L44" s="292">
        <v>0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675</v>
      </c>
      <c r="S44" s="292">
        <v>675</v>
      </c>
      <c r="T44" s="292">
        <v>0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1337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906</v>
      </c>
      <c r="AJ44" s="292">
        <v>808</v>
      </c>
      <c r="AK44" s="292">
        <v>0</v>
      </c>
      <c r="AL44" s="292">
        <v>98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431</v>
      </c>
      <c r="AR44" s="292">
        <v>431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915</v>
      </c>
      <c r="BD44" s="292">
        <f>SUM(BE44:BJ44)</f>
        <v>745</v>
      </c>
      <c r="BE44" s="292">
        <v>0</v>
      </c>
      <c r="BF44" s="292">
        <v>590</v>
      </c>
      <c r="BG44" s="292">
        <v>0</v>
      </c>
      <c r="BH44" s="292">
        <v>155</v>
      </c>
      <c r="BI44" s="292">
        <v>0</v>
      </c>
      <c r="BJ44" s="292">
        <v>0</v>
      </c>
      <c r="BK44" s="292">
        <f>SUM(BL44:BQ44)</f>
        <v>170</v>
      </c>
      <c r="BL44" s="292">
        <v>0</v>
      </c>
      <c r="BM44" s="292">
        <v>148</v>
      </c>
      <c r="BN44" s="292">
        <v>0</v>
      </c>
      <c r="BO44" s="292">
        <v>22</v>
      </c>
      <c r="BP44" s="292">
        <v>0</v>
      </c>
      <c r="BQ44" s="292">
        <v>0</v>
      </c>
      <c r="BR44" s="292">
        <f>SUM(BY44,CF44)</f>
        <v>5046</v>
      </c>
      <c r="BS44" s="292">
        <f>SUM(BZ44,CG44)</f>
        <v>0</v>
      </c>
      <c r="BT44" s="292">
        <f>SUM(CA44,CH44)</f>
        <v>4216</v>
      </c>
      <c r="BU44" s="292">
        <f>SUM(CB44,CI44)</f>
        <v>0</v>
      </c>
      <c r="BV44" s="292">
        <f>SUM(CC44,CJ44)</f>
        <v>830</v>
      </c>
      <c r="BW44" s="292">
        <f>SUM(CD44,CK44)</f>
        <v>0</v>
      </c>
      <c r="BX44" s="292">
        <f>SUM(CE44,CL44)</f>
        <v>0</v>
      </c>
      <c r="BY44" s="292">
        <f>SUM(BZ44:CE44)</f>
        <v>4301</v>
      </c>
      <c r="BZ44" s="292">
        <f>F44</f>
        <v>0</v>
      </c>
      <c r="CA44" s="292">
        <f>J44</f>
        <v>3626</v>
      </c>
      <c r="CB44" s="292">
        <f>N44</f>
        <v>0</v>
      </c>
      <c r="CC44" s="292">
        <f>R44</f>
        <v>675</v>
      </c>
      <c r="CD44" s="292">
        <f>V44</f>
        <v>0</v>
      </c>
      <c r="CE44" s="292">
        <f>Z44</f>
        <v>0</v>
      </c>
      <c r="CF44" s="292">
        <f>SUM(CG44:CL44)</f>
        <v>745</v>
      </c>
      <c r="CG44" s="292">
        <f>BE44</f>
        <v>0</v>
      </c>
      <c r="CH44" s="292">
        <f>BF44</f>
        <v>590</v>
      </c>
      <c r="CI44" s="292">
        <f>BG44</f>
        <v>0</v>
      </c>
      <c r="CJ44" s="292">
        <f>BH44</f>
        <v>155</v>
      </c>
      <c r="CK44" s="292">
        <f>BI44</f>
        <v>0</v>
      </c>
      <c r="CL44" s="292">
        <f>BJ44</f>
        <v>0</v>
      </c>
      <c r="CM44" s="292">
        <f>SUM(CT44,DA44)</f>
        <v>1507</v>
      </c>
      <c r="CN44" s="292">
        <f>SUM(CU44,DB44)</f>
        <v>0</v>
      </c>
      <c r="CO44" s="292">
        <f>SUM(CV44,DC44)</f>
        <v>1054</v>
      </c>
      <c r="CP44" s="292">
        <f>SUM(CW44,DD44)</f>
        <v>0</v>
      </c>
      <c r="CQ44" s="292">
        <f>SUM(CX44,DE44)</f>
        <v>453</v>
      </c>
      <c r="CR44" s="292">
        <f>SUM(CY44,DF44)</f>
        <v>0</v>
      </c>
      <c r="CS44" s="292">
        <f>SUM(CZ44,DG44)</f>
        <v>0</v>
      </c>
      <c r="CT44" s="292">
        <f>SUM(CU44:CZ44)</f>
        <v>1337</v>
      </c>
      <c r="CU44" s="292">
        <f>AE44</f>
        <v>0</v>
      </c>
      <c r="CV44" s="292">
        <f>AI44</f>
        <v>906</v>
      </c>
      <c r="CW44" s="292">
        <f>AM44</f>
        <v>0</v>
      </c>
      <c r="CX44" s="292">
        <f>AQ44</f>
        <v>431</v>
      </c>
      <c r="CY44" s="292">
        <f>AU44</f>
        <v>0</v>
      </c>
      <c r="CZ44" s="292">
        <f>AY44</f>
        <v>0</v>
      </c>
      <c r="DA44" s="292">
        <f>SUM(DB44:DG44)</f>
        <v>170</v>
      </c>
      <c r="DB44" s="292">
        <f>BL44</f>
        <v>0</v>
      </c>
      <c r="DC44" s="292">
        <f>BM44</f>
        <v>148</v>
      </c>
      <c r="DD44" s="292">
        <f>BN44</f>
        <v>0</v>
      </c>
      <c r="DE44" s="292">
        <f>BO44</f>
        <v>22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5691</v>
      </c>
      <c r="E45" s="292">
        <f>SUM(F45,J45,N45,R45,V45,Z45)</f>
        <v>3734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3171</v>
      </c>
      <c r="K45" s="292">
        <v>0</v>
      </c>
      <c r="L45" s="292">
        <v>3171</v>
      </c>
      <c r="M45" s="292">
        <v>0</v>
      </c>
      <c r="N45" s="292">
        <f>SUM(O45:Q45)</f>
        <v>216</v>
      </c>
      <c r="O45" s="292">
        <v>0</v>
      </c>
      <c r="P45" s="292">
        <v>216</v>
      </c>
      <c r="Q45" s="292">
        <v>0</v>
      </c>
      <c r="R45" s="292">
        <f>SUM(S45:U45)</f>
        <v>243</v>
      </c>
      <c r="S45" s="292">
        <v>0</v>
      </c>
      <c r="T45" s="292">
        <v>243</v>
      </c>
      <c r="U45" s="292">
        <v>0</v>
      </c>
      <c r="V45" s="292">
        <f>SUM(W45:Y45)</f>
        <v>15</v>
      </c>
      <c r="W45" s="292">
        <v>0</v>
      </c>
      <c r="X45" s="292">
        <v>15</v>
      </c>
      <c r="Y45" s="292">
        <v>0</v>
      </c>
      <c r="Z45" s="292">
        <f>SUM(AA45:AC45)</f>
        <v>89</v>
      </c>
      <c r="AA45" s="292">
        <v>0</v>
      </c>
      <c r="AB45" s="292">
        <v>89</v>
      </c>
      <c r="AC45" s="292">
        <v>0</v>
      </c>
      <c r="AD45" s="292">
        <f>SUM(AE45,AI45,AM45,AQ45,AU45,AY45)</f>
        <v>1541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1160</v>
      </c>
      <c r="AJ45" s="292">
        <v>0</v>
      </c>
      <c r="AK45" s="292">
        <v>0</v>
      </c>
      <c r="AL45" s="292">
        <v>1160</v>
      </c>
      <c r="AM45" s="292">
        <f>SUM(AN45:AP45)</f>
        <v>4</v>
      </c>
      <c r="AN45" s="292">
        <v>0</v>
      </c>
      <c r="AO45" s="292">
        <v>0</v>
      </c>
      <c r="AP45" s="292">
        <v>4</v>
      </c>
      <c r="AQ45" s="292">
        <f>SUM(AR45:AT45)</f>
        <v>248</v>
      </c>
      <c r="AR45" s="292">
        <v>0</v>
      </c>
      <c r="AS45" s="292">
        <v>0</v>
      </c>
      <c r="AT45" s="292">
        <v>248</v>
      </c>
      <c r="AU45" s="292">
        <f>SUM(AV45:AX45)</f>
        <v>1</v>
      </c>
      <c r="AV45" s="292">
        <v>0</v>
      </c>
      <c r="AW45" s="292">
        <v>0</v>
      </c>
      <c r="AX45" s="292">
        <v>1</v>
      </c>
      <c r="AY45" s="292">
        <f>SUM(AZ45:BB45)</f>
        <v>128</v>
      </c>
      <c r="AZ45" s="292">
        <v>0</v>
      </c>
      <c r="BA45" s="292">
        <v>0</v>
      </c>
      <c r="BB45" s="292">
        <v>128</v>
      </c>
      <c r="BC45" s="292">
        <f>SUM(BD45,BK45)</f>
        <v>416</v>
      </c>
      <c r="BD45" s="292">
        <f>SUM(BE45:BJ45)</f>
        <v>149</v>
      </c>
      <c r="BE45" s="292">
        <v>0</v>
      </c>
      <c r="BF45" s="292">
        <v>18</v>
      </c>
      <c r="BG45" s="292">
        <v>2</v>
      </c>
      <c r="BH45" s="292">
        <v>0</v>
      </c>
      <c r="BI45" s="292">
        <v>1</v>
      </c>
      <c r="BJ45" s="292">
        <v>128</v>
      </c>
      <c r="BK45" s="292">
        <f>SUM(BL45:BQ45)</f>
        <v>267</v>
      </c>
      <c r="BL45" s="292">
        <v>0</v>
      </c>
      <c r="BM45" s="292">
        <v>118</v>
      </c>
      <c r="BN45" s="292">
        <v>2</v>
      </c>
      <c r="BO45" s="292">
        <v>0</v>
      </c>
      <c r="BP45" s="292">
        <v>2</v>
      </c>
      <c r="BQ45" s="292">
        <v>145</v>
      </c>
      <c r="BR45" s="292">
        <f>SUM(BY45,CF45)</f>
        <v>3883</v>
      </c>
      <c r="BS45" s="292">
        <f>SUM(BZ45,CG45)</f>
        <v>0</v>
      </c>
      <c r="BT45" s="292">
        <f>SUM(CA45,CH45)</f>
        <v>3189</v>
      </c>
      <c r="BU45" s="292">
        <f>SUM(CB45,CI45)</f>
        <v>218</v>
      </c>
      <c r="BV45" s="292">
        <f>SUM(CC45,CJ45)</f>
        <v>243</v>
      </c>
      <c r="BW45" s="292">
        <f>SUM(CD45,CK45)</f>
        <v>16</v>
      </c>
      <c r="BX45" s="292">
        <f>SUM(CE45,CL45)</f>
        <v>217</v>
      </c>
      <c r="BY45" s="292">
        <f>SUM(BZ45:CE45)</f>
        <v>3734</v>
      </c>
      <c r="BZ45" s="292">
        <f>F45</f>
        <v>0</v>
      </c>
      <c r="CA45" s="292">
        <f>J45</f>
        <v>3171</v>
      </c>
      <c r="CB45" s="292">
        <f>N45</f>
        <v>216</v>
      </c>
      <c r="CC45" s="292">
        <f>R45</f>
        <v>243</v>
      </c>
      <c r="CD45" s="292">
        <f>V45</f>
        <v>15</v>
      </c>
      <c r="CE45" s="292">
        <f>Z45</f>
        <v>89</v>
      </c>
      <c r="CF45" s="292">
        <f>SUM(CG45:CL45)</f>
        <v>149</v>
      </c>
      <c r="CG45" s="292">
        <f>BE45</f>
        <v>0</v>
      </c>
      <c r="CH45" s="292">
        <f>BF45</f>
        <v>18</v>
      </c>
      <c r="CI45" s="292">
        <f>BG45</f>
        <v>2</v>
      </c>
      <c r="CJ45" s="292">
        <f>BH45</f>
        <v>0</v>
      </c>
      <c r="CK45" s="292">
        <f>BI45</f>
        <v>1</v>
      </c>
      <c r="CL45" s="292">
        <f>BJ45</f>
        <v>128</v>
      </c>
      <c r="CM45" s="292">
        <f>SUM(CT45,DA45)</f>
        <v>1808</v>
      </c>
      <c r="CN45" s="292">
        <f>SUM(CU45,DB45)</f>
        <v>0</v>
      </c>
      <c r="CO45" s="292">
        <f>SUM(CV45,DC45)</f>
        <v>1278</v>
      </c>
      <c r="CP45" s="292">
        <f>SUM(CW45,DD45)</f>
        <v>6</v>
      </c>
      <c r="CQ45" s="292">
        <f>SUM(CX45,DE45)</f>
        <v>248</v>
      </c>
      <c r="CR45" s="292">
        <f>SUM(CY45,DF45)</f>
        <v>3</v>
      </c>
      <c r="CS45" s="292">
        <f>SUM(CZ45,DG45)</f>
        <v>273</v>
      </c>
      <c r="CT45" s="292">
        <f>SUM(CU45:CZ45)</f>
        <v>1541</v>
      </c>
      <c r="CU45" s="292">
        <f>AE45</f>
        <v>0</v>
      </c>
      <c r="CV45" s="292">
        <f>AI45</f>
        <v>1160</v>
      </c>
      <c r="CW45" s="292">
        <f>AM45</f>
        <v>4</v>
      </c>
      <c r="CX45" s="292">
        <f>AQ45</f>
        <v>248</v>
      </c>
      <c r="CY45" s="292">
        <f>AU45</f>
        <v>1</v>
      </c>
      <c r="CZ45" s="292">
        <f>AY45</f>
        <v>128</v>
      </c>
      <c r="DA45" s="292">
        <f>SUM(DB45:DG45)</f>
        <v>267</v>
      </c>
      <c r="DB45" s="292">
        <f>BL45</f>
        <v>0</v>
      </c>
      <c r="DC45" s="292">
        <f>BM45</f>
        <v>118</v>
      </c>
      <c r="DD45" s="292">
        <f>BN45</f>
        <v>2</v>
      </c>
      <c r="DE45" s="292">
        <f>BO45</f>
        <v>0</v>
      </c>
      <c r="DF45" s="292">
        <f>BP45</f>
        <v>2</v>
      </c>
      <c r="DG45" s="292">
        <f>BQ45</f>
        <v>145</v>
      </c>
      <c r="DH45" s="292">
        <v>0</v>
      </c>
      <c r="DI45" s="292">
        <f>SUM(DJ45:DM45)</f>
        <v>4</v>
      </c>
      <c r="DJ45" s="292">
        <v>0</v>
      </c>
      <c r="DK45" s="292">
        <v>0</v>
      </c>
      <c r="DL45" s="292">
        <v>0</v>
      </c>
      <c r="DM45" s="292">
        <v>4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18191</v>
      </c>
      <c r="E46" s="292">
        <f>SUM(F46,J46,N46,R46,V46,Z46)</f>
        <v>12122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10474</v>
      </c>
      <c r="K46" s="292">
        <v>0</v>
      </c>
      <c r="L46" s="292">
        <v>10474</v>
      </c>
      <c r="M46" s="292">
        <v>0</v>
      </c>
      <c r="N46" s="292">
        <f>SUM(O46:Q46)</f>
        <v>396</v>
      </c>
      <c r="O46" s="292">
        <v>0</v>
      </c>
      <c r="P46" s="292">
        <v>396</v>
      </c>
      <c r="Q46" s="292">
        <v>0</v>
      </c>
      <c r="R46" s="292">
        <f>SUM(S46:U46)</f>
        <v>1180</v>
      </c>
      <c r="S46" s="292">
        <v>0</v>
      </c>
      <c r="T46" s="292">
        <v>1180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72</v>
      </c>
      <c r="AA46" s="292">
        <v>0</v>
      </c>
      <c r="AB46" s="292">
        <v>72</v>
      </c>
      <c r="AC46" s="292">
        <v>0</v>
      </c>
      <c r="AD46" s="292">
        <f>SUM(AE46,AI46,AM46,AQ46,AU46,AY46)</f>
        <v>4063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4013</v>
      </c>
      <c r="AJ46" s="292">
        <v>0</v>
      </c>
      <c r="AK46" s="292">
        <v>0</v>
      </c>
      <c r="AL46" s="292">
        <v>4013</v>
      </c>
      <c r="AM46" s="292">
        <f>SUM(AN46:AP46)</f>
        <v>45</v>
      </c>
      <c r="AN46" s="292">
        <v>0</v>
      </c>
      <c r="AO46" s="292">
        <v>0</v>
      </c>
      <c r="AP46" s="292">
        <v>45</v>
      </c>
      <c r="AQ46" s="292">
        <f>SUM(AR46:AT46)</f>
        <v>5</v>
      </c>
      <c r="AR46" s="292">
        <v>0</v>
      </c>
      <c r="AS46" s="292">
        <v>0</v>
      </c>
      <c r="AT46" s="292">
        <v>5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2006</v>
      </c>
      <c r="BD46" s="292">
        <f>SUM(BE46:BJ46)</f>
        <v>1426</v>
      </c>
      <c r="BE46" s="292">
        <v>0</v>
      </c>
      <c r="BF46" s="292">
        <v>605</v>
      </c>
      <c r="BG46" s="292">
        <v>70</v>
      </c>
      <c r="BH46" s="292">
        <v>135</v>
      </c>
      <c r="BI46" s="292">
        <v>0</v>
      </c>
      <c r="BJ46" s="292">
        <v>616</v>
      </c>
      <c r="BK46" s="292">
        <f>SUM(BL46:BQ46)</f>
        <v>580</v>
      </c>
      <c r="BL46" s="292">
        <v>0</v>
      </c>
      <c r="BM46" s="292">
        <v>560</v>
      </c>
      <c r="BN46" s="292">
        <v>15</v>
      </c>
      <c r="BO46" s="292">
        <v>5</v>
      </c>
      <c r="BP46" s="292">
        <v>0</v>
      </c>
      <c r="BQ46" s="292">
        <v>0</v>
      </c>
      <c r="BR46" s="292">
        <f>SUM(BY46,CF46)</f>
        <v>13548</v>
      </c>
      <c r="BS46" s="292">
        <f>SUM(BZ46,CG46)</f>
        <v>0</v>
      </c>
      <c r="BT46" s="292">
        <f>SUM(CA46,CH46)</f>
        <v>11079</v>
      </c>
      <c r="BU46" s="292">
        <f>SUM(CB46,CI46)</f>
        <v>466</v>
      </c>
      <c r="BV46" s="292">
        <f>SUM(CC46,CJ46)</f>
        <v>1315</v>
      </c>
      <c r="BW46" s="292">
        <f>SUM(CD46,CK46)</f>
        <v>0</v>
      </c>
      <c r="BX46" s="292">
        <f>SUM(CE46,CL46)</f>
        <v>688</v>
      </c>
      <c r="BY46" s="292">
        <f>SUM(BZ46:CE46)</f>
        <v>12122</v>
      </c>
      <c r="BZ46" s="292">
        <f>F46</f>
        <v>0</v>
      </c>
      <c r="CA46" s="292">
        <f>J46</f>
        <v>10474</v>
      </c>
      <c r="CB46" s="292">
        <f>N46</f>
        <v>396</v>
      </c>
      <c r="CC46" s="292">
        <f>R46</f>
        <v>1180</v>
      </c>
      <c r="CD46" s="292">
        <f>V46</f>
        <v>0</v>
      </c>
      <c r="CE46" s="292">
        <f>Z46</f>
        <v>72</v>
      </c>
      <c r="CF46" s="292">
        <f>SUM(CG46:CL46)</f>
        <v>1426</v>
      </c>
      <c r="CG46" s="292">
        <f>BE46</f>
        <v>0</v>
      </c>
      <c r="CH46" s="292">
        <f>BF46</f>
        <v>605</v>
      </c>
      <c r="CI46" s="292">
        <f>BG46</f>
        <v>70</v>
      </c>
      <c r="CJ46" s="292">
        <f>BH46</f>
        <v>135</v>
      </c>
      <c r="CK46" s="292">
        <f>BI46</f>
        <v>0</v>
      </c>
      <c r="CL46" s="292">
        <f>BJ46</f>
        <v>616</v>
      </c>
      <c r="CM46" s="292">
        <f>SUM(CT46,DA46)</f>
        <v>4643</v>
      </c>
      <c r="CN46" s="292">
        <f>SUM(CU46,DB46)</f>
        <v>0</v>
      </c>
      <c r="CO46" s="292">
        <f>SUM(CV46,DC46)</f>
        <v>4573</v>
      </c>
      <c r="CP46" s="292">
        <f>SUM(CW46,DD46)</f>
        <v>60</v>
      </c>
      <c r="CQ46" s="292">
        <f>SUM(CX46,DE46)</f>
        <v>10</v>
      </c>
      <c r="CR46" s="292">
        <f>SUM(CY46,DF46)</f>
        <v>0</v>
      </c>
      <c r="CS46" s="292">
        <f>SUM(CZ46,DG46)</f>
        <v>0</v>
      </c>
      <c r="CT46" s="292">
        <f>SUM(CU46:CZ46)</f>
        <v>4063</v>
      </c>
      <c r="CU46" s="292">
        <f>AE46</f>
        <v>0</v>
      </c>
      <c r="CV46" s="292">
        <f>AI46</f>
        <v>4013</v>
      </c>
      <c r="CW46" s="292">
        <f>AM46</f>
        <v>45</v>
      </c>
      <c r="CX46" s="292">
        <f>AQ46</f>
        <v>5</v>
      </c>
      <c r="CY46" s="292">
        <f>AU46</f>
        <v>0</v>
      </c>
      <c r="CZ46" s="292">
        <f>AY46</f>
        <v>0</v>
      </c>
      <c r="DA46" s="292">
        <f>SUM(DB46:DG46)</f>
        <v>580</v>
      </c>
      <c r="DB46" s="292">
        <f>BL46</f>
        <v>0</v>
      </c>
      <c r="DC46" s="292">
        <f>BM46</f>
        <v>560</v>
      </c>
      <c r="DD46" s="292">
        <f>BN46</f>
        <v>15</v>
      </c>
      <c r="DE46" s="292">
        <f>BO46</f>
        <v>5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4</v>
      </c>
      <c r="DJ46" s="292">
        <v>0</v>
      </c>
      <c r="DK46" s="292">
        <v>0</v>
      </c>
      <c r="DL46" s="292">
        <v>0</v>
      </c>
      <c r="DM46" s="292">
        <v>4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3019</v>
      </c>
      <c r="E47" s="292">
        <f>SUM(F47,J47,N47,R47,V47,Z47)</f>
        <v>2254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1853</v>
      </c>
      <c r="K47" s="292">
        <v>29</v>
      </c>
      <c r="L47" s="292">
        <v>1824</v>
      </c>
      <c r="M47" s="292">
        <v>0</v>
      </c>
      <c r="N47" s="292">
        <f>SUM(O47:Q47)</f>
        <v>111</v>
      </c>
      <c r="O47" s="292">
        <v>3</v>
      </c>
      <c r="P47" s="292">
        <v>108</v>
      </c>
      <c r="Q47" s="292">
        <v>0</v>
      </c>
      <c r="R47" s="292">
        <f>SUM(S47:U47)</f>
        <v>271</v>
      </c>
      <c r="S47" s="292">
        <v>1</v>
      </c>
      <c r="T47" s="292">
        <v>270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19</v>
      </c>
      <c r="AA47" s="292">
        <v>4</v>
      </c>
      <c r="AB47" s="292">
        <v>15</v>
      </c>
      <c r="AC47" s="292">
        <v>0</v>
      </c>
      <c r="AD47" s="292">
        <f>SUM(AE47,AI47,AM47,AQ47,AU47,AY47)</f>
        <v>358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357</v>
      </c>
      <c r="AJ47" s="292">
        <v>0</v>
      </c>
      <c r="AK47" s="292">
        <v>0</v>
      </c>
      <c r="AL47" s="292">
        <v>357</v>
      </c>
      <c r="AM47" s="292">
        <f>SUM(AN47:AP47)</f>
        <v>1</v>
      </c>
      <c r="AN47" s="292">
        <v>0</v>
      </c>
      <c r="AO47" s="292">
        <v>0</v>
      </c>
      <c r="AP47" s="292">
        <v>1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407</v>
      </c>
      <c r="BD47" s="292">
        <f>SUM(BE47:BJ47)</f>
        <v>57</v>
      </c>
      <c r="BE47" s="292">
        <v>0</v>
      </c>
      <c r="BF47" s="292">
        <v>34</v>
      </c>
      <c r="BG47" s="292">
        <v>8</v>
      </c>
      <c r="BH47" s="292">
        <v>0</v>
      </c>
      <c r="BI47" s="292">
        <v>0</v>
      </c>
      <c r="BJ47" s="292">
        <v>15</v>
      </c>
      <c r="BK47" s="292">
        <f>SUM(BL47:BQ47)</f>
        <v>350</v>
      </c>
      <c r="BL47" s="292">
        <v>0</v>
      </c>
      <c r="BM47" s="292">
        <v>16</v>
      </c>
      <c r="BN47" s="292">
        <v>0</v>
      </c>
      <c r="BO47" s="292">
        <v>334</v>
      </c>
      <c r="BP47" s="292">
        <v>0</v>
      </c>
      <c r="BQ47" s="292">
        <v>0</v>
      </c>
      <c r="BR47" s="292">
        <f>SUM(BY47,CF47)</f>
        <v>2311</v>
      </c>
      <c r="BS47" s="292">
        <f>SUM(BZ47,CG47)</f>
        <v>0</v>
      </c>
      <c r="BT47" s="292">
        <f>SUM(CA47,CH47)</f>
        <v>1887</v>
      </c>
      <c r="BU47" s="292">
        <f>SUM(CB47,CI47)</f>
        <v>119</v>
      </c>
      <c r="BV47" s="292">
        <f>SUM(CC47,CJ47)</f>
        <v>271</v>
      </c>
      <c r="BW47" s="292">
        <f>SUM(CD47,CK47)</f>
        <v>0</v>
      </c>
      <c r="BX47" s="292">
        <f>SUM(CE47,CL47)</f>
        <v>34</v>
      </c>
      <c r="BY47" s="292">
        <f>SUM(BZ47:CE47)</f>
        <v>2254</v>
      </c>
      <c r="BZ47" s="292">
        <f>F47</f>
        <v>0</v>
      </c>
      <c r="CA47" s="292">
        <f>J47</f>
        <v>1853</v>
      </c>
      <c r="CB47" s="292">
        <f>N47</f>
        <v>111</v>
      </c>
      <c r="CC47" s="292">
        <f>R47</f>
        <v>271</v>
      </c>
      <c r="CD47" s="292">
        <f>V47</f>
        <v>0</v>
      </c>
      <c r="CE47" s="292">
        <f>Z47</f>
        <v>19</v>
      </c>
      <c r="CF47" s="292">
        <f>SUM(CG47:CL47)</f>
        <v>57</v>
      </c>
      <c r="CG47" s="292">
        <f>BE47</f>
        <v>0</v>
      </c>
      <c r="CH47" s="292">
        <f>BF47</f>
        <v>34</v>
      </c>
      <c r="CI47" s="292">
        <f>BG47</f>
        <v>8</v>
      </c>
      <c r="CJ47" s="292">
        <f>BH47</f>
        <v>0</v>
      </c>
      <c r="CK47" s="292">
        <f>BI47</f>
        <v>0</v>
      </c>
      <c r="CL47" s="292">
        <f>BJ47</f>
        <v>15</v>
      </c>
      <c r="CM47" s="292">
        <f>SUM(CT47,DA47)</f>
        <v>708</v>
      </c>
      <c r="CN47" s="292">
        <f>SUM(CU47,DB47)</f>
        <v>0</v>
      </c>
      <c r="CO47" s="292">
        <f>SUM(CV47,DC47)</f>
        <v>373</v>
      </c>
      <c r="CP47" s="292">
        <f>SUM(CW47,DD47)</f>
        <v>1</v>
      </c>
      <c r="CQ47" s="292">
        <f>SUM(CX47,DE47)</f>
        <v>334</v>
      </c>
      <c r="CR47" s="292">
        <f>SUM(CY47,DF47)</f>
        <v>0</v>
      </c>
      <c r="CS47" s="292">
        <f>SUM(CZ47,DG47)</f>
        <v>0</v>
      </c>
      <c r="CT47" s="292">
        <f>SUM(CU47:CZ47)</f>
        <v>358</v>
      </c>
      <c r="CU47" s="292">
        <f>AE47</f>
        <v>0</v>
      </c>
      <c r="CV47" s="292">
        <f>AI47</f>
        <v>357</v>
      </c>
      <c r="CW47" s="292">
        <f>AM47</f>
        <v>1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350</v>
      </c>
      <c r="DB47" s="292">
        <f>BL47</f>
        <v>0</v>
      </c>
      <c r="DC47" s="292">
        <f>BM47</f>
        <v>16</v>
      </c>
      <c r="DD47" s="292">
        <f>BN47</f>
        <v>0</v>
      </c>
      <c r="DE47" s="292">
        <f>BO47</f>
        <v>334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5859</v>
      </c>
      <c r="E48" s="292">
        <f>SUM(F48,J48,N48,R48,V48,Z48)</f>
        <v>3438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2918</v>
      </c>
      <c r="K48" s="292">
        <v>0</v>
      </c>
      <c r="L48" s="292">
        <v>2918</v>
      </c>
      <c r="M48" s="292">
        <v>0</v>
      </c>
      <c r="N48" s="292">
        <f>SUM(O48:Q48)</f>
        <v>163</v>
      </c>
      <c r="O48" s="292">
        <v>0</v>
      </c>
      <c r="P48" s="292">
        <v>163</v>
      </c>
      <c r="Q48" s="292">
        <v>0</v>
      </c>
      <c r="R48" s="292">
        <f>SUM(S48:U48)</f>
        <v>340</v>
      </c>
      <c r="S48" s="292">
        <v>0</v>
      </c>
      <c r="T48" s="292">
        <v>340</v>
      </c>
      <c r="U48" s="292">
        <v>0</v>
      </c>
      <c r="V48" s="292">
        <f>SUM(W48:Y48)</f>
        <v>8</v>
      </c>
      <c r="W48" s="292">
        <v>0</v>
      </c>
      <c r="X48" s="292">
        <v>8</v>
      </c>
      <c r="Y48" s="292">
        <v>0</v>
      </c>
      <c r="Z48" s="292">
        <f>SUM(AA48:AC48)</f>
        <v>9</v>
      </c>
      <c r="AA48" s="292">
        <v>0</v>
      </c>
      <c r="AB48" s="292">
        <v>9</v>
      </c>
      <c r="AC48" s="292">
        <v>0</v>
      </c>
      <c r="AD48" s="292">
        <f>SUM(AE48,AI48,AM48,AQ48,AU48,AY48)</f>
        <v>1796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1456</v>
      </c>
      <c r="AJ48" s="292">
        <v>0</v>
      </c>
      <c r="AK48" s="292">
        <v>0</v>
      </c>
      <c r="AL48" s="292">
        <v>1456</v>
      </c>
      <c r="AM48" s="292">
        <f>SUM(AN48:AP48)</f>
        <v>8</v>
      </c>
      <c r="AN48" s="292">
        <v>0</v>
      </c>
      <c r="AO48" s="292">
        <v>0</v>
      </c>
      <c r="AP48" s="292">
        <v>8</v>
      </c>
      <c r="AQ48" s="292">
        <f>SUM(AR48:AT48)</f>
        <v>332</v>
      </c>
      <c r="AR48" s="292">
        <v>0</v>
      </c>
      <c r="AS48" s="292">
        <v>0</v>
      </c>
      <c r="AT48" s="292">
        <v>332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625</v>
      </c>
      <c r="BD48" s="292">
        <f>SUM(BE48:BJ48)</f>
        <v>384</v>
      </c>
      <c r="BE48" s="292">
        <v>0</v>
      </c>
      <c r="BF48" s="292">
        <v>183</v>
      </c>
      <c r="BG48" s="292">
        <v>31</v>
      </c>
      <c r="BH48" s="292">
        <v>0</v>
      </c>
      <c r="BI48" s="292">
        <v>0</v>
      </c>
      <c r="BJ48" s="292">
        <v>170</v>
      </c>
      <c r="BK48" s="292">
        <f>SUM(BL48:BQ48)</f>
        <v>241</v>
      </c>
      <c r="BL48" s="292">
        <v>0</v>
      </c>
      <c r="BM48" s="292">
        <v>218</v>
      </c>
      <c r="BN48" s="292">
        <v>23</v>
      </c>
      <c r="BO48" s="292">
        <v>0</v>
      </c>
      <c r="BP48" s="292">
        <v>0</v>
      </c>
      <c r="BQ48" s="292">
        <v>0</v>
      </c>
      <c r="BR48" s="292">
        <f>SUM(BY48,CF48)</f>
        <v>3822</v>
      </c>
      <c r="BS48" s="292">
        <f>SUM(BZ48,CG48)</f>
        <v>0</v>
      </c>
      <c r="BT48" s="292">
        <f>SUM(CA48,CH48)</f>
        <v>3101</v>
      </c>
      <c r="BU48" s="292">
        <f>SUM(CB48,CI48)</f>
        <v>194</v>
      </c>
      <c r="BV48" s="292">
        <f>SUM(CC48,CJ48)</f>
        <v>340</v>
      </c>
      <c r="BW48" s="292">
        <f>SUM(CD48,CK48)</f>
        <v>8</v>
      </c>
      <c r="BX48" s="292">
        <f>SUM(CE48,CL48)</f>
        <v>179</v>
      </c>
      <c r="BY48" s="292">
        <f>SUM(BZ48:CE48)</f>
        <v>3438</v>
      </c>
      <c r="BZ48" s="292">
        <f>F48</f>
        <v>0</v>
      </c>
      <c r="CA48" s="292">
        <f>J48</f>
        <v>2918</v>
      </c>
      <c r="CB48" s="292">
        <f>N48</f>
        <v>163</v>
      </c>
      <c r="CC48" s="292">
        <f>R48</f>
        <v>340</v>
      </c>
      <c r="CD48" s="292">
        <f>V48</f>
        <v>8</v>
      </c>
      <c r="CE48" s="292">
        <f>Z48</f>
        <v>9</v>
      </c>
      <c r="CF48" s="292">
        <f>SUM(CG48:CL48)</f>
        <v>384</v>
      </c>
      <c r="CG48" s="292">
        <f>BE48</f>
        <v>0</v>
      </c>
      <c r="CH48" s="292">
        <f>BF48</f>
        <v>183</v>
      </c>
      <c r="CI48" s="292">
        <f>BG48</f>
        <v>31</v>
      </c>
      <c r="CJ48" s="292">
        <f>BH48</f>
        <v>0</v>
      </c>
      <c r="CK48" s="292">
        <f>BI48</f>
        <v>0</v>
      </c>
      <c r="CL48" s="292">
        <f>BJ48</f>
        <v>170</v>
      </c>
      <c r="CM48" s="292">
        <f>SUM(CT48,DA48)</f>
        <v>2037</v>
      </c>
      <c r="CN48" s="292">
        <f>SUM(CU48,DB48)</f>
        <v>0</v>
      </c>
      <c r="CO48" s="292">
        <f>SUM(CV48,DC48)</f>
        <v>1674</v>
      </c>
      <c r="CP48" s="292">
        <f>SUM(CW48,DD48)</f>
        <v>31</v>
      </c>
      <c r="CQ48" s="292">
        <f>SUM(CX48,DE48)</f>
        <v>332</v>
      </c>
      <c r="CR48" s="292">
        <f>SUM(CY48,DF48)</f>
        <v>0</v>
      </c>
      <c r="CS48" s="292">
        <f>SUM(CZ48,DG48)</f>
        <v>0</v>
      </c>
      <c r="CT48" s="292">
        <f>SUM(CU48:CZ48)</f>
        <v>1796</v>
      </c>
      <c r="CU48" s="292">
        <f>AE48</f>
        <v>0</v>
      </c>
      <c r="CV48" s="292">
        <f>AI48</f>
        <v>1456</v>
      </c>
      <c r="CW48" s="292">
        <f>AM48</f>
        <v>8</v>
      </c>
      <c r="CX48" s="292">
        <f>AQ48</f>
        <v>332</v>
      </c>
      <c r="CY48" s="292">
        <f>AU48</f>
        <v>0</v>
      </c>
      <c r="CZ48" s="292">
        <f>AY48</f>
        <v>0</v>
      </c>
      <c r="DA48" s="292">
        <f>SUM(DB48:DG48)</f>
        <v>241</v>
      </c>
      <c r="DB48" s="292">
        <f>BL48</f>
        <v>0</v>
      </c>
      <c r="DC48" s="292">
        <f>BM48</f>
        <v>218</v>
      </c>
      <c r="DD48" s="292">
        <f>BN48</f>
        <v>23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3477</v>
      </c>
      <c r="E49" s="292">
        <f>SUM(F49,J49,N49,R49,V49,Z49)</f>
        <v>2404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2020</v>
      </c>
      <c r="K49" s="292">
        <v>0</v>
      </c>
      <c r="L49" s="292">
        <v>2020</v>
      </c>
      <c r="M49" s="292">
        <v>0</v>
      </c>
      <c r="N49" s="292">
        <f>SUM(O49:Q49)</f>
        <v>72</v>
      </c>
      <c r="O49" s="292">
        <v>0</v>
      </c>
      <c r="P49" s="292">
        <v>72</v>
      </c>
      <c r="Q49" s="292">
        <v>0</v>
      </c>
      <c r="R49" s="292">
        <f>SUM(S49:U49)</f>
        <v>215</v>
      </c>
      <c r="S49" s="292">
        <v>0</v>
      </c>
      <c r="T49" s="292">
        <v>215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97</v>
      </c>
      <c r="AA49" s="292">
        <v>0</v>
      </c>
      <c r="AB49" s="292">
        <v>97</v>
      </c>
      <c r="AC49" s="292">
        <v>0</v>
      </c>
      <c r="AD49" s="292">
        <f>SUM(AE49,AI49,AM49,AQ49,AU49,AY49)</f>
        <v>933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933</v>
      </c>
      <c r="AJ49" s="292">
        <v>0</v>
      </c>
      <c r="AK49" s="292">
        <v>0</v>
      </c>
      <c r="AL49" s="292">
        <v>933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140</v>
      </c>
      <c r="BD49" s="292">
        <f>SUM(BE49:BJ49)</f>
        <v>140</v>
      </c>
      <c r="BE49" s="292">
        <v>0</v>
      </c>
      <c r="BF49" s="292">
        <v>84</v>
      </c>
      <c r="BG49" s="292">
        <v>4</v>
      </c>
      <c r="BH49" s="292">
        <v>1</v>
      </c>
      <c r="BI49" s="292">
        <v>0</v>
      </c>
      <c r="BJ49" s="292">
        <v>51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2544</v>
      </c>
      <c r="BS49" s="292">
        <f>SUM(BZ49,CG49)</f>
        <v>0</v>
      </c>
      <c r="BT49" s="292">
        <f>SUM(CA49,CH49)</f>
        <v>2104</v>
      </c>
      <c r="BU49" s="292">
        <f>SUM(CB49,CI49)</f>
        <v>76</v>
      </c>
      <c r="BV49" s="292">
        <f>SUM(CC49,CJ49)</f>
        <v>216</v>
      </c>
      <c r="BW49" s="292">
        <f>SUM(CD49,CK49)</f>
        <v>0</v>
      </c>
      <c r="BX49" s="292">
        <f>SUM(CE49,CL49)</f>
        <v>148</v>
      </c>
      <c r="BY49" s="292">
        <f>SUM(BZ49:CE49)</f>
        <v>2404</v>
      </c>
      <c r="BZ49" s="292">
        <f>F49</f>
        <v>0</v>
      </c>
      <c r="CA49" s="292">
        <f>J49</f>
        <v>2020</v>
      </c>
      <c r="CB49" s="292">
        <f>N49</f>
        <v>72</v>
      </c>
      <c r="CC49" s="292">
        <f>R49</f>
        <v>215</v>
      </c>
      <c r="CD49" s="292">
        <f>V49</f>
        <v>0</v>
      </c>
      <c r="CE49" s="292">
        <f>Z49</f>
        <v>97</v>
      </c>
      <c r="CF49" s="292">
        <f>SUM(CG49:CL49)</f>
        <v>140</v>
      </c>
      <c r="CG49" s="292">
        <f>BE49</f>
        <v>0</v>
      </c>
      <c r="CH49" s="292">
        <f>BF49</f>
        <v>84</v>
      </c>
      <c r="CI49" s="292">
        <f>BG49</f>
        <v>4</v>
      </c>
      <c r="CJ49" s="292">
        <f>BH49</f>
        <v>1</v>
      </c>
      <c r="CK49" s="292">
        <f>BI49</f>
        <v>0</v>
      </c>
      <c r="CL49" s="292">
        <f>BJ49</f>
        <v>51</v>
      </c>
      <c r="CM49" s="292">
        <f>SUM(CT49,DA49)</f>
        <v>933</v>
      </c>
      <c r="CN49" s="292">
        <f>SUM(CU49,DB49)</f>
        <v>0</v>
      </c>
      <c r="CO49" s="292">
        <f>SUM(CV49,DC49)</f>
        <v>933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933</v>
      </c>
      <c r="CU49" s="292">
        <f>AE49</f>
        <v>0</v>
      </c>
      <c r="CV49" s="292">
        <f>AI49</f>
        <v>933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8434</v>
      </c>
      <c r="E50" s="292">
        <f>SUM(F50,J50,N50,R50,V50,Z50)</f>
        <v>5992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5058</v>
      </c>
      <c r="K50" s="292">
        <v>159</v>
      </c>
      <c r="L50" s="292">
        <v>4899</v>
      </c>
      <c r="M50" s="292">
        <v>0</v>
      </c>
      <c r="N50" s="292">
        <f>SUM(O50:Q50)</f>
        <v>140</v>
      </c>
      <c r="O50" s="292">
        <v>6</v>
      </c>
      <c r="P50" s="292">
        <v>134</v>
      </c>
      <c r="Q50" s="292">
        <v>0</v>
      </c>
      <c r="R50" s="292">
        <f>SUM(S50:U50)</f>
        <v>583</v>
      </c>
      <c r="S50" s="292">
        <v>2</v>
      </c>
      <c r="T50" s="292">
        <v>581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211</v>
      </c>
      <c r="AA50" s="292">
        <v>79</v>
      </c>
      <c r="AB50" s="292">
        <v>132</v>
      </c>
      <c r="AC50" s="292">
        <v>0</v>
      </c>
      <c r="AD50" s="292">
        <f>SUM(AE50,AI50,AM50,AQ50,AU50,AY50)</f>
        <v>1392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1064</v>
      </c>
      <c r="AJ50" s="292">
        <v>0</v>
      </c>
      <c r="AK50" s="292">
        <v>0</v>
      </c>
      <c r="AL50" s="292">
        <v>1064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328</v>
      </c>
      <c r="AR50" s="292">
        <v>0</v>
      </c>
      <c r="AS50" s="292">
        <v>0</v>
      </c>
      <c r="AT50" s="292">
        <v>328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1050</v>
      </c>
      <c r="BD50" s="292">
        <f>SUM(BE50:BJ50)</f>
        <v>258</v>
      </c>
      <c r="BE50" s="292">
        <v>0</v>
      </c>
      <c r="BF50" s="292">
        <v>102</v>
      </c>
      <c r="BG50" s="292">
        <v>31</v>
      </c>
      <c r="BH50" s="292">
        <v>3</v>
      </c>
      <c r="BI50" s="292">
        <v>0</v>
      </c>
      <c r="BJ50" s="292">
        <v>122</v>
      </c>
      <c r="BK50" s="292">
        <f>SUM(BL50:BQ50)</f>
        <v>792</v>
      </c>
      <c r="BL50" s="292">
        <v>0</v>
      </c>
      <c r="BM50" s="292">
        <v>749</v>
      </c>
      <c r="BN50" s="292">
        <v>0</v>
      </c>
      <c r="BO50" s="292">
        <v>2</v>
      </c>
      <c r="BP50" s="292">
        <v>0</v>
      </c>
      <c r="BQ50" s="292">
        <v>41</v>
      </c>
      <c r="BR50" s="292">
        <f>SUM(BY50,CF50)</f>
        <v>6250</v>
      </c>
      <c r="BS50" s="292">
        <f>SUM(BZ50,CG50)</f>
        <v>0</v>
      </c>
      <c r="BT50" s="292">
        <f>SUM(CA50,CH50)</f>
        <v>5160</v>
      </c>
      <c r="BU50" s="292">
        <f>SUM(CB50,CI50)</f>
        <v>171</v>
      </c>
      <c r="BV50" s="292">
        <f>SUM(CC50,CJ50)</f>
        <v>586</v>
      </c>
      <c r="BW50" s="292">
        <f>SUM(CD50,CK50)</f>
        <v>0</v>
      </c>
      <c r="BX50" s="292">
        <f>SUM(CE50,CL50)</f>
        <v>333</v>
      </c>
      <c r="BY50" s="292">
        <f>SUM(BZ50:CE50)</f>
        <v>5992</v>
      </c>
      <c r="BZ50" s="292">
        <f>F50</f>
        <v>0</v>
      </c>
      <c r="CA50" s="292">
        <f>J50</f>
        <v>5058</v>
      </c>
      <c r="CB50" s="292">
        <f>N50</f>
        <v>140</v>
      </c>
      <c r="CC50" s="292">
        <f>R50</f>
        <v>583</v>
      </c>
      <c r="CD50" s="292">
        <f>V50</f>
        <v>0</v>
      </c>
      <c r="CE50" s="292">
        <f>Z50</f>
        <v>211</v>
      </c>
      <c r="CF50" s="292">
        <f>SUM(CG50:CL50)</f>
        <v>258</v>
      </c>
      <c r="CG50" s="292">
        <f>BE50</f>
        <v>0</v>
      </c>
      <c r="CH50" s="292">
        <f>BF50</f>
        <v>102</v>
      </c>
      <c r="CI50" s="292">
        <f>BG50</f>
        <v>31</v>
      </c>
      <c r="CJ50" s="292">
        <f>BH50</f>
        <v>3</v>
      </c>
      <c r="CK50" s="292">
        <f>BI50</f>
        <v>0</v>
      </c>
      <c r="CL50" s="292">
        <f>BJ50</f>
        <v>122</v>
      </c>
      <c r="CM50" s="292">
        <f>SUM(CT50,DA50)</f>
        <v>2184</v>
      </c>
      <c r="CN50" s="292">
        <f>SUM(CU50,DB50)</f>
        <v>0</v>
      </c>
      <c r="CO50" s="292">
        <f>SUM(CV50,DC50)</f>
        <v>1813</v>
      </c>
      <c r="CP50" s="292">
        <f>SUM(CW50,DD50)</f>
        <v>0</v>
      </c>
      <c r="CQ50" s="292">
        <f>SUM(CX50,DE50)</f>
        <v>330</v>
      </c>
      <c r="CR50" s="292">
        <f>SUM(CY50,DF50)</f>
        <v>0</v>
      </c>
      <c r="CS50" s="292">
        <f>SUM(CZ50,DG50)</f>
        <v>41</v>
      </c>
      <c r="CT50" s="292">
        <f>SUM(CU50:CZ50)</f>
        <v>1392</v>
      </c>
      <c r="CU50" s="292">
        <f>AE50</f>
        <v>0</v>
      </c>
      <c r="CV50" s="292">
        <f>AI50</f>
        <v>1064</v>
      </c>
      <c r="CW50" s="292">
        <f>AM50</f>
        <v>0</v>
      </c>
      <c r="CX50" s="292">
        <f>AQ50</f>
        <v>328</v>
      </c>
      <c r="CY50" s="292">
        <f>AU50</f>
        <v>0</v>
      </c>
      <c r="CZ50" s="292">
        <f>AY50</f>
        <v>0</v>
      </c>
      <c r="DA50" s="292">
        <f>SUM(DB50:DG50)</f>
        <v>792</v>
      </c>
      <c r="DB50" s="292">
        <f>BL50</f>
        <v>0</v>
      </c>
      <c r="DC50" s="292">
        <f>BM50</f>
        <v>749</v>
      </c>
      <c r="DD50" s="292">
        <f>BN50</f>
        <v>0</v>
      </c>
      <c r="DE50" s="292">
        <f>BO50</f>
        <v>2</v>
      </c>
      <c r="DF50" s="292">
        <f>BP50</f>
        <v>0</v>
      </c>
      <c r="DG50" s="292">
        <f>BQ50</f>
        <v>41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5040</v>
      </c>
      <c r="E51" s="292">
        <f>SUM(F51,J51,N51,R51,V51,Z51)</f>
        <v>4254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3544</v>
      </c>
      <c r="K51" s="292">
        <v>46</v>
      </c>
      <c r="L51" s="292">
        <v>3498</v>
      </c>
      <c r="M51" s="292">
        <v>0</v>
      </c>
      <c r="N51" s="292">
        <f>SUM(O51:Q51)</f>
        <v>196</v>
      </c>
      <c r="O51" s="292">
        <v>3</v>
      </c>
      <c r="P51" s="292">
        <v>193</v>
      </c>
      <c r="Q51" s="292">
        <v>0</v>
      </c>
      <c r="R51" s="292">
        <f>SUM(S51:U51)</f>
        <v>380</v>
      </c>
      <c r="S51" s="292">
        <v>1</v>
      </c>
      <c r="T51" s="292">
        <v>379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134</v>
      </c>
      <c r="AA51" s="292">
        <v>4</v>
      </c>
      <c r="AB51" s="292">
        <v>130</v>
      </c>
      <c r="AC51" s="292">
        <v>0</v>
      </c>
      <c r="AD51" s="292">
        <f>SUM(AE51,AI51,AM51,AQ51,AU51,AY51)</f>
        <v>696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687</v>
      </c>
      <c r="AJ51" s="292">
        <v>0</v>
      </c>
      <c r="AK51" s="292">
        <v>0</v>
      </c>
      <c r="AL51" s="292">
        <v>687</v>
      </c>
      <c r="AM51" s="292">
        <f>SUM(AN51:AP51)</f>
        <v>8</v>
      </c>
      <c r="AN51" s="292">
        <v>0</v>
      </c>
      <c r="AO51" s="292">
        <v>0</v>
      </c>
      <c r="AP51" s="292">
        <v>8</v>
      </c>
      <c r="AQ51" s="292">
        <f>SUM(AR51:AT51)</f>
        <v>1</v>
      </c>
      <c r="AR51" s="292">
        <v>0</v>
      </c>
      <c r="AS51" s="292">
        <v>0</v>
      </c>
      <c r="AT51" s="292">
        <v>1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90</v>
      </c>
      <c r="BD51" s="292">
        <f>SUM(BE51:BJ51)</f>
        <v>80</v>
      </c>
      <c r="BE51" s="292">
        <v>0</v>
      </c>
      <c r="BF51" s="292">
        <v>54</v>
      </c>
      <c r="BG51" s="292">
        <v>11</v>
      </c>
      <c r="BH51" s="292">
        <v>0</v>
      </c>
      <c r="BI51" s="292">
        <v>0</v>
      </c>
      <c r="BJ51" s="292">
        <v>15</v>
      </c>
      <c r="BK51" s="292">
        <f>SUM(BL51:BQ51)</f>
        <v>10</v>
      </c>
      <c r="BL51" s="292">
        <v>0</v>
      </c>
      <c r="BM51" s="292">
        <v>9</v>
      </c>
      <c r="BN51" s="292">
        <v>1</v>
      </c>
      <c r="BO51" s="292">
        <v>0</v>
      </c>
      <c r="BP51" s="292">
        <v>0</v>
      </c>
      <c r="BQ51" s="292">
        <v>0</v>
      </c>
      <c r="BR51" s="292">
        <f>SUM(BY51,CF51)</f>
        <v>4334</v>
      </c>
      <c r="BS51" s="292">
        <f>SUM(BZ51,CG51)</f>
        <v>0</v>
      </c>
      <c r="BT51" s="292">
        <f>SUM(CA51,CH51)</f>
        <v>3598</v>
      </c>
      <c r="BU51" s="292">
        <f>SUM(CB51,CI51)</f>
        <v>207</v>
      </c>
      <c r="BV51" s="292">
        <f>SUM(CC51,CJ51)</f>
        <v>380</v>
      </c>
      <c r="BW51" s="292">
        <f>SUM(CD51,CK51)</f>
        <v>0</v>
      </c>
      <c r="BX51" s="292">
        <f>SUM(CE51,CL51)</f>
        <v>149</v>
      </c>
      <c r="BY51" s="292">
        <f>SUM(BZ51:CE51)</f>
        <v>4254</v>
      </c>
      <c r="BZ51" s="292">
        <f>F51</f>
        <v>0</v>
      </c>
      <c r="CA51" s="292">
        <f>J51</f>
        <v>3544</v>
      </c>
      <c r="CB51" s="292">
        <f>N51</f>
        <v>196</v>
      </c>
      <c r="CC51" s="292">
        <f>R51</f>
        <v>380</v>
      </c>
      <c r="CD51" s="292">
        <f>V51</f>
        <v>0</v>
      </c>
      <c r="CE51" s="292">
        <f>Z51</f>
        <v>134</v>
      </c>
      <c r="CF51" s="292">
        <f>SUM(CG51:CL51)</f>
        <v>80</v>
      </c>
      <c r="CG51" s="292">
        <f>BE51</f>
        <v>0</v>
      </c>
      <c r="CH51" s="292">
        <f>BF51</f>
        <v>54</v>
      </c>
      <c r="CI51" s="292">
        <f>BG51</f>
        <v>11</v>
      </c>
      <c r="CJ51" s="292">
        <f>BH51</f>
        <v>0</v>
      </c>
      <c r="CK51" s="292">
        <f>BI51</f>
        <v>0</v>
      </c>
      <c r="CL51" s="292">
        <f>BJ51</f>
        <v>15</v>
      </c>
      <c r="CM51" s="292">
        <f>SUM(CT51,DA51)</f>
        <v>706</v>
      </c>
      <c r="CN51" s="292">
        <f>SUM(CU51,DB51)</f>
        <v>0</v>
      </c>
      <c r="CO51" s="292">
        <f>SUM(CV51,DC51)</f>
        <v>696</v>
      </c>
      <c r="CP51" s="292">
        <f>SUM(CW51,DD51)</f>
        <v>9</v>
      </c>
      <c r="CQ51" s="292">
        <f>SUM(CX51,DE51)</f>
        <v>1</v>
      </c>
      <c r="CR51" s="292">
        <f>SUM(CY51,DF51)</f>
        <v>0</v>
      </c>
      <c r="CS51" s="292">
        <f>SUM(CZ51,DG51)</f>
        <v>0</v>
      </c>
      <c r="CT51" s="292">
        <f>SUM(CU51:CZ51)</f>
        <v>696</v>
      </c>
      <c r="CU51" s="292">
        <f>AE51</f>
        <v>0</v>
      </c>
      <c r="CV51" s="292">
        <f>AI51</f>
        <v>687</v>
      </c>
      <c r="CW51" s="292">
        <f>AM51</f>
        <v>8</v>
      </c>
      <c r="CX51" s="292">
        <f>AQ51</f>
        <v>1</v>
      </c>
      <c r="CY51" s="292">
        <f>AU51</f>
        <v>0</v>
      </c>
      <c r="CZ51" s="292">
        <f>AY51</f>
        <v>0</v>
      </c>
      <c r="DA51" s="292">
        <f>SUM(DB51:DG51)</f>
        <v>10</v>
      </c>
      <c r="DB51" s="292">
        <f>BL51</f>
        <v>0</v>
      </c>
      <c r="DC51" s="292">
        <f>BM51</f>
        <v>9</v>
      </c>
      <c r="DD51" s="292">
        <f>BN51</f>
        <v>1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1">
    <sortCondition ref="A8:A51"/>
    <sortCondition ref="B8:B51"/>
    <sortCondition ref="C8:C5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50" man="1"/>
    <brk id="25" min="1" max="50" man="1"/>
    <brk id="38" min="1" max="50" man="1"/>
    <brk id="50" min="1" max="50" man="1"/>
    <brk id="62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5">
        <f>SUM(E7,T7,AI7,AX7,BM7,CB7,CQ7,DF7,DU7,DZ7)</f>
        <v>1033479</v>
      </c>
      <c r="E7" s="305">
        <f>SUM(F7,M7)</f>
        <v>793461</v>
      </c>
      <c r="F7" s="305">
        <f>SUM(G7:L7)</f>
        <v>734104</v>
      </c>
      <c r="G7" s="305">
        <f t="shared" ref="G7:L7" si="0">SUM(G$8:G$207)</f>
        <v>12714</v>
      </c>
      <c r="H7" s="305">
        <f t="shared" si="0"/>
        <v>719238</v>
      </c>
      <c r="I7" s="305">
        <f t="shared" si="0"/>
        <v>1641</v>
      </c>
      <c r="J7" s="305">
        <f t="shared" si="0"/>
        <v>1</v>
      </c>
      <c r="K7" s="305">
        <f t="shared" si="0"/>
        <v>0</v>
      </c>
      <c r="L7" s="305">
        <f t="shared" si="0"/>
        <v>510</v>
      </c>
      <c r="M7" s="305">
        <f>SUM(N7:S7)</f>
        <v>59357</v>
      </c>
      <c r="N7" s="305">
        <f t="shared" ref="N7:S7" si="1">SUM(N$8:N$207)</f>
        <v>9556</v>
      </c>
      <c r="O7" s="305">
        <f t="shared" si="1"/>
        <v>48922</v>
      </c>
      <c r="P7" s="305">
        <f t="shared" si="1"/>
        <v>170</v>
      </c>
      <c r="Q7" s="305">
        <f t="shared" si="1"/>
        <v>0</v>
      </c>
      <c r="R7" s="305">
        <f t="shared" si="1"/>
        <v>0</v>
      </c>
      <c r="S7" s="305">
        <f t="shared" si="1"/>
        <v>709</v>
      </c>
      <c r="T7" s="305">
        <f>SUM(U7,AB7)</f>
        <v>43283</v>
      </c>
      <c r="U7" s="305">
        <f>SUM(V7:AA7)</f>
        <v>28509</v>
      </c>
      <c r="V7" s="305">
        <f t="shared" ref="V7:AA7" si="2">SUM(V$8:V$207)</f>
        <v>530</v>
      </c>
      <c r="W7" s="305">
        <f t="shared" si="2"/>
        <v>0</v>
      </c>
      <c r="X7" s="305">
        <f t="shared" si="2"/>
        <v>19356</v>
      </c>
      <c r="Y7" s="305">
        <f t="shared" si="2"/>
        <v>2862</v>
      </c>
      <c r="Z7" s="305">
        <f t="shared" si="2"/>
        <v>26</v>
      </c>
      <c r="AA7" s="305">
        <f t="shared" si="2"/>
        <v>5735</v>
      </c>
      <c r="AB7" s="305">
        <f>SUM(AC7:AH7)</f>
        <v>14774</v>
      </c>
      <c r="AC7" s="305">
        <f t="shared" ref="AC7:AH7" si="3">SUM(AC$8:AC$207)</f>
        <v>398</v>
      </c>
      <c r="AD7" s="305">
        <f t="shared" si="3"/>
        <v>0</v>
      </c>
      <c r="AE7" s="305">
        <f t="shared" si="3"/>
        <v>4321</v>
      </c>
      <c r="AF7" s="305">
        <f t="shared" si="3"/>
        <v>348</v>
      </c>
      <c r="AG7" s="305">
        <f t="shared" si="3"/>
        <v>0</v>
      </c>
      <c r="AH7" s="305">
        <f t="shared" si="3"/>
        <v>9707</v>
      </c>
      <c r="AI7" s="305">
        <f>SUM(AJ7,AQ7)</f>
        <v>3329</v>
      </c>
      <c r="AJ7" s="305">
        <f>SUM(AK7:AP7)</f>
        <v>1700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1700</v>
      </c>
      <c r="AO7" s="305">
        <f t="shared" si="4"/>
        <v>0</v>
      </c>
      <c r="AP7" s="305">
        <f t="shared" si="4"/>
        <v>0</v>
      </c>
      <c r="AQ7" s="305">
        <f>SUM(AR7:AW7)</f>
        <v>1629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1132</v>
      </c>
      <c r="AV7" s="305">
        <f t="shared" si="5"/>
        <v>0</v>
      </c>
      <c r="AW7" s="305">
        <f t="shared" si="5"/>
        <v>497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40265</v>
      </c>
      <c r="CC7" s="305">
        <f>SUM(CD7:CI7)</f>
        <v>37741</v>
      </c>
      <c r="CD7" s="305">
        <f t="shared" ref="CD7:CI7" si="10">SUM(CD$8:CD$207)</f>
        <v>0</v>
      </c>
      <c r="CE7" s="305">
        <f t="shared" si="10"/>
        <v>37699</v>
      </c>
      <c r="CF7" s="305">
        <f t="shared" si="10"/>
        <v>0</v>
      </c>
      <c r="CG7" s="305">
        <f t="shared" si="10"/>
        <v>42</v>
      </c>
      <c r="CH7" s="305">
        <f t="shared" si="10"/>
        <v>0</v>
      </c>
      <c r="CI7" s="305">
        <f t="shared" si="10"/>
        <v>0</v>
      </c>
      <c r="CJ7" s="305">
        <f>SUM(CK7:CP7)</f>
        <v>2524</v>
      </c>
      <c r="CK7" s="305">
        <f t="shared" ref="CK7:CP7" si="11">SUM(CK$8:CK$207)</f>
        <v>0</v>
      </c>
      <c r="CL7" s="305">
        <f t="shared" si="11"/>
        <v>2524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62449</v>
      </c>
      <c r="CR7" s="305">
        <f>SUM(CS7:CX7)</f>
        <v>56795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19079</v>
      </c>
      <c r="CV7" s="305">
        <f t="shared" si="12"/>
        <v>36148</v>
      </c>
      <c r="CW7" s="305">
        <f t="shared" si="12"/>
        <v>189</v>
      </c>
      <c r="CX7" s="305">
        <f t="shared" si="12"/>
        <v>1379</v>
      </c>
      <c r="CY7" s="305">
        <f>SUM(CZ7:DE7)</f>
        <v>5654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1616</v>
      </c>
      <c r="DC7" s="305">
        <f t="shared" si="13"/>
        <v>1486</v>
      </c>
      <c r="DD7" s="305">
        <f t="shared" si="13"/>
        <v>441</v>
      </c>
      <c r="DE7" s="305">
        <f t="shared" si="13"/>
        <v>2111</v>
      </c>
      <c r="DF7" s="305">
        <f>SUM(DG7,DN7)</f>
        <v>1084</v>
      </c>
      <c r="DG7" s="305">
        <f>SUM(DH7:DM7)</f>
        <v>502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85</v>
      </c>
      <c r="DK7" s="305">
        <f t="shared" si="14"/>
        <v>313</v>
      </c>
      <c r="DL7" s="305">
        <f t="shared" si="14"/>
        <v>24</v>
      </c>
      <c r="DM7" s="305">
        <f t="shared" si="14"/>
        <v>80</v>
      </c>
      <c r="DN7" s="305">
        <f>SUM(DO7:DT7)</f>
        <v>582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58</v>
      </c>
      <c r="DR7" s="305">
        <f t="shared" si="15"/>
        <v>0</v>
      </c>
      <c r="DS7" s="305">
        <f t="shared" si="15"/>
        <v>0</v>
      </c>
      <c r="DT7" s="305">
        <f t="shared" si="15"/>
        <v>524</v>
      </c>
      <c r="DU7" s="305">
        <f>SUM(DV7:DY7)</f>
        <v>89381</v>
      </c>
      <c r="DV7" s="305">
        <f>SUM(DV$8:DV$207)</f>
        <v>82353</v>
      </c>
      <c r="DW7" s="305">
        <f>SUM(DW$8:DW$207)</f>
        <v>56</v>
      </c>
      <c r="DX7" s="305">
        <f>SUM(DX$8:DX$207)</f>
        <v>6959</v>
      </c>
      <c r="DY7" s="305">
        <f>SUM(DY$8:DY$207)</f>
        <v>13</v>
      </c>
      <c r="DZ7" s="305">
        <f>SUM(EA7,EH7)</f>
        <v>227</v>
      </c>
      <c r="EA7" s="305">
        <f>SUM(EB7:EG7)</f>
        <v>184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184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43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43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111070</v>
      </c>
      <c r="E8" s="292">
        <f>SUM(F8,M8)</f>
        <v>91187</v>
      </c>
      <c r="F8" s="292">
        <f>SUM(G8:L8)</f>
        <v>86300</v>
      </c>
      <c r="G8" s="292">
        <v>0</v>
      </c>
      <c r="H8" s="292">
        <v>86300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4887</v>
      </c>
      <c r="N8" s="292">
        <v>0</v>
      </c>
      <c r="O8" s="292">
        <v>4887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1276</v>
      </c>
      <c r="U8" s="292">
        <f>SUM(V8:AA8)</f>
        <v>332</v>
      </c>
      <c r="V8" s="292">
        <v>0</v>
      </c>
      <c r="W8" s="292">
        <v>0</v>
      </c>
      <c r="X8" s="292">
        <v>232</v>
      </c>
      <c r="Y8" s="292">
        <v>82</v>
      </c>
      <c r="Z8" s="292">
        <v>0</v>
      </c>
      <c r="AA8" s="292">
        <v>18</v>
      </c>
      <c r="AB8" s="292">
        <f>SUM(AC8:AH8)</f>
        <v>944</v>
      </c>
      <c r="AC8" s="292">
        <v>0</v>
      </c>
      <c r="AD8" s="292">
        <v>0</v>
      </c>
      <c r="AE8" s="292">
        <v>782</v>
      </c>
      <c r="AF8" s="292">
        <v>16</v>
      </c>
      <c r="AG8" s="292">
        <v>0</v>
      </c>
      <c r="AH8" s="292">
        <v>146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6229</v>
      </c>
      <c r="CR8" s="292">
        <f>SUM(CS8:CX8)</f>
        <v>6226</v>
      </c>
      <c r="CS8" s="292">
        <v>0</v>
      </c>
      <c r="CT8" s="292">
        <v>0</v>
      </c>
      <c r="CU8" s="292">
        <v>3103</v>
      </c>
      <c r="CV8" s="292">
        <v>3123</v>
      </c>
      <c r="CW8" s="292">
        <v>0</v>
      </c>
      <c r="CX8" s="292">
        <v>0</v>
      </c>
      <c r="CY8" s="292">
        <f>SUM(CZ8:DE8)</f>
        <v>3</v>
      </c>
      <c r="CZ8" s="292">
        <v>0</v>
      </c>
      <c r="DA8" s="292">
        <v>0</v>
      </c>
      <c r="DB8" s="292">
        <v>0</v>
      </c>
      <c r="DC8" s="292">
        <v>3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12378</v>
      </c>
      <c r="DV8" s="292">
        <v>12349</v>
      </c>
      <c r="DW8" s="292">
        <v>0</v>
      </c>
      <c r="DX8" s="292">
        <v>29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61347</v>
      </c>
      <c r="E9" s="292">
        <f>SUM(F9,M9)</f>
        <v>56809</v>
      </c>
      <c r="F9" s="292">
        <f>SUM(G9:L9)</f>
        <v>47253</v>
      </c>
      <c r="G9" s="292">
        <v>12714</v>
      </c>
      <c r="H9" s="292">
        <v>34539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9556</v>
      </c>
      <c r="N9" s="292">
        <v>9556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1620</v>
      </c>
      <c r="U9" s="292">
        <f>SUM(V9:AA9)</f>
        <v>1222</v>
      </c>
      <c r="V9" s="292">
        <v>530</v>
      </c>
      <c r="W9" s="292">
        <v>0</v>
      </c>
      <c r="X9" s="292">
        <v>179</v>
      </c>
      <c r="Y9" s="292">
        <v>255</v>
      </c>
      <c r="Z9" s="292">
        <v>26</v>
      </c>
      <c r="AA9" s="292">
        <v>232</v>
      </c>
      <c r="AB9" s="292">
        <f>SUM(AC9:AH9)</f>
        <v>398</v>
      </c>
      <c r="AC9" s="292">
        <v>398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789</v>
      </c>
      <c r="CR9" s="292">
        <f>SUM(CS9:CX9)</f>
        <v>764</v>
      </c>
      <c r="CS9" s="292">
        <v>0</v>
      </c>
      <c r="CT9" s="292">
        <v>0</v>
      </c>
      <c r="CU9" s="292">
        <v>0</v>
      </c>
      <c r="CV9" s="292">
        <v>764</v>
      </c>
      <c r="CW9" s="292">
        <v>0</v>
      </c>
      <c r="CX9" s="292">
        <v>0</v>
      </c>
      <c r="CY9" s="292">
        <f>SUM(CZ9:DE9)</f>
        <v>25</v>
      </c>
      <c r="CZ9" s="292">
        <v>0</v>
      </c>
      <c r="DA9" s="292">
        <v>0</v>
      </c>
      <c r="DB9" s="292">
        <v>0</v>
      </c>
      <c r="DC9" s="292">
        <v>20</v>
      </c>
      <c r="DD9" s="292">
        <v>5</v>
      </c>
      <c r="DE9" s="292">
        <v>0</v>
      </c>
      <c r="DF9" s="292">
        <f>SUM(DG9,DN9)</f>
        <v>96</v>
      </c>
      <c r="DG9" s="292">
        <f>SUM(DH9:DM9)</f>
        <v>96</v>
      </c>
      <c r="DH9" s="292">
        <v>0</v>
      </c>
      <c r="DI9" s="292">
        <v>0</v>
      </c>
      <c r="DJ9" s="292">
        <v>0</v>
      </c>
      <c r="DK9" s="292">
        <v>96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2033</v>
      </c>
      <c r="DV9" s="292">
        <v>2033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54741</v>
      </c>
      <c r="E10" s="292">
        <f>SUM(F10,M10)</f>
        <v>39654</v>
      </c>
      <c r="F10" s="292">
        <f>SUM(G10:L10)</f>
        <v>36996</v>
      </c>
      <c r="G10" s="292">
        <v>0</v>
      </c>
      <c r="H10" s="292">
        <v>36996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2658</v>
      </c>
      <c r="N10" s="292">
        <v>0</v>
      </c>
      <c r="O10" s="292">
        <v>2658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4143</v>
      </c>
      <c r="U10" s="292">
        <f>SUM(V10:AA10)</f>
        <v>3186</v>
      </c>
      <c r="V10" s="292">
        <v>0</v>
      </c>
      <c r="W10" s="292">
        <v>0</v>
      </c>
      <c r="X10" s="292">
        <v>2581</v>
      </c>
      <c r="Y10" s="292">
        <v>273</v>
      </c>
      <c r="Z10" s="292">
        <v>0</v>
      </c>
      <c r="AA10" s="292">
        <v>332</v>
      </c>
      <c r="AB10" s="292">
        <f>SUM(AC10:AH10)</f>
        <v>957</v>
      </c>
      <c r="AC10" s="292">
        <v>0</v>
      </c>
      <c r="AD10" s="292">
        <v>0</v>
      </c>
      <c r="AE10" s="292">
        <v>108</v>
      </c>
      <c r="AF10" s="292">
        <v>0</v>
      </c>
      <c r="AG10" s="292">
        <v>0</v>
      </c>
      <c r="AH10" s="292">
        <v>849</v>
      </c>
      <c r="AI10" s="292">
        <f>SUM(AJ10,AQ10)</f>
        <v>70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70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70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20</v>
      </c>
      <c r="CC10" s="292">
        <f>SUM(CD10:CI10)</f>
        <v>20</v>
      </c>
      <c r="CD10" s="292">
        <v>0</v>
      </c>
      <c r="CE10" s="292">
        <v>0</v>
      </c>
      <c r="CF10" s="292">
        <v>0</v>
      </c>
      <c r="CG10" s="292">
        <v>20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7239</v>
      </c>
      <c r="CR10" s="292">
        <f>SUM(CS10:CX10)</f>
        <v>7239</v>
      </c>
      <c r="CS10" s="292">
        <v>0</v>
      </c>
      <c r="CT10" s="292">
        <v>0</v>
      </c>
      <c r="CU10" s="292">
        <v>0</v>
      </c>
      <c r="CV10" s="292">
        <v>7239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3615</v>
      </c>
      <c r="DV10" s="292">
        <v>3615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47555</v>
      </c>
      <c r="E11" s="292">
        <f>SUM(F11,M11)</f>
        <v>41180</v>
      </c>
      <c r="F11" s="292">
        <f>SUM(G11:L11)</f>
        <v>39453</v>
      </c>
      <c r="G11" s="292">
        <v>0</v>
      </c>
      <c r="H11" s="292">
        <v>38829</v>
      </c>
      <c r="I11" s="292">
        <v>624</v>
      </c>
      <c r="J11" s="292">
        <v>0</v>
      </c>
      <c r="K11" s="292">
        <v>0</v>
      </c>
      <c r="L11" s="292">
        <v>0</v>
      </c>
      <c r="M11" s="292">
        <f>SUM(N11:S11)</f>
        <v>1727</v>
      </c>
      <c r="N11" s="292">
        <v>0</v>
      </c>
      <c r="O11" s="292">
        <v>1704</v>
      </c>
      <c r="P11" s="292">
        <v>23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4796</v>
      </c>
      <c r="CR11" s="292">
        <f>SUM(CS11:CX11)</f>
        <v>4324</v>
      </c>
      <c r="CS11" s="292">
        <v>0</v>
      </c>
      <c r="CT11" s="292">
        <v>0</v>
      </c>
      <c r="CU11" s="292">
        <v>657</v>
      </c>
      <c r="CV11" s="292">
        <v>3118</v>
      </c>
      <c r="CW11" s="292">
        <v>0</v>
      </c>
      <c r="CX11" s="292">
        <v>549</v>
      </c>
      <c r="CY11" s="292">
        <f>SUM(CZ11:DE11)</f>
        <v>472</v>
      </c>
      <c r="CZ11" s="292">
        <v>0</v>
      </c>
      <c r="DA11" s="292">
        <v>0</v>
      </c>
      <c r="DB11" s="292">
        <v>43</v>
      </c>
      <c r="DC11" s="292">
        <v>29</v>
      </c>
      <c r="DD11" s="292">
        <v>0</v>
      </c>
      <c r="DE11" s="292">
        <v>400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1579</v>
      </c>
      <c r="DV11" s="292">
        <v>1562</v>
      </c>
      <c r="DW11" s="292">
        <v>0</v>
      </c>
      <c r="DX11" s="292">
        <v>17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30549</v>
      </c>
      <c r="E12" s="292">
        <f>SUM(F12,M12)</f>
        <v>22723</v>
      </c>
      <c r="F12" s="292">
        <f>SUM(G12:L12)</f>
        <v>20001</v>
      </c>
      <c r="G12" s="292">
        <v>0</v>
      </c>
      <c r="H12" s="292">
        <v>19966</v>
      </c>
      <c r="I12" s="292">
        <v>0</v>
      </c>
      <c r="J12" s="292">
        <v>0</v>
      </c>
      <c r="K12" s="292">
        <v>0</v>
      </c>
      <c r="L12" s="292">
        <v>35</v>
      </c>
      <c r="M12" s="292">
        <f>SUM(N12:S12)</f>
        <v>2722</v>
      </c>
      <c r="N12" s="292">
        <v>0</v>
      </c>
      <c r="O12" s="292">
        <v>2722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1892</v>
      </c>
      <c r="U12" s="292">
        <f>SUM(V12:AA12)</f>
        <v>1155</v>
      </c>
      <c r="V12" s="292">
        <v>0</v>
      </c>
      <c r="W12" s="292">
        <v>0</v>
      </c>
      <c r="X12" s="292">
        <v>996</v>
      </c>
      <c r="Y12" s="292">
        <v>0</v>
      </c>
      <c r="Z12" s="292">
        <v>0</v>
      </c>
      <c r="AA12" s="292">
        <v>159</v>
      </c>
      <c r="AB12" s="292">
        <f>SUM(AC12:AH12)</f>
        <v>737</v>
      </c>
      <c r="AC12" s="292">
        <v>0</v>
      </c>
      <c r="AD12" s="292">
        <v>0</v>
      </c>
      <c r="AE12" s="292">
        <v>140</v>
      </c>
      <c r="AF12" s="292">
        <v>0</v>
      </c>
      <c r="AG12" s="292">
        <v>0</v>
      </c>
      <c r="AH12" s="292">
        <v>597</v>
      </c>
      <c r="AI12" s="292">
        <f>SUM(AJ12,AQ12)</f>
        <v>399</v>
      </c>
      <c r="AJ12" s="292">
        <f>SUM(AK12:AP12)</f>
        <v>161</v>
      </c>
      <c r="AK12" s="292">
        <v>0</v>
      </c>
      <c r="AL12" s="292">
        <v>0</v>
      </c>
      <c r="AM12" s="292">
        <v>0</v>
      </c>
      <c r="AN12" s="292">
        <v>161</v>
      </c>
      <c r="AO12" s="292">
        <v>0</v>
      </c>
      <c r="AP12" s="292">
        <v>0</v>
      </c>
      <c r="AQ12" s="292">
        <f>SUM(AR12:AW12)</f>
        <v>238</v>
      </c>
      <c r="AR12" s="292">
        <v>0</v>
      </c>
      <c r="AS12" s="292">
        <v>0</v>
      </c>
      <c r="AT12" s="292">
        <v>0</v>
      </c>
      <c r="AU12" s="292">
        <v>238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444</v>
      </c>
      <c r="CR12" s="292">
        <f>SUM(CS12:CX12)</f>
        <v>414</v>
      </c>
      <c r="CS12" s="292">
        <v>0</v>
      </c>
      <c r="CT12" s="292">
        <v>0</v>
      </c>
      <c r="CU12" s="292">
        <v>0</v>
      </c>
      <c r="CV12" s="292">
        <v>414</v>
      </c>
      <c r="CW12" s="292">
        <v>0</v>
      </c>
      <c r="CX12" s="292">
        <v>0</v>
      </c>
      <c r="CY12" s="292">
        <f>SUM(CZ12:DE12)</f>
        <v>30</v>
      </c>
      <c r="CZ12" s="292">
        <v>0</v>
      </c>
      <c r="DA12" s="292">
        <v>0</v>
      </c>
      <c r="DB12" s="292">
        <v>0</v>
      </c>
      <c r="DC12" s="292">
        <v>30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5091</v>
      </c>
      <c r="DV12" s="292">
        <v>5091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21304</v>
      </c>
      <c r="E13" s="292">
        <f>SUM(F13,M13)</f>
        <v>19942</v>
      </c>
      <c r="F13" s="292">
        <f>SUM(G13:L13)</f>
        <v>18934</v>
      </c>
      <c r="G13" s="292">
        <v>0</v>
      </c>
      <c r="H13" s="292">
        <v>17928</v>
      </c>
      <c r="I13" s="292">
        <v>682</v>
      </c>
      <c r="J13" s="292">
        <v>0</v>
      </c>
      <c r="K13" s="292">
        <v>0</v>
      </c>
      <c r="L13" s="292">
        <v>324</v>
      </c>
      <c r="M13" s="292">
        <f>SUM(N13:S13)</f>
        <v>1008</v>
      </c>
      <c r="N13" s="292">
        <v>0</v>
      </c>
      <c r="O13" s="292">
        <v>904</v>
      </c>
      <c r="P13" s="292">
        <v>104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14</v>
      </c>
      <c r="DG13" s="292">
        <f>SUM(DH13:DM13)</f>
        <v>14</v>
      </c>
      <c r="DH13" s="292">
        <v>0</v>
      </c>
      <c r="DI13" s="292">
        <v>0</v>
      </c>
      <c r="DJ13" s="292">
        <v>0</v>
      </c>
      <c r="DK13" s="292">
        <v>0</v>
      </c>
      <c r="DL13" s="292">
        <v>14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1348</v>
      </c>
      <c r="DV13" s="292">
        <v>1348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30969</v>
      </c>
      <c r="E14" s="292">
        <f>SUM(F14,M14)</f>
        <v>23224</v>
      </c>
      <c r="F14" s="292">
        <f>SUM(G14:L14)</f>
        <v>22514</v>
      </c>
      <c r="G14" s="292">
        <v>0</v>
      </c>
      <c r="H14" s="292">
        <v>22481</v>
      </c>
      <c r="I14" s="292">
        <v>0</v>
      </c>
      <c r="J14" s="292">
        <v>0</v>
      </c>
      <c r="K14" s="292">
        <v>0</v>
      </c>
      <c r="L14" s="292">
        <v>33</v>
      </c>
      <c r="M14" s="292">
        <f>SUM(N14:S14)</f>
        <v>710</v>
      </c>
      <c r="N14" s="292">
        <v>0</v>
      </c>
      <c r="O14" s="292">
        <v>616</v>
      </c>
      <c r="P14" s="292">
        <v>0</v>
      </c>
      <c r="Q14" s="292">
        <v>0</v>
      </c>
      <c r="R14" s="292">
        <v>0</v>
      </c>
      <c r="S14" s="292">
        <v>94</v>
      </c>
      <c r="T14" s="292">
        <f>SUM(U14,AB14)</f>
        <v>1121</v>
      </c>
      <c r="U14" s="292">
        <f>SUM(V14:AA14)</f>
        <v>900</v>
      </c>
      <c r="V14" s="292">
        <v>0</v>
      </c>
      <c r="W14" s="292">
        <v>0</v>
      </c>
      <c r="X14" s="292">
        <v>867</v>
      </c>
      <c r="Y14" s="292">
        <v>0</v>
      </c>
      <c r="Z14" s="292">
        <v>0</v>
      </c>
      <c r="AA14" s="292">
        <v>33</v>
      </c>
      <c r="AB14" s="292">
        <f>SUM(AC14:AH14)</f>
        <v>221</v>
      </c>
      <c r="AC14" s="292">
        <v>0</v>
      </c>
      <c r="AD14" s="292">
        <v>0</v>
      </c>
      <c r="AE14" s="292">
        <v>127</v>
      </c>
      <c r="AF14" s="292">
        <v>0</v>
      </c>
      <c r="AG14" s="292">
        <v>0</v>
      </c>
      <c r="AH14" s="292">
        <v>94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337</v>
      </c>
      <c r="CR14" s="292">
        <f>SUM(CS14:CX14)</f>
        <v>337</v>
      </c>
      <c r="CS14" s="292">
        <v>0</v>
      </c>
      <c r="CT14" s="292">
        <v>0</v>
      </c>
      <c r="CU14" s="292">
        <v>0</v>
      </c>
      <c r="CV14" s="292">
        <v>337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6287</v>
      </c>
      <c r="DV14" s="292">
        <v>6287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17828</v>
      </c>
      <c r="E15" s="292">
        <f>SUM(F15,M15)</f>
        <v>13102</v>
      </c>
      <c r="F15" s="292">
        <f>SUM(G15:L15)</f>
        <v>11129</v>
      </c>
      <c r="G15" s="292">
        <v>0</v>
      </c>
      <c r="H15" s="292">
        <v>11129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1973</v>
      </c>
      <c r="N15" s="292">
        <v>0</v>
      </c>
      <c r="O15" s="292">
        <v>1703</v>
      </c>
      <c r="P15" s="292">
        <v>0</v>
      </c>
      <c r="Q15" s="292">
        <v>0</v>
      </c>
      <c r="R15" s="292">
        <v>0</v>
      </c>
      <c r="S15" s="292">
        <v>270</v>
      </c>
      <c r="T15" s="292">
        <f>SUM(U15,AB15)</f>
        <v>689</v>
      </c>
      <c r="U15" s="292">
        <f>SUM(V15:AA15)</f>
        <v>458</v>
      </c>
      <c r="V15" s="292">
        <v>0</v>
      </c>
      <c r="W15" s="292">
        <v>0</v>
      </c>
      <c r="X15" s="292">
        <v>433</v>
      </c>
      <c r="Y15" s="292">
        <v>0</v>
      </c>
      <c r="Z15" s="292">
        <v>0</v>
      </c>
      <c r="AA15" s="292">
        <v>25</v>
      </c>
      <c r="AB15" s="292">
        <f>SUM(AC15:AH15)</f>
        <v>231</v>
      </c>
      <c r="AC15" s="292">
        <v>0</v>
      </c>
      <c r="AD15" s="292">
        <v>0</v>
      </c>
      <c r="AE15" s="292">
        <v>117</v>
      </c>
      <c r="AF15" s="292">
        <v>0</v>
      </c>
      <c r="AG15" s="292">
        <v>0</v>
      </c>
      <c r="AH15" s="292">
        <v>114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10</v>
      </c>
      <c r="CR15" s="292">
        <f>SUM(CS15:CX15)</f>
        <v>10</v>
      </c>
      <c r="CS15" s="292">
        <v>0</v>
      </c>
      <c r="CT15" s="292">
        <v>0</v>
      </c>
      <c r="CU15" s="292">
        <v>0</v>
      </c>
      <c r="CV15" s="292">
        <v>0</v>
      </c>
      <c r="CW15" s="292">
        <v>10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4027</v>
      </c>
      <c r="DV15" s="292">
        <v>1211</v>
      </c>
      <c r="DW15" s="292">
        <v>0</v>
      </c>
      <c r="DX15" s="292">
        <v>2816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18230</v>
      </c>
      <c r="E16" s="292">
        <f>SUM(F16,M16)</f>
        <v>13815</v>
      </c>
      <c r="F16" s="292">
        <f>SUM(G16:L16)</f>
        <v>13090</v>
      </c>
      <c r="G16" s="292">
        <v>0</v>
      </c>
      <c r="H16" s="292">
        <v>13090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725</v>
      </c>
      <c r="N16" s="292">
        <v>0</v>
      </c>
      <c r="O16" s="292">
        <v>594</v>
      </c>
      <c r="P16" s="292">
        <v>0</v>
      </c>
      <c r="Q16" s="292">
        <v>0</v>
      </c>
      <c r="R16" s="292">
        <v>0</v>
      </c>
      <c r="S16" s="292">
        <v>131</v>
      </c>
      <c r="T16" s="292">
        <f>SUM(U16,AB16)</f>
        <v>531</v>
      </c>
      <c r="U16" s="292">
        <f>SUM(V16:AA16)</f>
        <v>357</v>
      </c>
      <c r="V16" s="292">
        <v>0</v>
      </c>
      <c r="W16" s="292">
        <v>0</v>
      </c>
      <c r="X16" s="292">
        <v>237</v>
      </c>
      <c r="Y16" s="292">
        <v>0</v>
      </c>
      <c r="Z16" s="292">
        <v>0</v>
      </c>
      <c r="AA16" s="292">
        <v>120</v>
      </c>
      <c r="AB16" s="292">
        <f>SUM(AC16:AH16)</f>
        <v>174</v>
      </c>
      <c r="AC16" s="292">
        <v>0</v>
      </c>
      <c r="AD16" s="292">
        <v>0</v>
      </c>
      <c r="AE16" s="292">
        <v>44</v>
      </c>
      <c r="AF16" s="292">
        <v>0</v>
      </c>
      <c r="AG16" s="292">
        <v>0</v>
      </c>
      <c r="AH16" s="292">
        <v>130</v>
      </c>
      <c r="AI16" s="292">
        <f>SUM(AJ16,AQ16)</f>
        <v>934</v>
      </c>
      <c r="AJ16" s="292">
        <f>SUM(AK16:AP16)</f>
        <v>40</v>
      </c>
      <c r="AK16" s="292">
        <v>0</v>
      </c>
      <c r="AL16" s="292">
        <v>0</v>
      </c>
      <c r="AM16" s="292">
        <v>0</v>
      </c>
      <c r="AN16" s="292">
        <v>40</v>
      </c>
      <c r="AO16" s="292">
        <v>0</v>
      </c>
      <c r="AP16" s="292">
        <v>0</v>
      </c>
      <c r="AQ16" s="292">
        <f>SUM(AR16:AW16)</f>
        <v>894</v>
      </c>
      <c r="AR16" s="292">
        <v>0</v>
      </c>
      <c r="AS16" s="292">
        <v>0</v>
      </c>
      <c r="AT16" s="292">
        <v>0</v>
      </c>
      <c r="AU16" s="292">
        <v>894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2004</v>
      </c>
      <c r="CR16" s="292">
        <f>SUM(CS16:CX16)</f>
        <v>2003</v>
      </c>
      <c r="CS16" s="292">
        <v>0</v>
      </c>
      <c r="CT16" s="292">
        <v>0</v>
      </c>
      <c r="CU16" s="292">
        <v>1348</v>
      </c>
      <c r="CV16" s="292">
        <v>639</v>
      </c>
      <c r="CW16" s="292">
        <v>16</v>
      </c>
      <c r="CX16" s="292">
        <v>0</v>
      </c>
      <c r="CY16" s="292">
        <f>SUM(CZ16:DE16)</f>
        <v>1</v>
      </c>
      <c r="CZ16" s="292">
        <v>0</v>
      </c>
      <c r="DA16" s="292">
        <v>0</v>
      </c>
      <c r="DB16" s="292">
        <v>1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946</v>
      </c>
      <c r="DV16" s="292">
        <v>946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15912</v>
      </c>
      <c r="E17" s="292">
        <f>SUM(F17,M17)</f>
        <v>13964</v>
      </c>
      <c r="F17" s="292">
        <f>SUM(G17:L17)</f>
        <v>11016</v>
      </c>
      <c r="G17" s="292">
        <v>0</v>
      </c>
      <c r="H17" s="292">
        <v>11016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2948</v>
      </c>
      <c r="N17" s="292">
        <v>0</v>
      </c>
      <c r="O17" s="292">
        <v>2948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891</v>
      </c>
      <c r="CR17" s="292">
        <f>SUM(CS17:CX17)</f>
        <v>879</v>
      </c>
      <c r="CS17" s="292">
        <v>0</v>
      </c>
      <c r="CT17" s="292">
        <v>0</v>
      </c>
      <c r="CU17" s="292">
        <v>0</v>
      </c>
      <c r="CV17" s="292">
        <v>879</v>
      </c>
      <c r="CW17" s="292">
        <v>0</v>
      </c>
      <c r="CX17" s="292">
        <v>0</v>
      </c>
      <c r="CY17" s="292">
        <f>SUM(CZ17:DE17)</f>
        <v>12</v>
      </c>
      <c r="CZ17" s="292">
        <v>0</v>
      </c>
      <c r="DA17" s="292">
        <v>0</v>
      </c>
      <c r="DB17" s="292">
        <v>0</v>
      </c>
      <c r="DC17" s="292">
        <v>12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1057</v>
      </c>
      <c r="DV17" s="292">
        <v>1057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9080</v>
      </c>
      <c r="E18" s="292">
        <f>SUM(F18,M18)</f>
        <v>6887</v>
      </c>
      <c r="F18" s="292">
        <f>SUM(G18:L18)</f>
        <v>6606</v>
      </c>
      <c r="G18" s="292">
        <v>0</v>
      </c>
      <c r="H18" s="292">
        <v>6606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281</v>
      </c>
      <c r="N18" s="292">
        <v>0</v>
      </c>
      <c r="O18" s="292">
        <v>281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1703</v>
      </c>
      <c r="CR18" s="292">
        <f>SUM(CS18:CX18)</f>
        <v>1166</v>
      </c>
      <c r="CS18" s="292">
        <v>0</v>
      </c>
      <c r="CT18" s="292">
        <v>0</v>
      </c>
      <c r="CU18" s="292">
        <v>0</v>
      </c>
      <c r="CV18" s="292">
        <v>1161</v>
      </c>
      <c r="CW18" s="292">
        <v>5</v>
      </c>
      <c r="CX18" s="292">
        <v>0</v>
      </c>
      <c r="CY18" s="292">
        <f>SUM(CZ18:DE18)</f>
        <v>537</v>
      </c>
      <c r="CZ18" s="292">
        <v>0</v>
      </c>
      <c r="DA18" s="292">
        <v>0</v>
      </c>
      <c r="DB18" s="292">
        <v>0</v>
      </c>
      <c r="DC18" s="292">
        <v>103</v>
      </c>
      <c r="DD18" s="292">
        <v>434</v>
      </c>
      <c r="DE18" s="292">
        <v>0</v>
      </c>
      <c r="DF18" s="292">
        <f>SUM(DG18,DN18)</f>
        <v>490</v>
      </c>
      <c r="DG18" s="292">
        <f>SUM(DH18:DM18)</f>
        <v>160</v>
      </c>
      <c r="DH18" s="292">
        <v>0</v>
      </c>
      <c r="DI18" s="292">
        <v>0</v>
      </c>
      <c r="DJ18" s="292">
        <v>85</v>
      </c>
      <c r="DK18" s="292">
        <v>0</v>
      </c>
      <c r="DL18" s="292">
        <v>0</v>
      </c>
      <c r="DM18" s="292">
        <v>75</v>
      </c>
      <c r="DN18" s="292">
        <f>SUM(DO18:DT18)</f>
        <v>330</v>
      </c>
      <c r="DO18" s="292">
        <v>0</v>
      </c>
      <c r="DP18" s="292">
        <v>0</v>
      </c>
      <c r="DQ18" s="292">
        <v>58</v>
      </c>
      <c r="DR18" s="292">
        <v>0</v>
      </c>
      <c r="DS18" s="292">
        <v>0</v>
      </c>
      <c r="DT18" s="292">
        <v>272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15724</v>
      </c>
      <c r="E19" s="292">
        <f>SUM(F19,M19)</f>
        <v>13697</v>
      </c>
      <c r="F19" s="292">
        <f>SUM(G19:L19)</f>
        <v>10756</v>
      </c>
      <c r="G19" s="292">
        <v>0</v>
      </c>
      <c r="H19" s="292">
        <v>10756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2941</v>
      </c>
      <c r="N19" s="292">
        <v>0</v>
      </c>
      <c r="O19" s="292">
        <v>2941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24</v>
      </c>
      <c r="U19" s="292">
        <f>SUM(V19:AA19)</f>
        <v>24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24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1776</v>
      </c>
      <c r="DV19" s="292">
        <v>1745</v>
      </c>
      <c r="DW19" s="292">
        <v>0</v>
      </c>
      <c r="DX19" s="292">
        <v>31</v>
      </c>
      <c r="DY19" s="292">
        <v>0</v>
      </c>
      <c r="DZ19" s="292">
        <f>SUM(EA19,EH19)</f>
        <v>227</v>
      </c>
      <c r="EA19" s="292">
        <f>SUM(EB19:EG19)</f>
        <v>184</v>
      </c>
      <c r="EB19" s="292">
        <v>0</v>
      </c>
      <c r="EC19" s="292">
        <v>0</v>
      </c>
      <c r="ED19" s="292">
        <v>184</v>
      </c>
      <c r="EE19" s="292">
        <v>0</v>
      </c>
      <c r="EF19" s="292">
        <v>0</v>
      </c>
      <c r="EG19" s="292">
        <v>0</v>
      </c>
      <c r="EH19" s="292">
        <f>SUM(EI19:EN19)</f>
        <v>43</v>
      </c>
      <c r="EI19" s="292">
        <v>0</v>
      </c>
      <c r="EJ19" s="292">
        <v>0</v>
      </c>
      <c r="EK19" s="292">
        <v>43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25052</v>
      </c>
      <c r="E20" s="292">
        <f>SUM(F20,M20)</f>
        <v>22489</v>
      </c>
      <c r="F20" s="292">
        <f>SUM(G20:L20)</f>
        <v>19571</v>
      </c>
      <c r="G20" s="292">
        <v>0</v>
      </c>
      <c r="H20" s="292">
        <v>19571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2918</v>
      </c>
      <c r="N20" s="292">
        <v>0</v>
      </c>
      <c r="O20" s="292">
        <v>2918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2094</v>
      </c>
      <c r="U20" s="292">
        <f>SUM(V20:AA20)</f>
        <v>840</v>
      </c>
      <c r="V20" s="292">
        <v>0</v>
      </c>
      <c r="W20" s="292">
        <v>0</v>
      </c>
      <c r="X20" s="292">
        <v>333</v>
      </c>
      <c r="Y20" s="292">
        <v>437</v>
      </c>
      <c r="Z20" s="292">
        <v>0</v>
      </c>
      <c r="AA20" s="292">
        <v>70</v>
      </c>
      <c r="AB20" s="292">
        <f>SUM(AC20:AH20)</f>
        <v>1254</v>
      </c>
      <c r="AC20" s="292">
        <v>0</v>
      </c>
      <c r="AD20" s="292">
        <v>0</v>
      </c>
      <c r="AE20" s="292">
        <v>294</v>
      </c>
      <c r="AF20" s="292">
        <v>123</v>
      </c>
      <c r="AG20" s="292">
        <v>0</v>
      </c>
      <c r="AH20" s="292">
        <v>837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68</v>
      </c>
      <c r="CR20" s="292">
        <f>SUM(CS20:CX20)</f>
        <v>55</v>
      </c>
      <c r="CS20" s="292">
        <v>0</v>
      </c>
      <c r="CT20" s="292">
        <v>0</v>
      </c>
      <c r="CU20" s="292">
        <v>0</v>
      </c>
      <c r="CV20" s="292">
        <v>55</v>
      </c>
      <c r="CW20" s="292">
        <v>0</v>
      </c>
      <c r="CX20" s="292">
        <v>0</v>
      </c>
      <c r="CY20" s="292">
        <f>SUM(CZ20:DE20)</f>
        <v>13</v>
      </c>
      <c r="CZ20" s="292">
        <v>0</v>
      </c>
      <c r="DA20" s="292">
        <v>0</v>
      </c>
      <c r="DB20" s="292">
        <v>0</v>
      </c>
      <c r="DC20" s="292">
        <v>13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401</v>
      </c>
      <c r="DV20" s="292">
        <v>324</v>
      </c>
      <c r="DW20" s="292">
        <v>0</v>
      </c>
      <c r="DX20" s="292">
        <v>77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32588</v>
      </c>
      <c r="E21" s="292">
        <f>SUM(F21,M21)</f>
        <v>22782</v>
      </c>
      <c r="F21" s="292">
        <f>SUM(G21:L21)</f>
        <v>22737</v>
      </c>
      <c r="G21" s="292">
        <v>0</v>
      </c>
      <c r="H21" s="292">
        <v>22737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45</v>
      </c>
      <c r="N21" s="292">
        <v>0</v>
      </c>
      <c r="O21" s="292">
        <v>45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778</v>
      </c>
      <c r="U21" s="292">
        <f>SUM(V21:AA21)</f>
        <v>359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359</v>
      </c>
      <c r="AB21" s="292">
        <f>SUM(AC21:AH21)</f>
        <v>419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419</v>
      </c>
      <c r="AI21" s="292">
        <f>SUM(AJ21,AQ21)</f>
        <v>412</v>
      </c>
      <c r="AJ21" s="292">
        <f>SUM(AK21:AP21)</f>
        <v>412</v>
      </c>
      <c r="AK21" s="292">
        <v>0</v>
      </c>
      <c r="AL21" s="292">
        <v>0</v>
      </c>
      <c r="AM21" s="292">
        <v>0</v>
      </c>
      <c r="AN21" s="292">
        <v>412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5620</v>
      </c>
      <c r="CR21" s="292">
        <f>SUM(CS21:CX21)</f>
        <v>5615</v>
      </c>
      <c r="CS21" s="292">
        <v>0</v>
      </c>
      <c r="CT21" s="292">
        <v>0</v>
      </c>
      <c r="CU21" s="292">
        <v>3593</v>
      </c>
      <c r="CV21" s="292">
        <v>1993</v>
      </c>
      <c r="CW21" s="292">
        <v>29</v>
      </c>
      <c r="CX21" s="292">
        <v>0</v>
      </c>
      <c r="CY21" s="292">
        <f>SUM(CZ21:DE21)</f>
        <v>5</v>
      </c>
      <c r="CZ21" s="292">
        <v>0</v>
      </c>
      <c r="DA21" s="292">
        <v>0</v>
      </c>
      <c r="DB21" s="292">
        <v>5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2996</v>
      </c>
      <c r="DV21" s="292">
        <v>2338</v>
      </c>
      <c r="DW21" s="292">
        <v>0</v>
      </c>
      <c r="DX21" s="292">
        <v>658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28645</v>
      </c>
      <c r="E22" s="292">
        <f>SUM(F22,M22)</f>
        <v>23124</v>
      </c>
      <c r="F22" s="292">
        <f>SUM(G22:L22)</f>
        <v>21959</v>
      </c>
      <c r="G22" s="292">
        <v>0</v>
      </c>
      <c r="H22" s="292">
        <v>21959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1165</v>
      </c>
      <c r="N22" s="292">
        <v>0</v>
      </c>
      <c r="O22" s="292">
        <v>1165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75</v>
      </c>
      <c r="AJ22" s="292">
        <f>SUM(AK22:AP22)</f>
        <v>75</v>
      </c>
      <c r="AK22" s="292">
        <v>0</v>
      </c>
      <c r="AL22" s="292">
        <v>0</v>
      </c>
      <c r="AM22" s="292">
        <v>0</v>
      </c>
      <c r="AN22" s="292">
        <v>75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22</v>
      </c>
      <c r="CC22" s="292">
        <f>SUM(CD22:CI22)</f>
        <v>22</v>
      </c>
      <c r="CD22" s="292">
        <v>0</v>
      </c>
      <c r="CE22" s="292">
        <v>0</v>
      </c>
      <c r="CF22" s="292">
        <v>0</v>
      </c>
      <c r="CG22" s="292">
        <v>22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2803</v>
      </c>
      <c r="CR22" s="292">
        <f>SUM(CS22:CX22)</f>
        <v>1611</v>
      </c>
      <c r="CS22" s="292">
        <v>0</v>
      </c>
      <c r="CT22" s="292">
        <v>0</v>
      </c>
      <c r="CU22" s="292">
        <v>586</v>
      </c>
      <c r="CV22" s="292">
        <v>962</v>
      </c>
      <c r="CW22" s="292">
        <v>9</v>
      </c>
      <c r="CX22" s="292">
        <v>54</v>
      </c>
      <c r="CY22" s="292">
        <f>SUM(CZ22:DE22)</f>
        <v>1192</v>
      </c>
      <c r="CZ22" s="292">
        <v>0</v>
      </c>
      <c r="DA22" s="292">
        <v>0</v>
      </c>
      <c r="DB22" s="292">
        <v>558</v>
      </c>
      <c r="DC22" s="292">
        <v>0</v>
      </c>
      <c r="DD22" s="292">
        <v>0</v>
      </c>
      <c r="DE22" s="292">
        <v>634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2621</v>
      </c>
      <c r="DV22" s="292">
        <v>1969</v>
      </c>
      <c r="DW22" s="292">
        <v>0</v>
      </c>
      <c r="DX22" s="292">
        <v>652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94223</v>
      </c>
      <c r="E23" s="292">
        <f>SUM(F23,M23)</f>
        <v>72029</v>
      </c>
      <c r="F23" s="292">
        <f>SUM(G23:L23)</f>
        <v>70526</v>
      </c>
      <c r="G23" s="292">
        <v>0</v>
      </c>
      <c r="H23" s="292">
        <v>70526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1503</v>
      </c>
      <c r="N23" s="292">
        <v>0</v>
      </c>
      <c r="O23" s="292">
        <v>1503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4805</v>
      </c>
      <c r="U23" s="292">
        <f>SUM(V23:AA23)</f>
        <v>3056</v>
      </c>
      <c r="V23" s="292">
        <v>0</v>
      </c>
      <c r="W23" s="292">
        <v>0</v>
      </c>
      <c r="X23" s="292">
        <v>2604</v>
      </c>
      <c r="Y23" s="292">
        <v>0</v>
      </c>
      <c r="Z23" s="292">
        <v>0</v>
      </c>
      <c r="AA23" s="292">
        <v>452</v>
      </c>
      <c r="AB23" s="292">
        <f>SUM(AC23:AH23)</f>
        <v>1749</v>
      </c>
      <c r="AC23" s="292">
        <v>0</v>
      </c>
      <c r="AD23" s="292">
        <v>0</v>
      </c>
      <c r="AE23" s="292">
        <v>364</v>
      </c>
      <c r="AF23" s="292">
        <v>0</v>
      </c>
      <c r="AG23" s="292">
        <v>0</v>
      </c>
      <c r="AH23" s="292">
        <v>1385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5073</v>
      </c>
      <c r="CR23" s="292">
        <f>SUM(CS23:CX23)</f>
        <v>5073</v>
      </c>
      <c r="CS23" s="292">
        <v>0</v>
      </c>
      <c r="CT23" s="292">
        <v>0</v>
      </c>
      <c r="CU23" s="292">
        <v>0</v>
      </c>
      <c r="CV23" s="292">
        <v>5025</v>
      </c>
      <c r="CW23" s="292">
        <v>48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12316</v>
      </c>
      <c r="DV23" s="292">
        <v>12316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53865</v>
      </c>
      <c r="E24" s="292">
        <f>SUM(F24,M24)</f>
        <v>51042</v>
      </c>
      <c r="F24" s="292">
        <f>SUM(G24:L24)</f>
        <v>47854</v>
      </c>
      <c r="G24" s="292">
        <v>0</v>
      </c>
      <c r="H24" s="292">
        <v>47854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3188</v>
      </c>
      <c r="N24" s="292">
        <v>0</v>
      </c>
      <c r="O24" s="292">
        <v>3188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2086</v>
      </c>
      <c r="U24" s="292">
        <f>SUM(V24:AA24)</f>
        <v>1964</v>
      </c>
      <c r="V24" s="292">
        <v>0</v>
      </c>
      <c r="W24" s="292">
        <v>0</v>
      </c>
      <c r="X24" s="292">
        <v>1933</v>
      </c>
      <c r="Y24" s="292">
        <v>0</v>
      </c>
      <c r="Z24" s="292">
        <v>0</v>
      </c>
      <c r="AA24" s="292">
        <v>31</v>
      </c>
      <c r="AB24" s="292">
        <f>SUM(AC24:AH24)</f>
        <v>122</v>
      </c>
      <c r="AC24" s="292">
        <v>0</v>
      </c>
      <c r="AD24" s="292">
        <v>0</v>
      </c>
      <c r="AE24" s="292">
        <v>122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227</v>
      </c>
      <c r="DG24" s="292">
        <f>SUM(DH24:DM24)</f>
        <v>227</v>
      </c>
      <c r="DH24" s="292">
        <v>0</v>
      </c>
      <c r="DI24" s="292">
        <v>0</v>
      </c>
      <c r="DJ24" s="292">
        <v>0</v>
      </c>
      <c r="DK24" s="292">
        <v>217</v>
      </c>
      <c r="DL24" s="292">
        <v>10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510</v>
      </c>
      <c r="DV24" s="292">
        <v>510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23118</v>
      </c>
      <c r="E25" s="292">
        <f>SUM(F25,M25)</f>
        <v>0</v>
      </c>
      <c r="F25" s="292">
        <f>SUM(G25:L25)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4495</v>
      </c>
      <c r="U25" s="292">
        <f>SUM(V25:AA25)</f>
        <v>3053</v>
      </c>
      <c r="V25" s="292">
        <v>0</v>
      </c>
      <c r="W25" s="292">
        <v>0</v>
      </c>
      <c r="X25" s="292">
        <v>2931</v>
      </c>
      <c r="Y25" s="292">
        <v>0</v>
      </c>
      <c r="Z25" s="292">
        <v>0</v>
      </c>
      <c r="AA25" s="292">
        <v>122</v>
      </c>
      <c r="AB25" s="292">
        <f>SUM(AC25:AH25)</f>
        <v>1442</v>
      </c>
      <c r="AC25" s="292">
        <v>0</v>
      </c>
      <c r="AD25" s="292">
        <v>0</v>
      </c>
      <c r="AE25" s="292">
        <v>994</v>
      </c>
      <c r="AF25" s="292">
        <v>0</v>
      </c>
      <c r="AG25" s="292">
        <v>0</v>
      </c>
      <c r="AH25" s="292">
        <v>448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18251</v>
      </c>
      <c r="CC25" s="292">
        <f>SUM(CD25:CI25)</f>
        <v>16674</v>
      </c>
      <c r="CD25" s="292">
        <v>0</v>
      </c>
      <c r="CE25" s="292">
        <v>16674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1577</v>
      </c>
      <c r="CK25" s="292">
        <v>0</v>
      </c>
      <c r="CL25" s="292">
        <v>1577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372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372</v>
      </c>
      <c r="CZ25" s="292">
        <v>0</v>
      </c>
      <c r="DA25" s="292">
        <v>0</v>
      </c>
      <c r="DB25" s="292">
        <v>0</v>
      </c>
      <c r="DC25" s="292">
        <v>372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10539</v>
      </c>
      <c r="E26" s="292">
        <f>SUM(F26,M26)</f>
        <v>7678</v>
      </c>
      <c r="F26" s="292">
        <f>SUM(G26:L26)</f>
        <v>6810</v>
      </c>
      <c r="G26" s="292">
        <v>0</v>
      </c>
      <c r="H26" s="292">
        <v>6810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868</v>
      </c>
      <c r="N26" s="292">
        <v>0</v>
      </c>
      <c r="O26" s="292">
        <v>868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765</v>
      </c>
      <c r="U26" s="292">
        <f>SUM(V26:AA26)</f>
        <v>405</v>
      </c>
      <c r="V26" s="292">
        <v>0</v>
      </c>
      <c r="W26" s="292">
        <v>0</v>
      </c>
      <c r="X26" s="292">
        <v>400</v>
      </c>
      <c r="Y26" s="292">
        <v>0</v>
      </c>
      <c r="Z26" s="292">
        <v>0</v>
      </c>
      <c r="AA26" s="292">
        <v>5</v>
      </c>
      <c r="AB26" s="292">
        <f>SUM(AC26:AH26)</f>
        <v>360</v>
      </c>
      <c r="AC26" s="292">
        <v>0</v>
      </c>
      <c r="AD26" s="292">
        <v>0</v>
      </c>
      <c r="AE26" s="292">
        <v>141</v>
      </c>
      <c r="AF26" s="292">
        <v>0</v>
      </c>
      <c r="AG26" s="292">
        <v>0</v>
      </c>
      <c r="AH26" s="292">
        <v>219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1145</v>
      </c>
      <c r="CR26" s="292">
        <f>SUM(CS26:CX26)</f>
        <v>1144</v>
      </c>
      <c r="CS26" s="292">
        <v>0</v>
      </c>
      <c r="CT26" s="292">
        <v>0</v>
      </c>
      <c r="CU26" s="292">
        <v>0</v>
      </c>
      <c r="CV26" s="292">
        <v>1144</v>
      </c>
      <c r="CW26" s="292">
        <v>0</v>
      </c>
      <c r="CX26" s="292">
        <v>0</v>
      </c>
      <c r="CY26" s="292">
        <f>SUM(CZ26:DE26)</f>
        <v>1</v>
      </c>
      <c r="CZ26" s="292">
        <v>0</v>
      </c>
      <c r="DA26" s="292">
        <v>0</v>
      </c>
      <c r="DB26" s="292">
        <v>0</v>
      </c>
      <c r="DC26" s="292">
        <v>1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951</v>
      </c>
      <c r="DV26" s="292">
        <v>951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18768</v>
      </c>
      <c r="E27" s="292">
        <f>SUM(F27,M27)</f>
        <v>13347</v>
      </c>
      <c r="F27" s="292">
        <f>SUM(G27:L27)</f>
        <v>13281</v>
      </c>
      <c r="G27" s="292">
        <v>0</v>
      </c>
      <c r="H27" s="292">
        <v>13281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66</v>
      </c>
      <c r="N27" s="292">
        <v>0</v>
      </c>
      <c r="O27" s="292">
        <v>66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524</v>
      </c>
      <c r="U27" s="292">
        <f>SUM(V27:AA27)</f>
        <v>222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222</v>
      </c>
      <c r="AB27" s="292">
        <f>SUM(AC27:AH27)</f>
        <v>302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302</v>
      </c>
      <c r="AI27" s="292">
        <f>SUM(AJ27,AQ27)</f>
        <v>517</v>
      </c>
      <c r="AJ27" s="292">
        <f>SUM(AK27:AP27)</f>
        <v>517</v>
      </c>
      <c r="AK27" s="292">
        <v>0</v>
      </c>
      <c r="AL27" s="292">
        <v>0</v>
      </c>
      <c r="AM27" s="292">
        <v>0</v>
      </c>
      <c r="AN27" s="292">
        <v>517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3353</v>
      </c>
      <c r="CR27" s="292">
        <f>SUM(CS27:CX27)</f>
        <v>3351</v>
      </c>
      <c r="CS27" s="292">
        <v>0</v>
      </c>
      <c r="CT27" s="292">
        <v>0</v>
      </c>
      <c r="CU27" s="292">
        <v>2294</v>
      </c>
      <c r="CV27" s="292">
        <v>1042</v>
      </c>
      <c r="CW27" s="292">
        <v>15</v>
      </c>
      <c r="CX27" s="292">
        <v>0</v>
      </c>
      <c r="CY27" s="292">
        <f>SUM(CZ27:DE27)</f>
        <v>2</v>
      </c>
      <c r="CZ27" s="292">
        <v>0</v>
      </c>
      <c r="DA27" s="292">
        <v>0</v>
      </c>
      <c r="DB27" s="292">
        <v>2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1027</v>
      </c>
      <c r="DV27" s="292">
        <v>1027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14352</v>
      </c>
      <c r="E28" s="292">
        <f>SUM(F28,M28)</f>
        <v>11903</v>
      </c>
      <c r="F28" s="292">
        <f>SUM(G28:L28)</f>
        <v>10685</v>
      </c>
      <c r="G28" s="292">
        <v>0</v>
      </c>
      <c r="H28" s="292">
        <v>10685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1218</v>
      </c>
      <c r="N28" s="292">
        <v>0</v>
      </c>
      <c r="O28" s="292">
        <v>1218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1244</v>
      </c>
      <c r="U28" s="292">
        <f>SUM(V28:AA28)</f>
        <v>1013</v>
      </c>
      <c r="V28" s="292">
        <v>0</v>
      </c>
      <c r="W28" s="292">
        <v>0</v>
      </c>
      <c r="X28" s="292">
        <v>0</v>
      </c>
      <c r="Y28" s="292">
        <v>273</v>
      </c>
      <c r="Z28" s="292">
        <v>0</v>
      </c>
      <c r="AA28" s="292">
        <v>740</v>
      </c>
      <c r="AB28" s="292">
        <f>SUM(AC28:AH28)</f>
        <v>231</v>
      </c>
      <c r="AC28" s="292">
        <v>0</v>
      </c>
      <c r="AD28" s="292">
        <v>0</v>
      </c>
      <c r="AE28" s="292">
        <v>0</v>
      </c>
      <c r="AF28" s="292">
        <v>13</v>
      </c>
      <c r="AG28" s="292">
        <v>0</v>
      </c>
      <c r="AH28" s="292">
        <v>218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1205</v>
      </c>
      <c r="CR28" s="292">
        <f>SUM(CS28:CX28)</f>
        <v>1171</v>
      </c>
      <c r="CS28" s="292">
        <v>0</v>
      </c>
      <c r="CT28" s="292">
        <v>0</v>
      </c>
      <c r="CU28" s="292">
        <v>0</v>
      </c>
      <c r="CV28" s="292">
        <v>1171</v>
      </c>
      <c r="CW28" s="292">
        <v>0</v>
      </c>
      <c r="CX28" s="292">
        <v>0</v>
      </c>
      <c r="CY28" s="292">
        <f>SUM(CZ28:DE28)</f>
        <v>34</v>
      </c>
      <c r="CZ28" s="292">
        <v>0</v>
      </c>
      <c r="DA28" s="292">
        <v>0</v>
      </c>
      <c r="DB28" s="292">
        <v>0</v>
      </c>
      <c r="DC28" s="292">
        <v>34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17506</v>
      </c>
      <c r="E29" s="292">
        <f>SUM(F29,M29)</f>
        <v>14992</v>
      </c>
      <c r="F29" s="292">
        <f>SUM(G29:L29)</f>
        <v>12711</v>
      </c>
      <c r="G29" s="292">
        <v>0</v>
      </c>
      <c r="H29" s="292">
        <v>12711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2281</v>
      </c>
      <c r="N29" s="292">
        <v>0</v>
      </c>
      <c r="O29" s="292">
        <v>2281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1124</v>
      </c>
      <c r="U29" s="292">
        <f>SUM(V29:AA29)</f>
        <v>724</v>
      </c>
      <c r="V29" s="292">
        <v>0</v>
      </c>
      <c r="W29" s="292">
        <v>0</v>
      </c>
      <c r="X29" s="292">
        <v>0</v>
      </c>
      <c r="Y29" s="292">
        <v>313</v>
      </c>
      <c r="Z29" s="292">
        <v>0</v>
      </c>
      <c r="AA29" s="292">
        <v>411</v>
      </c>
      <c r="AB29" s="292">
        <f>SUM(AC29:AH29)</f>
        <v>400</v>
      </c>
      <c r="AC29" s="292">
        <v>0</v>
      </c>
      <c r="AD29" s="292">
        <v>0</v>
      </c>
      <c r="AE29" s="292">
        <v>0</v>
      </c>
      <c r="AF29" s="292">
        <v>25</v>
      </c>
      <c r="AG29" s="292">
        <v>0</v>
      </c>
      <c r="AH29" s="292">
        <v>375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1390</v>
      </c>
      <c r="CR29" s="292">
        <f>SUM(CS29:CX29)</f>
        <v>1341</v>
      </c>
      <c r="CS29" s="292">
        <v>0</v>
      </c>
      <c r="CT29" s="292">
        <v>0</v>
      </c>
      <c r="CU29" s="292">
        <v>0</v>
      </c>
      <c r="CV29" s="292">
        <v>1341</v>
      </c>
      <c r="CW29" s="292">
        <v>0</v>
      </c>
      <c r="CX29" s="292">
        <v>0</v>
      </c>
      <c r="CY29" s="292">
        <f>SUM(CZ29:DE29)</f>
        <v>49</v>
      </c>
      <c r="CZ29" s="292">
        <v>0</v>
      </c>
      <c r="DA29" s="292">
        <v>0</v>
      </c>
      <c r="DB29" s="292">
        <v>0</v>
      </c>
      <c r="DC29" s="292">
        <v>49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31897</v>
      </c>
      <c r="E30" s="292">
        <f>SUM(F30,M30)</f>
        <v>27786</v>
      </c>
      <c r="F30" s="292">
        <f>SUM(G30:L30)</f>
        <v>26873</v>
      </c>
      <c r="G30" s="292">
        <v>0</v>
      </c>
      <c r="H30" s="292">
        <v>26846</v>
      </c>
      <c r="I30" s="292">
        <v>0</v>
      </c>
      <c r="J30" s="292">
        <v>0</v>
      </c>
      <c r="K30" s="292">
        <v>0</v>
      </c>
      <c r="L30" s="292">
        <v>27</v>
      </c>
      <c r="M30" s="292">
        <f>SUM(N30:S30)</f>
        <v>913</v>
      </c>
      <c r="N30" s="292">
        <v>0</v>
      </c>
      <c r="O30" s="292">
        <v>913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1770</v>
      </c>
      <c r="U30" s="292">
        <f>SUM(V30:AA30)</f>
        <v>1553</v>
      </c>
      <c r="V30" s="292">
        <v>0</v>
      </c>
      <c r="W30" s="292">
        <v>0</v>
      </c>
      <c r="X30" s="292">
        <v>1553</v>
      </c>
      <c r="Y30" s="292">
        <v>0</v>
      </c>
      <c r="Z30" s="292">
        <v>0</v>
      </c>
      <c r="AA30" s="292">
        <v>0</v>
      </c>
      <c r="AB30" s="292">
        <f>SUM(AC30:AH30)</f>
        <v>217</v>
      </c>
      <c r="AC30" s="292">
        <v>0</v>
      </c>
      <c r="AD30" s="292">
        <v>0</v>
      </c>
      <c r="AE30" s="292">
        <v>217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195</v>
      </c>
      <c r="CR30" s="292">
        <f>SUM(CS30:CX30)</f>
        <v>195</v>
      </c>
      <c r="CS30" s="292">
        <v>0</v>
      </c>
      <c r="CT30" s="292">
        <v>0</v>
      </c>
      <c r="CU30" s="292">
        <v>0</v>
      </c>
      <c r="CV30" s="292">
        <v>195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2146</v>
      </c>
      <c r="DV30" s="292">
        <v>2146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18153</v>
      </c>
      <c r="E31" s="292">
        <f>SUM(F31,M31)</f>
        <v>13563</v>
      </c>
      <c r="F31" s="292">
        <f>SUM(G31:L31)</f>
        <v>13312</v>
      </c>
      <c r="G31" s="292">
        <v>0</v>
      </c>
      <c r="H31" s="292">
        <v>13312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251</v>
      </c>
      <c r="N31" s="292">
        <v>0</v>
      </c>
      <c r="O31" s="292">
        <v>251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1370</v>
      </c>
      <c r="U31" s="292">
        <f>SUM(V31:AA31)</f>
        <v>1168</v>
      </c>
      <c r="V31" s="292">
        <v>0</v>
      </c>
      <c r="W31" s="292">
        <v>0</v>
      </c>
      <c r="X31" s="292">
        <v>589</v>
      </c>
      <c r="Y31" s="292">
        <v>0</v>
      </c>
      <c r="Z31" s="292">
        <v>0</v>
      </c>
      <c r="AA31" s="292">
        <v>579</v>
      </c>
      <c r="AB31" s="292">
        <f>SUM(AC31:AH31)</f>
        <v>202</v>
      </c>
      <c r="AC31" s="292">
        <v>0</v>
      </c>
      <c r="AD31" s="292">
        <v>0</v>
      </c>
      <c r="AE31" s="292">
        <v>16</v>
      </c>
      <c r="AF31" s="292">
        <v>0</v>
      </c>
      <c r="AG31" s="292">
        <v>0</v>
      </c>
      <c r="AH31" s="292">
        <v>186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791</v>
      </c>
      <c r="CR31" s="292">
        <f>SUM(CS31:CX31)</f>
        <v>787</v>
      </c>
      <c r="CS31" s="292">
        <v>0</v>
      </c>
      <c r="CT31" s="292">
        <v>0</v>
      </c>
      <c r="CU31" s="292">
        <v>0</v>
      </c>
      <c r="CV31" s="292">
        <v>787</v>
      </c>
      <c r="CW31" s="292">
        <v>0</v>
      </c>
      <c r="CX31" s="292">
        <v>0</v>
      </c>
      <c r="CY31" s="292">
        <f>SUM(CZ31:DE31)</f>
        <v>4</v>
      </c>
      <c r="CZ31" s="292">
        <v>0</v>
      </c>
      <c r="DA31" s="292">
        <v>0</v>
      </c>
      <c r="DB31" s="292">
        <v>0</v>
      </c>
      <c r="DC31" s="292">
        <v>4</v>
      </c>
      <c r="DD31" s="292">
        <v>0</v>
      </c>
      <c r="DE31" s="292">
        <v>0</v>
      </c>
      <c r="DF31" s="292">
        <f>SUM(DG31,DN31)</f>
        <v>5</v>
      </c>
      <c r="DG31" s="292">
        <f>SUM(DH31:DM31)</f>
        <v>5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5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2424</v>
      </c>
      <c r="DV31" s="292">
        <v>524</v>
      </c>
      <c r="DW31" s="292">
        <v>0</v>
      </c>
      <c r="DX31" s="292">
        <v>1900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13926</v>
      </c>
      <c r="E32" s="292">
        <f>SUM(F32,M32)</f>
        <v>10710</v>
      </c>
      <c r="F32" s="292">
        <f>SUM(G32:L32)</f>
        <v>10141</v>
      </c>
      <c r="G32" s="292">
        <v>0</v>
      </c>
      <c r="H32" s="292">
        <v>10141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569</v>
      </c>
      <c r="N32" s="292">
        <v>0</v>
      </c>
      <c r="O32" s="292">
        <v>569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1479</v>
      </c>
      <c r="U32" s="292">
        <f>SUM(V32:AA32)</f>
        <v>318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318</v>
      </c>
      <c r="AB32" s="292">
        <f>SUM(AC32:AH32)</f>
        <v>1161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1161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514</v>
      </c>
      <c r="CR32" s="292">
        <f>SUM(CS32:CX32)</f>
        <v>487</v>
      </c>
      <c r="CS32" s="292">
        <v>0</v>
      </c>
      <c r="CT32" s="292">
        <v>0</v>
      </c>
      <c r="CU32" s="292">
        <v>487</v>
      </c>
      <c r="CV32" s="292">
        <v>0</v>
      </c>
      <c r="CW32" s="292">
        <v>0</v>
      </c>
      <c r="CX32" s="292">
        <v>0</v>
      </c>
      <c r="CY32" s="292">
        <f>SUM(CZ32:DE32)</f>
        <v>27</v>
      </c>
      <c r="CZ32" s="292">
        <v>0</v>
      </c>
      <c r="DA32" s="292">
        <v>0</v>
      </c>
      <c r="DB32" s="292">
        <v>27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1223</v>
      </c>
      <c r="DV32" s="292">
        <v>1173</v>
      </c>
      <c r="DW32" s="292">
        <v>40</v>
      </c>
      <c r="DX32" s="292">
        <v>0</v>
      </c>
      <c r="DY32" s="292">
        <v>10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16895</v>
      </c>
      <c r="E33" s="292">
        <f>SUM(F33,M33)</f>
        <v>12805</v>
      </c>
      <c r="F33" s="292">
        <f>SUM(G33:L33)</f>
        <v>12082</v>
      </c>
      <c r="G33" s="292">
        <v>0</v>
      </c>
      <c r="H33" s="292">
        <v>12082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723</v>
      </c>
      <c r="N33" s="292">
        <v>0</v>
      </c>
      <c r="O33" s="292">
        <v>723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1133</v>
      </c>
      <c r="U33" s="292">
        <f>SUM(V33:AA33)</f>
        <v>679</v>
      </c>
      <c r="V33" s="292">
        <v>0</v>
      </c>
      <c r="W33" s="292">
        <v>0</v>
      </c>
      <c r="X33" s="292">
        <v>372</v>
      </c>
      <c r="Y33" s="292">
        <v>0</v>
      </c>
      <c r="Z33" s="292">
        <v>0</v>
      </c>
      <c r="AA33" s="292">
        <v>307</v>
      </c>
      <c r="AB33" s="292">
        <f>SUM(AC33:AH33)</f>
        <v>454</v>
      </c>
      <c r="AC33" s="292">
        <v>0</v>
      </c>
      <c r="AD33" s="292">
        <v>0</v>
      </c>
      <c r="AE33" s="292">
        <v>28</v>
      </c>
      <c r="AF33" s="292">
        <v>0</v>
      </c>
      <c r="AG33" s="292">
        <v>0</v>
      </c>
      <c r="AH33" s="292">
        <v>426</v>
      </c>
      <c r="AI33" s="292">
        <f>SUM(AJ33,AQ33)</f>
        <v>728</v>
      </c>
      <c r="AJ33" s="292">
        <f>SUM(AK33:AP33)</f>
        <v>301</v>
      </c>
      <c r="AK33" s="292">
        <v>0</v>
      </c>
      <c r="AL33" s="292">
        <v>0</v>
      </c>
      <c r="AM33" s="292">
        <v>0</v>
      </c>
      <c r="AN33" s="292">
        <v>301</v>
      </c>
      <c r="AO33" s="292">
        <v>0</v>
      </c>
      <c r="AP33" s="292">
        <v>0</v>
      </c>
      <c r="AQ33" s="292">
        <f>SUM(AR33:AW33)</f>
        <v>427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427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525</v>
      </c>
      <c r="CR33" s="292">
        <f>SUM(CS33:CX33)</f>
        <v>515</v>
      </c>
      <c r="CS33" s="292">
        <v>0</v>
      </c>
      <c r="CT33" s="292">
        <v>0</v>
      </c>
      <c r="CU33" s="292">
        <v>0</v>
      </c>
      <c r="CV33" s="292">
        <v>515</v>
      </c>
      <c r="CW33" s="292">
        <v>0</v>
      </c>
      <c r="CX33" s="292">
        <v>0</v>
      </c>
      <c r="CY33" s="292">
        <f>SUM(CZ33:DE33)</f>
        <v>10</v>
      </c>
      <c r="CZ33" s="292">
        <v>0</v>
      </c>
      <c r="DA33" s="292">
        <v>0</v>
      </c>
      <c r="DB33" s="292">
        <v>1</v>
      </c>
      <c r="DC33" s="292">
        <v>9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1704</v>
      </c>
      <c r="DV33" s="292">
        <v>1704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10972</v>
      </c>
      <c r="E34" s="292">
        <f>SUM(F34,M34)</f>
        <v>10545</v>
      </c>
      <c r="F34" s="292">
        <f>SUM(G34:L34)</f>
        <v>10052</v>
      </c>
      <c r="G34" s="292">
        <v>0</v>
      </c>
      <c r="H34" s="292">
        <v>9717</v>
      </c>
      <c r="I34" s="292">
        <v>335</v>
      </c>
      <c r="J34" s="292">
        <v>0</v>
      </c>
      <c r="K34" s="292">
        <v>0</v>
      </c>
      <c r="L34" s="292">
        <v>0</v>
      </c>
      <c r="M34" s="292">
        <f>SUM(N34:S34)</f>
        <v>493</v>
      </c>
      <c r="N34" s="292">
        <v>0</v>
      </c>
      <c r="O34" s="292">
        <v>450</v>
      </c>
      <c r="P34" s="292">
        <v>43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427</v>
      </c>
      <c r="CR34" s="292">
        <f>SUM(CS34:CX34)</f>
        <v>427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427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39561</v>
      </c>
      <c r="E35" s="292">
        <f>SUM(F35,M35)</f>
        <v>0</v>
      </c>
      <c r="F35" s="292">
        <f>SUM(G35:L35)</f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21972</v>
      </c>
      <c r="CC35" s="292">
        <f>SUM(CD35:CI35)</f>
        <v>21025</v>
      </c>
      <c r="CD35" s="292">
        <v>0</v>
      </c>
      <c r="CE35" s="292">
        <v>21025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947</v>
      </c>
      <c r="CK35" s="292">
        <v>0</v>
      </c>
      <c r="CL35" s="292">
        <v>947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8652</v>
      </c>
      <c r="CR35" s="292">
        <f>SUM(CS35:CX35)</f>
        <v>6152</v>
      </c>
      <c r="CS35" s="292">
        <v>0</v>
      </c>
      <c r="CT35" s="292">
        <v>0</v>
      </c>
      <c r="CU35" s="292">
        <v>4333</v>
      </c>
      <c r="CV35" s="292">
        <v>1446</v>
      </c>
      <c r="CW35" s="292">
        <v>24</v>
      </c>
      <c r="CX35" s="292">
        <v>349</v>
      </c>
      <c r="CY35" s="292">
        <f>SUM(CZ35:DE35)</f>
        <v>2500</v>
      </c>
      <c r="CZ35" s="292">
        <v>0</v>
      </c>
      <c r="DA35" s="292">
        <v>0</v>
      </c>
      <c r="DB35" s="292">
        <v>814</v>
      </c>
      <c r="DC35" s="292">
        <v>607</v>
      </c>
      <c r="DD35" s="292">
        <v>2</v>
      </c>
      <c r="DE35" s="292">
        <v>1077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8937</v>
      </c>
      <c r="DV35" s="292">
        <v>8937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10661</v>
      </c>
      <c r="E36" s="292">
        <f>SUM(F36,M36)</f>
        <v>9344</v>
      </c>
      <c r="F36" s="292">
        <f>SUM(G36:L36)</f>
        <v>7664</v>
      </c>
      <c r="G36" s="292">
        <v>0</v>
      </c>
      <c r="H36" s="292">
        <v>7664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1680</v>
      </c>
      <c r="N36" s="292">
        <v>0</v>
      </c>
      <c r="O36" s="292">
        <v>1680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1042</v>
      </c>
      <c r="U36" s="292">
        <f>SUM(V36:AA36)</f>
        <v>741</v>
      </c>
      <c r="V36" s="292">
        <v>0</v>
      </c>
      <c r="W36" s="292">
        <v>0</v>
      </c>
      <c r="X36" s="292">
        <v>357</v>
      </c>
      <c r="Y36" s="292">
        <v>380</v>
      </c>
      <c r="Z36" s="292">
        <v>0</v>
      </c>
      <c r="AA36" s="292">
        <v>4</v>
      </c>
      <c r="AB36" s="292">
        <f>SUM(AC36:AH36)</f>
        <v>301</v>
      </c>
      <c r="AC36" s="292">
        <v>0</v>
      </c>
      <c r="AD36" s="292">
        <v>0</v>
      </c>
      <c r="AE36" s="292">
        <v>136</v>
      </c>
      <c r="AF36" s="292">
        <v>25</v>
      </c>
      <c r="AG36" s="292">
        <v>0</v>
      </c>
      <c r="AH36" s="292">
        <v>140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275</v>
      </c>
      <c r="DV36" s="292">
        <v>275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12151</v>
      </c>
      <c r="E37" s="292">
        <f>SUM(F37,M37)</f>
        <v>10577</v>
      </c>
      <c r="F37" s="292">
        <f>SUM(G37:L37)</f>
        <v>9201</v>
      </c>
      <c r="G37" s="292">
        <v>0</v>
      </c>
      <c r="H37" s="292">
        <v>9200</v>
      </c>
      <c r="I37" s="292">
        <v>0</v>
      </c>
      <c r="J37" s="292">
        <v>1</v>
      </c>
      <c r="K37" s="292">
        <v>0</v>
      </c>
      <c r="L37" s="292">
        <v>0</v>
      </c>
      <c r="M37" s="292">
        <f>SUM(N37:S37)</f>
        <v>1376</v>
      </c>
      <c r="N37" s="292">
        <v>0</v>
      </c>
      <c r="O37" s="292">
        <v>1300</v>
      </c>
      <c r="P37" s="292">
        <v>0</v>
      </c>
      <c r="Q37" s="292">
        <v>0</v>
      </c>
      <c r="R37" s="292">
        <v>0</v>
      </c>
      <c r="S37" s="292">
        <v>76</v>
      </c>
      <c r="T37" s="292">
        <f>SUM(U37,AB37)</f>
        <v>254</v>
      </c>
      <c r="U37" s="292">
        <f>SUM(V37:AA37)</f>
        <v>188</v>
      </c>
      <c r="V37" s="292">
        <v>0</v>
      </c>
      <c r="W37" s="292">
        <v>0</v>
      </c>
      <c r="X37" s="292">
        <v>187</v>
      </c>
      <c r="Y37" s="292">
        <v>0</v>
      </c>
      <c r="Z37" s="292">
        <v>0</v>
      </c>
      <c r="AA37" s="292">
        <v>1</v>
      </c>
      <c r="AB37" s="292">
        <f>SUM(AC37:AH37)</f>
        <v>66</v>
      </c>
      <c r="AC37" s="292">
        <v>0</v>
      </c>
      <c r="AD37" s="292">
        <v>0</v>
      </c>
      <c r="AE37" s="292">
        <v>17</v>
      </c>
      <c r="AF37" s="292">
        <v>0</v>
      </c>
      <c r="AG37" s="292">
        <v>0</v>
      </c>
      <c r="AH37" s="292">
        <v>49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789</v>
      </c>
      <c r="CR37" s="292">
        <f>SUM(CS37:CX37)</f>
        <v>629</v>
      </c>
      <c r="CS37" s="292">
        <v>0</v>
      </c>
      <c r="CT37" s="292">
        <v>0</v>
      </c>
      <c r="CU37" s="292">
        <v>535</v>
      </c>
      <c r="CV37" s="292">
        <v>94</v>
      </c>
      <c r="CW37" s="292">
        <v>0</v>
      </c>
      <c r="CX37" s="292">
        <v>0</v>
      </c>
      <c r="CY37" s="292">
        <f>SUM(CZ37:DE37)</f>
        <v>160</v>
      </c>
      <c r="CZ37" s="292">
        <v>0</v>
      </c>
      <c r="DA37" s="292">
        <v>0</v>
      </c>
      <c r="DB37" s="292">
        <v>160</v>
      </c>
      <c r="DC37" s="292">
        <v>0</v>
      </c>
      <c r="DD37" s="292">
        <v>0</v>
      </c>
      <c r="DE37" s="292">
        <v>0</v>
      </c>
      <c r="DF37" s="292">
        <f>SUM(DG37,DN37)</f>
        <v>252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252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252</v>
      </c>
      <c r="DU37" s="292">
        <f>SUM(DV37:DY37)</f>
        <v>279</v>
      </c>
      <c r="DV37" s="292">
        <v>183</v>
      </c>
      <c r="DW37" s="292">
        <v>0</v>
      </c>
      <c r="DX37" s="292">
        <v>96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13136</v>
      </c>
      <c r="E38" s="292">
        <f>SUM(F38,M38)</f>
        <v>9441</v>
      </c>
      <c r="F38" s="292">
        <f>SUM(G38:L38)</f>
        <v>9429</v>
      </c>
      <c r="G38" s="292">
        <v>0</v>
      </c>
      <c r="H38" s="292">
        <v>9429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12</v>
      </c>
      <c r="N38" s="292">
        <v>0</v>
      </c>
      <c r="O38" s="292">
        <v>12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297</v>
      </c>
      <c r="U38" s="292">
        <f>SUM(V38:AA38)</f>
        <v>152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152</v>
      </c>
      <c r="AB38" s="292">
        <f>SUM(AC38:AH38)</f>
        <v>145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145</v>
      </c>
      <c r="AI38" s="292">
        <f>SUM(AJ38,AQ38)</f>
        <v>194</v>
      </c>
      <c r="AJ38" s="292">
        <f>SUM(AK38:AP38)</f>
        <v>194</v>
      </c>
      <c r="AK38" s="292">
        <v>0</v>
      </c>
      <c r="AL38" s="292">
        <v>0</v>
      </c>
      <c r="AM38" s="292">
        <v>0</v>
      </c>
      <c r="AN38" s="292">
        <v>194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2594</v>
      </c>
      <c r="CR38" s="292">
        <f>SUM(CS38:CX38)</f>
        <v>2592</v>
      </c>
      <c r="CS38" s="292">
        <v>0</v>
      </c>
      <c r="CT38" s="292">
        <v>0</v>
      </c>
      <c r="CU38" s="292">
        <v>1810</v>
      </c>
      <c r="CV38" s="292">
        <v>767</v>
      </c>
      <c r="CW38" s="292">
        <v>15</v>
      </c>
      <c r="CX38" s="292">
        <v>0</v>
      </c>
      <c r="CY38" s="292">
        <f>SUM(CZ38:DE38)</f>
        <v>2</v>
      </c>
      <c r="CZ38" s="292">
        <v>0</v>
      </c>
      <c r="DA38" s="292">
        <v>0</v>
      </c>
      <c r="DB38" s="292">
        <v>1</v>
      </c>
      <c r="DC38" s="292">
        <v>1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610</v>
      </c>
      <c r="DV38" s="292">
        <v>610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18778</v>
      </c>
      <c r="E39" s="292">
        <f>SUM(F39,M39)</f>
        <v>14814</v>
      </c>
      <c r="F39" s="292">
        <f>SUM(G39:L39)</f>
        <v>12376</v>
      </c>
      <c r="G39" s="292">
        <v>0</v>
      </c>
      <c r="H39" s="292">
        <v>12361</v>
      </c>
      <c r="I39" s="292">
        <v>0</v>
      </c>
      <c r="J39" s="292">
        <v>0</v>
      </c>
      <c r="K39" s="292">
        <v>0</v>
      </c>
      <c r="L39" s="292">
        <v>15</v>
      </c>
      <c r="M39" s="292">
        <f>SUM(N39:S39)</f>
        <v>2438</v>
      </c>
      <c r="N39" s="292">
        <v>0</v>
      </c>
      <c r="O39" s="292">
        <v>2438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837</v>
      </c>
      <c r="U39" s="292">
        <f>SUM(V39:AA39)</f>
        <v>513</v>
      </c>
      <c r="V39" s="292">
        <v>0</v>
      </c>
      <c r="W39" s="292">
        <v>0</v>
      </c>
      <c r="X39" s="292">
        <v>508</v>
      </c>
      <c r="Y39" s="292">
        <v>0</v>
      </c>
      <c r="Z39" s="292">
        <v>0</v>
      </c>
      <c r="AA39" s="292">
        <v>5</v>
      </c>
      <c r="AB39" s="292">
        <f>SUM(AC39:AH39)</f>
        <v>324</v>
      </c>
      <c r="AC39" s="292">
        <v>0</v>
      </c>
      <c r="AD39" s="292">
        <v>0</v>
      </c>
      <c r="AE39" s="292">
        <v>148</v>
      </c>
      <c r="AF39" s="292">
        <v>0</v>
      </c>
      <c r="AG39" s="292">
        <v>0</v>
      </c>
      <c r="AH39" s="292">
        <v>176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548</v>
      </c>
      <c r="CR39" s="292">
        <f>SUM(CS39:CX39)</f>
        <v>490</v>
      </c>
      <c r="CS39" s="292">
        <v>0</v>
      </c>
      <c r="CT39" s="292">
        <v>0</v>
      </c>
      <c r="CU39" s="292">
        <v>49</v>
      </c>
      <c r="CV39" s="292">
        <v>441</v>
      </c>
      <c r="CW39" s="292">
        <v>0</v>
      </c>
      <c r="CX39" s="292">
        <v>0</v>
      </c>
      <c r="CY39" s="292">
        <f>SUM(CZ39:DE39)</f>
        <v>58</v>
      </c>
      <c r="CZ39" s="292">
        <v>0</v>
      </c>
      <c r="DA39" s="292">
        <v>0</v>
      </c>
      <c r="DB39" s="292">
        <v>0</v>
      </c>
      <c r="DC39" s="292">
        <v>58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2579</v>
      </c>
      <c r="DV39" s="292">
        <v>2579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10426</v>
      </c>
      <c r="E40" s="292">
        <f>SUM(F40,M40)</f>
        <v>8967</v>
      </c>
      <c r="F40" s="292">
        <f>SUM(G40:L40)</f>
        <v>8541</v>
      </c>
      <c r="G40" s="292">
        <v>0</v>
      </c>
      <c r="H40" s="292">
        <v>8541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426</v>
      </c>
      <c r="N40" s="292">
        <v>0</v>
      </c>
      <c r="O40" s="292">
        <v>426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264</v>
      </c>
      <c r="U40" s="292">
        <f>SUM(V40:AA40)</f>
        <v>210</v>
      </c>
      <c r="V40" s="292">
        <v>0</v>
      </c>
      <c r="W40" s="292">
        <v>0</v>
      </c>
      <c r="X40" s="292">
        <v>202</v>
      </c>
      <c r="Y40" s="292">
        <v>0</v>
      </c>
      <c r="Z40" s="292">
        <v>0</v>
      </c>
      <c r="AA40" s="292">
        <v>8</v>
      </c>
      <c r="AB40" s="292">
        <f>SUM(AC40:AH40)</f>
        <v>54</v>
      </c>
      <c r="AC40" s="292">
        <v>0</v>
      </c>
      <c r="AD40" s="292">
        <v>0</v>
      </c>
      <c r="AE40" s="292">
        <v>54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405</v>
      </c>
      <c r="CR40" s="292">
        <f>SUM(CS40:CX40)</f>
        <v>382</v>
      </c>
      <c r="CS40" s="292">
        <v>0</v>
      </c>
      <c r="CT40" s="292">
        <v>0</v>
      </c>
      <c r="CU40" s="292">
        <v>64</v>
      </c>
      <c r="CV40" s="292">
        <v>318</v>
      </c>
      <c r="CW40" s="292">
        <v>0</v>
      </c>
      <c r="CX40" s="292">
        <v>0</v>
      </c>
      <c r="CY40" s="292">
        <f>SUM(CZ40:DE40)</f>
        <v>23</v>
      </c>
      <c r="CZ40" s="292">
        <v>0</v>
      </c>
      <c r="DA40" s="292">
        <v>0</v>
      </c>
      <c r="DB40" s="292">
        <v>0</v>
      </c>
      <c r="DC40" s="292">
        <v>23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790</v>
      </c>
      <c r="DV40" s="292">
        <v>790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8666</v>
      </c>
      <c r="E41" s="292">
        <f>SUM(F41,M41)</f>
        <v>7583</v>
      </c>
      <c r="F41" s="292">
        <f>SUM(G41:L41)</f>
        <v>7018</v>
      </c>
      <c r="G41" s="292">
        <v>0</v>
      </c>
      <c r="H41" s="292">
        <v>7018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565</v>
      </c>
      <c r="N41" s="292">
        <v>0</v>
      </c>
      <c r="O41" s="292">
        <v>565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345</v>
      </c>
      <c r="U41" s="292">
        <f>SUM(V41:AA41)</f>
        <v>213</v>
      </c>
      <c r="V41" s="292">
        <v>0</v>
      </c>
      <c r="W41" s="292">
        <v>0</v>
      </c>
      <c r="X41" s="292">
        <v>173</v>
      </c>
      <c r="Y41" s="292">
        <v>0</v>
      </c>
      <c r="Z41" s="292">
        <v>0</v>
      </c>
      <c r="AA41" s="292">
        <v>40</v>
      </c>
      <c r="AB41" s="292">
        <f>SUM(AC41:AH41)</f>
        <v>132</v>
      </c>
      <c r="AC41" s="292">
        <v>0</v>
      </c>
      <c r="AD41" s="292">
        <v>0</v>
      </c>
      <c r="AE41" s="292">
        <v>31</v>
      </c>
      <c r="AF41" s="292">
        <v>0</v>
      </c>
      <c r="AG41" s="292">
        <v>0</v>
      </c>
      <c r="AH41" s="292">
        <v>101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738</v>
      </c>
      <c r="DV41" s="292">
        <v>738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5585</v>
      </c>
      <c r="E42" s="292">
        <f>SUM(F42,M42)</f>
        <v>4982</v>
      </c>
      <c r="F42" s="292">
        <f>SUM(G42:L42)</f>
        <v>4330</v>
      </c>
      <c r="G42" s="292">
        <v>0</v>
      </c>
      <c r="H42" s="292">
        <v>4330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652</v>
      </c>
      <c r="N42" s="292">
        <v>0</v>
      </c>
      <c r="O42" s="292">
        <v>652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308</v>
      </c>
      <c r="U42" s="292">
        <f>SUM(V42:AA42)</f>
        <v>283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283</v>
      </c>
      <c r="AB42" s="292">
        <f>SUM(AC42:AH42)</f>
        <v>25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25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295</v>
      </c>
      <c r="CR42" s="292">
        <f>SUM(CS42:CX42)</f>
        <v>258</v>
      </c>
      <c r="CS42" s="292">
        <v>0</v>
      </c>
      <c r="CT42" s="292">
        <v>0</v>
      </c>
      <c r="CU42" s="292">
        <v>0</v>
      </c>
      <c r="CV42" s="292">
        <v>248</v>
      </c>
      <c r="CW42" s="292">
        <v>10</v>
      </c>
      <c r="CX42" s="292">
        <v>0</v>
      </c>
      <c r="CY42" s="292">
        <f>SUM(CZ42:DE42)</f>
        <v>37</v>
      </c>
      <c r="CZ42" s="292">
        <v>0</v>
      </c>
      <c r="DA42" s="292">
        <v>0</v>
      </c>
      <c r="DB42" s="292">
        <v>0</v>
      </c>
      <c r="DC42" s="292">
        <v>37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13443</v>
      </c>
      <c r="E43" s="292">
        <f>SUM(F43,M43)</f>
        <v>9832</v>
      </c>
      <c r="F43" s="292">
        <f>SUM(G43:L43)</f>
        <v>9587</v>
      </c>
      <c r="G43" s="292">
        <v>0</v>
      </c>
      <c r="H43" s="292">
        <v>9587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245</v>
      </c>
      <c r="N43" s="292">
        <v>0</v>
      </c>
      <c r="O43" s="292">
        <v>245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796</v>
      </c>
      <c r="U43" s="292">
        <f>SUM(V43:AA43)</f>
        <v>549</v>
      </c>
      <c r="V43" s="292">
        <v>0</v>
      </c>
      <c r="W43" s="292">
        <v>0</v>
      </c>
      <c r="X43" s="292">
        <v>549</v>
      </c>
      <c r="Y43" s="292">
        <v>0</v>
      </c>
      <c r="Z43" s="292">
        <v>0</v>
      </c>
      <c r="AA43" s="292">
        <v>0</v>
      </c>
      <c r="AB43" s="292">
        <f>SUM(AC43:AH43)</f>
        <v>247</v>
      </c>
      <c r="AC43" s="292">
        <v>0</v>
      </c>
      <c r="AD43" s="292">
        <v>0</v>
      </c>
      <c r="AE43" s="292">
        <v>247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511</v>
      </c>
      <c r="CR43" s="292">
        <f>SUM(CS43:CX43)</f>
        <v>465</v>
      </c>
      <c r="CS43" s="292">
        <v>0</v>
      </c>
      <c r="CT43" s="292">
        <v>0</v>
      </c>
      <c r="CU43" s="292">
        <v>0</v>
      </c>
      <c r="CV43" s="292">
        <v>465</v>
      </c>
      <c r="CW43" s="292">
        <v>0</v>
      </c>
      <c r="CX43" s="292">
        <v>0</v>
      </c>
      <c r="CY43" s="292">
        <f>SUM(CZ43:DE43)</f>
        <v>46</v>
      </c>
      <c r="CZ43" s="292">
        <v>0</v>
      </c>
      <c r="DA43" s="292">
        <v>0</v>
      </c>
      <c r="DB43" s="292">
        <v>0</v>
      </c>
      <c r="DC43" s="292">
        <v>46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2304</v>
      </c>
      <c r="DV43" s="292">
        <v>2097</v>
      </c>
      <c r="DW43" s="292">
        <v>0</v>
      </c>
      <c r="DX43" s="292">
        <v>207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6553</v>
      </c>
      <c r="E44" s="292">
        <f>SUM(F44,M44)</f>
        <v>5270</v>
      </c>
      <c r="F44" s="292">
        <f>SUM(G44:L44)</f>
        <v>4532</v>
      </c>
      <c r="G44" s="292">
        <v>0</v>
      </c>
      <c r="H44" s="292">
        <v>4532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738</v>
      </c>
      <c r="N44" s="292">
        <v>0</v>
      </c>
      <c r="O44" s="292">
        <v>738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265</v>
      </c>
      <c r="CR44" s="292">
        <f>SUM(CS44:CX44)</f>
        <v>230</v>
      </c>
      <c r="CS44" s="292">
        <v>0</v>
      </c>
      <c r="CT44" s="292">
        <v>0</v>
      </c>
      <c r="CU44" s="292">
        <v>0</v>
      </c>
      <c r="CV44" s="292">
        <v>230</v>
      </c>
      <c r="CW44" s="292">
        <v>0</v>
      </c>
      <c r="CX44" s="292">
        <v>0</v>
      </c>
      <c r="CY44" s="292">
        <f>SUM(CZ44:DE44)</f>
        <v>35</v>
      </c>
      <c r="CZ44" s="292">
        <v>0</v>
      </c>
      <c r="DA44" s="292">
        <v>0</v>
      </c>
      <c r="DB44" s="292">
        <v>0</v>
      </c>
      <c r="DC44" s="292">
        <v>35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1018</v>
      </c>
      <c r="DV44" s="292">
        <v>876</v>
      </c>
      <c r="DW44" s="292">
        <v>0</v>
      </c>
      <c r="DX44" s="292">
        <v>142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5691</v>
      </c>
      <c r="E45" s="292">
        <f>SUM(F45,M45)</f>
        <v>4467</v>
      </c>
      <c r="F45" s="292">
        <f>SUM(G45:L45)</f>
        <v>4331</v>
      </c>
      <c r="G45" s="292">
        <v>0</v>
      </c>
      <c r="H45" s="292">
        <v>4331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136</v>
      </c>
      <c r="N45" s="292">
        <v>0</v>
      </c>
      <c r="O45" s="292">
        <v>136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490</v>
      </c>
      <c r="U45" s="292">
        <f>SUM(V45:AA45)</f>
        <v>217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217</v>
      </c>
      <c r="AB45" s="292">
        <f>SUM(AC45:AH45)</f>
        <v>273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273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224</v>
      </c>
      <c r="CR45" s="292">
        <f>SUM(CS45:CX45)</f>
        <v>220</v>
      </c>
      <c r="CS45" s="292">
        <v>0</v>
      </c>
      <c r="CT45" s="292">
        <v>0</v>
      </c>
      <c r="CU45" s="292">
        <v>220</v>
      </c>
      <c r="CV45" s="292">
        <v>0</v>
      </c>
      <c r="CW45" s="292">
        <v>0</v>
      </c>
      <c r="CX45" s="292">
        <v>0</v>
      </c>
      <c r="CY45" s="292">
        <f>SUM(CZ45:DE45)</f>
        <v>4</v>
      </c>
      <c r="CZ45" s="292">
        <v>0</v>
      </c>
      <c r="DA45" s="292">
        <v>0</v>
      </c>
      <c r="DB45" s="292">
        <v>4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510</v>
      </c>
      <c r="DV45" s="292">
        <v>491</v>
      </c>
      <c r="DW45" s="292">
        <v>16</v>
      </c>
      <c r="DX45" s="292">
        <v>0</v>
      </c>
      <c r="DY45" s="292">
        <v>3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18191</v>
      </c>
      <c r="E46" s="292">
        <f>SUM(F46,M46)</f>
        <v>15652</v>
      </c>
      <c r="F46" s="292">
        <f>SUM(G46:L46)</f>
        <v>14487</v>
      </c>
      <c r="G46" s="292">
        <v>0</v>
      </c>
      <c r="H46" s="292">
        <v>14487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1165</v>
      </c>
      <c r="N46" s="292">
        <v>0</v>
      </c>
      <c r="O46" s="292">
        <v>1165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1750</v>
      </c>
      <c r="U46" s="292">
        <f>SUM(V46:AA46)</f>
        <v>909</v>
      </c>
      <c r="V46" s="292">
        <v>0</v>
      </c>
      <c r="W46" s="292">
        <v>0</v>
      </c>
      <c r="X46" s="292">
        <v>441</v>
      </c>
      <c r="Y46" s="292">
        <v>396</v>
      </c>
      <c r="Z46" s="292">
        <v>0</v>
      </c>
      <c r="AA46" s="292">
        <v>72</v>
      </c>
      <c r="AB46" s="292">
        <f>SUM(AC46:AH46)</f>
        <v>841</v>
      </c>
      <c r="AC46" s="292">
        <v>0</v>
      </c>
      <c r="AD46" s="292">
        <v>0</v>
      </c>
      <c r="AE46" s="292">
        <v>85</v>
      </c>
      <c r="AF46" s="292">
        <v>140</v>
      </c>
      <c r="AG46" s="292">
        <v>0</v>
      </c>
      <c r="AH46" s="292">
        <v>616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120</v>
      </c>
      <c r="CR46" s="292">
        <f>SUM(CS46:CX46)</f>
        <v>120</v>
      </c>
      <c r="CS46" s="292">
        <v>0</v>
      </c>
      <c r="CT46" s="292">
        <v>0</v>
      </c>
      <c r="CU46" s="292">
        <v>0</v>
      </c>
      <c r="CV46" s="292">
        <v>120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669</v>
      </c>
      <c r="DV46" s="292">
        <v>669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3019</v>
      </c>
      <c r="E47" s="292">
        <f>SUM(F47,M47)</f>
        <v>2277</v>
      </c>
      <c r="F47" s="292">
        <f>SUM(G47:L47)</f>
        <v>2219</v>
      </c>
      <c r="G47" s="292">
        <v>0</v>
      </c>
      <c r="H47" s="292">
        <v>2210</v>
      </c>
      <c r="I47" s="292">
        <v>0</v>
      </c>
      <c r="J47" s="292">
        <v>0</v>
      </c>
      <c r="K47" s="292">
        <v>0</v>
      </c>
      <c r="L47" s="292">
        <v>9</v>
      </c>
      <c r="M47" s="292">
        <f>SUM(N47:S47)</f>
        <v>58</v>
      </c>
      <c r="N47" s="292">
        <v>0</v>
      </c>
      <c r="O47" s="292">
        <v>50</v>
      </c>
      <c r="P47" s="292">
        <v>0</v>
      </c>
      <c r="Q47" s="292">
        <v>0</v>
      </c>
      <c r="R47" s="292">
        <v>0</v>
      </c>
      <c r="S47" s="292">
        <v>8</v>
      </c>
      <c r="T47" s="292">
        <f>SUM(U47,AB47)</f>
        <v>137</v>
      </c>
      <c r="U47" s="292">
        <f>SUM(V47:AA47)</f>
        <v>122</v>
      </c>
      <c r="V47" s="292">
        <v>0</v>
      </c>
      <c r="W47" s="292">
        <v>0</v>
      </c>
      <c r="X47" s="292">
        <v>112</v>
      </c>
      <c r="Y47" s="292">
        <v>0</v>
      </c>
      <c r="Z47" s="292">
        <v>0</v>
      </c>
      <c r="AA47" s="292">
        <v>10</v>
      </c>
      <c r="AB47" s="292">
        <f>SUM(AC47:AH47)</f>
        <v>15</v>
      </c>
      <c r="AC47" s="292">
        <v>0</v>
      </c>
      <c r="AD47" s="292">
        <v>0</v>
      </c>
      <c r="AE47" s="292">
        <v>8</v>
      </c>
      <c r="AF47" s="292">
        <v>0</v>
      </c>
      <c r="AG47" s="292">
        <v>0</v>
      </c>
      <c r="AH47" s="292">
        <v>7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53</v>
      </c>
      <c r="CR47" s="292">
        <f>SUM(CS47:CX47)</f>
        <v>53</v>
      </c>
      <c r="CS47" s="292">
        <v>0</v>
      </c>
      <c r="CT47" s="292">
        <v>0</v>
      </c>
      <c r="CU47" s="292">
        <v>0</v>
      </c>
      <c r="CV47" s="292">
        <v>53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552</v>
      </c>
      <c r="DV47" s="292">
        <v>218</v>
      </c>
      <c r="DW47" s="292">
        <v>0</v>
      </c>
      <c r="DX47" s="292">
        <v>334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5859</v>
      </c>
      <c r="E48" s="292">
        <f>SUM(F48,M48)</f>
        <v>4898</v>
      </c>
      <c r="F48" s="292">
        <f>SUM(G48:L48)</f>
        <v>4374</v>
      </c>
      <c r="G48" s="292">
        <v>0</v>
      </c>
      <c r="H48" s="292">
        <v>4374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524</v>
      </c>
      <c r="N48" s="292">
        <v>0</v>
      </c>
      <c r="O48" s="292">
        <v>401</v>
      </c>
      <c r="P48" s="292">
        <v>0</v>
      </c>
      <c r="Q48" s="292">
        <v>0</v>
      </c>
      <c r="R48" s="292">
        <v>0</v>
      </c>
      <c r="S48" s="292">
        <v>123</v>
      </c>
      <c r="T48" s="292">
        <f>SUM(U48,AB48)</f>
        <v>281</v>
      </c>
      <c r="U48" s="292">
        <f>SUM(V48:AA48)</f>
        <v>180</v>
      </c>
      <c r="V48" s="292">
        <v>0</v>
      </c>
      <c r="W48" s="292">
        <v>0</v>
      </c>
      <c r="X48" s="292">
        <v>171</v>
      </c>
      <c r="Y48" s="292">
        <v>0</v>
      </c>
      <c r="Z48" s="292">
        <v>0</v>
      </c>
      <c r="AA48" s="292">
        <v>9</v>
      </c>
      <c r="AB48" s="292">
        <f>SUM(AC48:AH48)</f>
        <v>101</v>
      </c>
      <c r="AC48" s="292">
        <v>0</v>
      </c>
      <c r="AD48" s="292">
        <v>0</v>
      </c>
      <c r="AE48" s="292">
        <v>54</v>
      </c>
      <c r="AF48" s="292">
        <v>0</v>
      </c>
      <c r="AG48" s="292">
        <v>0</v>
      </c>
      <c r="AH48" s="292">
        <v>47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8</v>
      </c>
      <c r="CR48" s="292">
        <f>SUM(CS48:CX48)</f>
        <v>8</v>
      </c>
      <c r="CS48" s="292">
        <v>0</v>
      </c>
      <c r="CT48" s="292">
        <v>0</v>
      </c>
      <c r="CU48" s="292">
        <v>0</v>
      </c>
      <c r="CV48" s="292">
        <v>0</v>
      </c>
      <c r="CW48" s="292">
        <v>8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672</v>
      </c>
      <c r="DV48" s="292">
        <v>672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3477</v>
      </c>
      <c r="E49" s="292">
        <f>SUM(F49,M49)</f>
        <v>3037</v>
      </c>
      <c r="F49" s="292">
        <f>SUM(G49:L49)</f>
        <v>2953</v>
      </c>
      <c r="G49" s="292">
        <v>0</v>
      </c>
      <c r="H49" s="292">
        <v>2953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84</v>
      </c>
      <c r="N49" s="292">
        <v>0</v>
      </c>
      <c r="O49" s="292">
        <v>84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360</v>
      </c>
      <c r="U49" s="292">
        <f>SUM(V49:AA49)</f>
        <v>304</v>
      </c>
      <c r="V49" s="292">
        <v>0</v>
      </c>
      <c r="W49" s="292">
        <v>0</v>
      </c>
      <c r="X49" s="292">
        <v>72</v>
      </c>
      <c r="Y49" s="292">
        <v>135</v>
      </c>
      <c r="Z49" s="292">
        <v>0</v>
      </c>
      <c r="AA49" s="292">
        <v>97</v>
      </c>
      <c r="AB49" s="292">
        <f>SUM(AC49:AH49)</f>
        <v>56</v>
      </c>
      <c r="AC49" s="292">
        <v>0</v>
      </c>
      <c r="AD49" s="292">
        <v>0</v>
      </c>
      <c r="AE49" s="292">
        <v>4</v>
      </c>
      <c r="AF49" s="292">
        <v>1</v>
      </c>
      <c r="AG49" s="292">
        <v>0</v>
      </c>
      <c r="AH49" s="292">
        <v>51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0</v>
      </c>
      <c r="CR49" s="292">
        <f>SUM(CS49:CX49)</f>
        <v>0</v>
      </c>
      <c r="CS49" s="292">
        <v>0</v>
      </c>
      <c r="CT49" s="292">
        <v>0</v>
      </c>
      <c r="CU49" s="292">
        <v>0</v>
      </c>
      <c r="CV49" s="292">
        <v>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80</v>
      </c>
      <c r="DV49" s="292">
        <v>80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8434</v>
      </c>
      <c r="E50" s="292">
        <f>SUM(F50,M50)</f>
        <v>6973</v>
      </c>
      <c r="F50" s="292">
        <f>SUM(G50:L50)</f>
        <v>6122</v>
      </c>
      <c r="G50" s="292">
        <v>0</v>
      </c>
      <c r="H50" s="292">
        <v>6122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851</v>
      </c>
      <c r="N50" s="292">
        <v>0</v>
      </c>
      <c r="O50" s="292">
        <v>851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868</v>
      </c>
      <c r="U50" s="292">
        <f>SUM(V50:AA50)</f>
        <v>669</v>
      </c>
      <c r="V50" s="292">
        <v>0</v>
      </c>
      <c r="W50" s="292">
        <v>0</v>
      </c>
      <c r="X50" s="292">
        <v>140</v>
      </c>
      <c r="Y50" s="292">
        <v>318</v>
      </c>
      <c r="Z50" s="292">
        <v>0</v>
      </c>
      <c r="AA50" s="292">
        <v>211</v>
      </c>
      <c r="AB50" s="292">
        <f>SUM(AC50:AH50)</f>
        <v>199</v>
      </c>
      <c r="AC50" s="292">
        <v>0</v>
      </c>
      <c r="AD50" s="292">
        <v>0</v>
      </c>
      <c r="AE50" s="292">
        <v>31</v>
      </c>
      <c r="AF50" s="292">
        <v>5</v>
      </c>
      <c r="AG50" s="292">
        <v>0</v>
      </c>
      <c r="AH50" s="292">
        <v>163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593</v>
      </c>
      <c r="DV50" s="292">
        <v>593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5040</v>
      </c>
      <c r="E51" s="292">
        <f>SUM(F51,M51)</f>
        <v>4368</v>
      </c>
      <c r="F51" s="292">
        <f>SUM(G51:L51)</f>
        <v>4298</v>
      </c>
      <c r="G51" s="292">
        <v>0</v>
      </c>
      <c r="H51" s="292">
        <v>4231</v>
      </c>
      <c r="I51" s="292">
        <v>0</v>
      </c>
      <c r="J51" s="292">
        <v>0</v>
      </c>
      <c r="K51" s="292">
        <v>0</v>
      </c>
      <c r="L51" s="292">
        <v>67</v>
      </c>
      <c r="M51" s="292">
        <f>SUM(N51:S51)</f>
        <v>70</v>
      </c>
      <c r="N51" s="292">
        <v>0</v>
      </c>
      <c r="O51" s="292">
        <v>63</v>
      </c>
      <c r="P51" s="292">
        <v>0</v>
      </c>
      <c r="Q51" s="292">
        <v>0</v>
      </c>
      <c r="R51" s="292">
        <v>0</v>
      </c>
      <c r="S51" s="292">
        <v>7</v>
      </c>
      <c r="T51" s="292">
        <f>SUM(U51,AB51)</f>
        <v>291</v>
      </c>
      <c r="U51" s="292">
        <f>SUM(V51:AA51)</f>
        <v>271</v>
      </c>
      <c r="V51" s="292">
        <v>0</v>
      </c>
      <c r="W51" s="292">
        <v>0</v>
      </c>
      <c r="X51" s="292">
        <v>204</v>
      </c>
      <c r="Y51" s="292">
        <v>0</v>
      </c>
      <c r="Z51" s="292">
        <v>0</v>
      </c>
      <c r="AA51" s="292">
        <v>67</v>
      </c>
      <c r="AB51" s="292">
        <f>SUM(AC51:AH51)</f>
        <v>20</v>
      </c>
      <c r="AC51" s="292">
        <v>0</v>
      </c>
      <c r="AD51" s="292">
        <v>0</v>
      </c>
      <c r="AE51" s="292">
        <v>12</v>
      </c>
      <c r="AF51" s="292">
        <v>0</v>
      </c>
      <c r="AG51" s="292">
        <v>0</v>
      </c>
      <c r="AH51" s="292">
        <v>8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62</v>
      </c>
      <c r="CR51" s="292">
        <f>SUM(CS51:CX51)</f>
        <v>62</v>
      </c>
      <c r="CS51" s="292">
        <v>0</v>
      </c>
      <c r="CT51" s="292">
        <v>0</v>
      </c>
      <c r="CU51" s="292">
        <v>0</v>
      </c>
      <c r="CV51" s="292">
        <v>62</v>
      </c>
      <c r="CW51" s="292">
        <v>0</v>
      </c>
      <c r="CX51" s="292">
        <v>0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319</v>
      </c>
      <c r="DV51" s="292">
        <v>319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1">
    <sortCondition ref="A8:A51"/>
    <sortCondition ref="B8:B51"/>
    <sortCondition ref="C8:C5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50" man="1"/>
    <brk id="34" min="1" max="50" man="1"/>
    <brk id="49" min="1" max="50" man="1"/>
    <brk id="64" min="1" max="50" man="1"/>
    <brk id="79" min="1" max="50" man="1"/>
    <brk id="94" min="1" max="50" man="1"/>
    <brk id="109" min="1" max="50" man="1"/>
    <brk id="124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5">
        <f>SUM(E7,F7,N7,O7)</f>
        <v>1040300</v>
      </c>
      <c r="E7" s="305">
        <f>+Q7</f>
        <v>792997</v>
      </c>
      <c r="F7" s="305">
        <f>SUM(G7:M7)</f>
        <v>158519</v>
      </c>
      <c r="G7" s="305">
        <f t="shared" ref="G7:M7" si="0">SUM(G$8:G$207)</f>
        <v>44049</v>
      </c>
      <c r="H7" s="305">
        <f t="shared" si="0"/>
        <v>3673</v>
      </c>
      <c r="I7" s="305">
        <f t="shared" si="0"/>
        <v>0</v>
      </c>
      <c r="J7" s="305">
        <f t="shared" si="0"/>
        <v>0</v>
      </c>
      <c r="K7" s="305">
        <f t="shared" si="0"/>
        <v>41885</v>
      </c>
      <c r="L7" s="305">
        <f t="shared" si="0"/>
        <v>68512</v>
      </c>
      <c r="M7" s="305">
        <f t="shared" si="0"/>
        <v>400</v>
      </c>
      <c r="N7" s="305">
        <f>+AA7</f>
        <v>0</v>
      </c>
      <c r="O7" s="305">
        <f>+資源化量内訳!Y7</f>
        <v>88784</v>
      </c>
      <c r="P7" s="305">
        <f>+SUM(Q7,R7)</f>
        <v>825712</v>
      </c>
      <c r="Q7" s="305">
        <f>SUM(Q$8:Q$207)</f>
        <v>792997</v>
      </c>
      <c r="R7" s="305">
        <f>+SUM(S7,T7,U7,V7,W7,X7,Y7)</f>
        <v>32715</v>
      </c>
      <c r="S7" s="305">
        <f t="shared" ref="S7:Y7" si="1">SUM(S$8:S$207)</f>
        <v>17182</v>
      </c>
      <c r="T7" s="305">
        <f t="shared" si="1"/>
        <v>99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15429</v>
      </c>
      <c r="Y7" s="305">
        <f t="shared" si="1"/>
        <v>5</v>
      </c>
      <c r="Z7" s="305">
        <f>SUM(AA7:AC7)</f>
        <v>84274</v>
      </c>
      <c r="AA7" s="305">
        <f>SUM(AA$8:AA$207)</f>
        <v>0</v>
      </c>
      <c r="AB7" s="305">
        <f>SUM(AB$8:AB$207)</f>
        <v>75914</v>
      </c>
      <c r="AC7" s="305">
        <f>SUM(AD7:AJ7)</f>
        <v>8360</v>
      </c>
      <c r="AD7" s="305">
        <f t="shared" ref="AD7:AJ7" si="2">SUM(AD$8:AD$207)</f>
        <v>6597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1368</v>
      </c>
      <c r="AJ7" s="305">
        <f t="shared" si="2"/>
        <v>395</v>
      </c>
      <c r="AK7" s="305">
        <f>SUM(AL7:AS7)</f>
        <v>66</v>
      </c>
      <c r="AL7" s="305">
        <f t="shared" ref="AL7:AS7" si="3">SUM(AL$8:AL$207)</f>
        <v>66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111072</v>
      </c>
      <c r="E8" s="292">
        <f>+Q8</f>
        <v>91189</v>
      </c>
      <c r="F8" s="292">
        <f>SUM(G8:M8)</f>
        <v>7505</v>
      </c>
      <c r="G8" s="292">
        <v>1276</v>
      </c>
      <c r="H8" s="292">
        <v>0</v>
      </c>
      <c r="I8" s="292">
        <v>0</v>
      </c>
      <c r="J8" s="292">
        <v>0</v>
      </c>
      <c r="K8" s="292">
        <v>0</v>
      </c>
      <c r="L8" s="292">
        <v>6229</v>
      </c>
      <c r="M8" s="292">
        <v>0</v>
      </c>
      <c r="N8" s="292">
        <f>+AA8</f>
        <v>0</v>
      </c>
      <c r="O8" s="292">
        <f>+資源化量内訳!Y8</f>
        <v>12378</v>
      </c>
      <c r="P8" s="292">
        <f>+SUM(Q8,R8)</f>
        <v>91817</v>
      </c>
      <c r="Q8" s="292">
        <v>91189</v>
      </c>
      <c r="R8" s="292">
        <f>+SUM(S8,T8,U8,V8,W8,X8,Y8)</f>
        <v>628</v>
      </c>
      <c r="S8" s="292">
        <v>209</v>
      </c>
      <c r="T8" s="292">
        <v>0</v>
      </c>
      <c r="U8" s="292">
        <v>0</v>
      </c>
      <c r="V8" s="292">
        <v>0</v>
      </c>
      <c r="W8" s="292">
        <v>0</v>
      </c>
      <c r="X8" s="292">
        <v>419</v>
      </c>
      <c r="Y8" s="292">
        <v>0</v>
      </c>
      <c r="Z8" s="292">
        <f>SUM(AA8:AC8)</f>
        <v>13120</v>
      </c>
      <c r="AA8" s="292">
        <v>0</v>
      </c>
      <c r="AB8" s="292">
        <v>12841</v>
      </c>
      <c r="AC8" s="292">
        <f>SUM(AD8:AJ8)</f>
        <v>279</v>
      </c>
      <c r="AD8" s="292">
        <v>279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66082</v>
      </c>
      <c r="E9" s="292">
        <f>+Q9</f>
        <v>56687</v>
      </c>
      <c r="F9" s="292">
        <f>SUM(G9:M9)</f>
        <v>7364</v>
      </c>
      <c r="G9" s="292">
        <v>2083</v>
      </c>
      <c r="H9" s="292">
        <v>0</v>
      </c>
      <c r="I9" s="292">
        <v>0</v>
      </c>
      <c r="J9" s="292">
        <v>0</v>
      </c>
      <c r="K9" s="292">
        <v>0</v>
      </c>
      <c r="L9" s="292">
        <v>5281</v>
      </c>
      <c r="M9" s="292">
        <v>0</v>
      </c>
      <c r="N9" s="292">
        <f>+AA9</f>
        <v>0</v>
      </c>
      <c r="O9" s="292">
        <f>+資源化量内訳!Y9</f>
        <v>2031</v>
      </c>
      <c r="P9" s="292">
        <f>+SUM(Q9,R9)</f>
        <v>57200</v>
      </c>
      <c r="Q9" s="292">
        <v>56687</v>
      </c>
      <c r="R9" s="292">
        <f>+SUM(S9,T9,U9,V9,W9,X9,Y9)</f>
        <v>513</v>
      </c>
      <c r="S9" s="292">
        <v>513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2050</v>
      </c>
      <c r="AA9" s="292">
        <v>0</v>
      </c>
      <c r="AB9" s="292">
        <v>1122</v>
      </c>
      <c r="AC9" s="292">
        <f>SUM(AD9:AJ9)</f>
        <v>928</v>
      </c>
      <c r="AD9" s="292">
        <v>928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54767</v>
      </c>
      <c r="E10" s="292">
        <f>+Q10</f>
        <v>39654</v>
      </c>
      <c r="F10" s="292">
        <f>SUM(G10:M10)</f>
        <v>11448</v>
      </c>
      <c r="G10" s="292">
        <v>4143</v>
      </c>
      <c r="H10" s="292">
        <v>70</v>
      </c>
      <c r="I10" s="292">
        <v>0</v>
      </c>
      <c r="J10" s="292">
        <v>0</v>
      </c>
      <c r="K10" s="292">
        <v>20</v>
      </c>
      <c r="L10" s="292">
        <v>7215</v>
      </c>
      <c r="M10" s="292">
        <v>0</v>
      </c>
      <c r="N10" s="292">
        <f>+AA10</f>
        <v>0</v>
      </c>
      <c r="O10" s="292">
        <f>+資源化量内訳!Y10</f>
        <v>3665</v>
      </c>
      <c r="P10" s="292">
        <f>+SUM(Q10,R10)</f>
        <v>41389</v>
      </c>
      <c r="Q10" s="292">
        <v>39654</v>
      </c>
      <c r="R10" s="292">
        <f>+SUM(S10,T10,U10,V10,W10,X10,Y10)</f>
        <v>1735</v>
      </c>
      <c r="S10" s="292">
        <v>1705</v>
      </c>
      <c r="T10" s="292">
        <v>0</v>
      </c>
      <c r="U10" s="292">
        <v>0</v>
      </c>
      <c r="V10" s="292">
        <v>0</v>
      </c>
      <c r="W10" s="292">
        <v>0</v>
      </c>
      <c r="X10" s="292">
        <v>30</v>
      </c>
      <c r="Y10" s="292">
        <v>0</v>
      </c>
      <c r="Z10" s="292">
        <f>SUM(AA10:AC10)</f>
        <v>6751</v>
      </c>
      <c r="AA10" s="292">
        <v>0</v>
      </c>
      <c r="AB10" s="292">
        <v>5656</v>
      </c>
      <c r="AC10" s="292">
        <f>SUM(AD10:AJ10)</f>
        <v>1095</v>
      </c>
      <c r="AD10" s="292">
        <v>1089</v>
      </c>
      <c r="AE10" s="292">
        <v>0</v>
      </c>
      <c r="AF10" s="292">
        <v>0</v>
      </c>
      <c r="AG10" s="292">
        <v>0</v>
      </c>
      <c r="AH10" s="292">
        <v>0</v>
      </c>
      <c r="AI10" s="292">
        <v>6</v>
      </c>
      <c r="AJ10" s="292">
        <v>0</v>
      </c>
      <c r="AK10" s="290">
        <f>SUM(AL10:AS10)</f>
        <v>7</v>
      </c>
      <c r="AL10" s="290">
        <v>7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47555</v>
      </c>
      <c r="E11" s="292">
        <f>+Q11</f>
        <v>41180</v>
      </c>
      <c r="F11" s="292">
        <f>SUM(G11:M11)</f>
        <v>4796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4796</v>
      </c>
      <c r="M11" s="292">
        <v>0</v>
      </c>
      <c r="N11" s="292">
        <f>+AA11</f>
        <v>0</v>
      </c>
      <c r="O11" s="292">
        <f>+資源化量内訳!Y11</f>
        <v>1579</v>
      </c>
      <c r="P11" s="292">
        <f>+SUM(Q11,R11)</f>
        <v>42888</v>
      </c>
      <c r="Q11" s="292">
        <v>41180</v>
      </c>
      <c r="R11" s="292">
        <f>+SUM(S11,T11,U11,V11,W11,X11,Y11)</f>
        <v>1708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1708</v>
      </c>
      <c r="Y11" s="292">
        <v>0</v>
      </c>
      <c r="Z11" s="292">
        <f>SUM(AA11:AC11)</f>
        <v>4699</v>
      </c>
      <c r="AA11" s="292">
        <v>0</v>
      </c>
      <c r="AB11" s="292">
        <v>4699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30561</v>
      </c>
      <c r="E12" s="292">
        <f>+Q12</f>
        <v>22723</v>
      </c>
      <c r="F12" s="292">
        <f>SUM(G12:M12)</f>
        <v>2747</v>
      </c>
      <c r="G12" s="292">
        <v>1892</v>
      </c>
      <c r="H12" s="292">
        <v>399</v>
      </c>
      <c r="I12" s="292">
        <v>0</v>
      </c>
      <c r="J12" s="292">
        <v>0</v>
      </c>
      <c r="K12" s="292">
        <v>0</v>
      </c>
      <c r="L12" s="292">
        <v>456</v>
      </c>
      <c r="M12" s="292">
        <v>0</v>
      </c>
      <c r="N12" s="292">
        <f>+AA12</f>
        <v>0</v>
      </c>
      <c r="O12" s="292">
        <f>+資源化量内訳!Y12</f>
        <v>5091</v>
      </c>
      <c r="P12" s="292">
        <f>+SUM(Q12,R12)</f>
        <v>23116</v>
      </c>
      <c r="Q12" s="292">
        <v>22723</v>
      </c>
      <c r="R12" s="292">
        <f>+SUM(S12,T12,U12,V12,W12,X12,Y12)</f>
        <v>393</v>
      </c>
      <c r="S12" s="292">
        <v>342</v>
      </c>
      <c r="T12" s="292">
        <v>0</v>
      </c>
      <c r="U12" s="292">
        <v>0</v>
      </c>
      <c r="V12" s="292">
        <v>0</v>
      </c>
      <c r="W12" s="292">
        <v>0</v>
      </c>
      <c r="X12" s="292">
        <v>51</v>
      </c>
      <c r="Y12" s="292">
        <v>0</v>
      </c>
      <c r="Z12" s="292">
        <f>SUM(AA12:AC12)</f>
        <v>767</v>
      </c>
      <c r="AA12" s="292">
        <v>0</v>
      </c>
      <c r="AB12" s="292">
        <v>666</v>
      </c>
      <c r="AC12" s="292">
        <f>SUM(AD12:AJ12)</f>
        <v>101</v>
      </c>
      <c r="AD12" s="292">
        <v>69</v>
      </c>
      <c r="AE12" s="292">
        <v>0</v>
      </c>
      <c r="AF12" s="292">
        <v>0</v>
      </c>
      <c r="AG12" s="292">
        <v>0</v>
      </c>
      <c r="AH12" s="292">
        <v>0</v>
      </c>
      <c r="AI12" s="292">
        <v>32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21290</v>
      </c>
      <c r="E13" s="292">
        <f>+Q13</f>
        <v>19942</v>
      </c>
      <c r="F13" s="292">
        <f>SUM(G13:M13)</f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1348</v>
      </c>
      <c r="P13" s="292">
        <f>+SUM(Q13,R13)</f>
        <v>19942</v>
      </c>
      <c r="Q13" s="292">
        <v>19942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1833</v>
      </c>
      <c r="AA13" s="292">
        <v>0</v>
      </c>
      <c r="AB13" s="292">
        <v>1833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30963</v>
      </c>
      <c r="E14" s="292">
        <f>+Q14</f>
        <v>23224</v>
      </c>
      <c r="F14" s="292">
        <f>SUM(G14:M14)</f>
        <v>1458</v>
      </c>
      <c r="G14" s="292">
        <v>1121</v>
      </c>
      <c r="H14" s="292">
        <v>0</v>
      </c>
      <c r="I14" s="292">
        <v>0</v>
      </c>
      <c r="J14" s="292">
        <v>0</v>
      </c>
      <c r="K14" s="292">
        <v>0</v>
      </c>
      <c r="L14" s="292">
        <v>337</v>
      </c>
      <c r="M14" s="292">
        <v>0</v>
      </c>
      <c r="N14" s="292">
        <f>+AA14</f>
        <v>0</v>
      </c>
      <c r="O14" s="292">
        <f>+資源化量内訳!Y14</f>
        <v>6281</v>
      </c>
      <c r="P14" s="292">
        <f>+SUM(Q14,R14)</f>
        <v>23382</v>
      </c>
      <c r="Q14" s="292">
        <v>23224</v>
      </c>
      <c r="R14" s="292">
        <f>+SUM(S14,T14,U14,V14,W14,X14,Y14)</f>
        <v>158</v>
      </c>
      <c r="S14" s="292">
        <v>158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1221</v>
      </c>
      <c r="AA14" s="292">
        <v>0</v>
      </c>
      <c r="AB14" s="292">
        <v>750</v>
      </c>
      <c r="AC14" s="292">
        <f>SUM(AD14:AJ14)</f>
        <v>471</v>
      </c>
      <c r="AD14" s="292">
        <v>471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17827</v>
      </c>
      <c r="E15" s="292">
        <f>+Q15</f>
        <v>13101</v>
      </c>
      <c r="F15" s="292">
        <f>SUM(G15:M15)</f>
        <v>699</v>
      </c>
      <c r="G15" s="292">
        <v>689</v>
      </c>
      <c r="H15" s="292">
        <v>0</v>
      </c>
      <c r="I15" s="292">
        <v>0</v>
      </c>
      <c r="J15" s="292">
        <v>0</v>
      </c>
      <c r="K15" s="292">
        <v>0</v>
      </c>
      <c r="L15" s="292">
        <v>10</v>
      </c>
      <c r="M15" s="292">
        <v>0</v>
      </c>
      <c r="N15" s="292">
        <f>+AA15</f>
        <v>0</v>
      </c>
      <c r="O15" s="292">
        <f>+資源化量内訳!Y15</f>
        <v>4027</v>
      </c>
      <c r="P15" s="292">
        <f>+SUM(Q15,R15)</f>
        <v>13230</v>
      </c>
      <c r="Q15" s="292">
        <v>13101</v>
      </c>
      <c r="R15" s="292">
        <f>+SUM(S15,T15,U15,V15,W15,X15,Y15)</f>
        <v>129</v>
      </c>
      <c r="S15" s="292">
        <v>129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2215</v>
      </c>
      <c r="AA15" s="292">
        <v>0</v>
      </c>
      <c r="AB15" s="292">
        <v>1912</v>
      </c>
      <c r="AC15" s="292">
        <f>SUM(AD15:AJ15)</f>
        <v>303</v>
      </c>
      <c r="AD15" s="292">
        <v>303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18223</v>
      </c>
      <c r="E16" s="292">
        <f>+Q16</f>
        <v>13815</v>
      </c>
      <c r="F16" s="292">
        <f>SUM(G16:M16)</f>
        <v>3468</v>
      </c>
      <c r="G16" s="292">
        <v>530</v>
      </c>
      <c r="H16" s="292">
        <v>934</v>
      </c>
      <c r="I16" s="292">
        <v>0</v>
      </c>
      <c r="J16" s="292">
        <v>0</v>
      </c>
      <c r="K16" s="292">
        <v>0</v>
      </c>
      <c r="L16" s="292">
        <v>2004</v>
      </c>
      <c r="M16" s="292">
        <v>0</v>
      </c>
      <c r="N16" s="292">
        <f>+AA16</f>
        <v>0</v>
      </c>
      <c r="O16" s="292">
        <f>+資源化量内訳!Y16</f>
        <v>940</v>
      </c>
      <c r="P16" s="292">
        <f>+SUM(Q16,R16)</f>
        <v>15442</v>
      </c>
      <c r="Q16" s="292">
        <v>13815</v>
      </c>
      <c r="R16" s="292">
        <f>+SUM(S16,T16,U16,V16,W16,X16,Y16)</f>
        <v>1627</v>
      </c>
      <c r="S16" s="292">
        <v>167</v>
      </c>
      <c r="T16" s="292">
        <v>4</v>
      </c>
      <c r="U16" s="292">
        <v>0</v>
      </c>
      <c r="V16" s="292">
        <v>0</v>
      </c>
      <c r="W16" s="292">
        <v>0</v>
      </c>
      <c r="X16" s="292">
        <v>1456</v>
      </c>
      <c r="Y16" s="292">
        <v>0</v>
      </c>
      <c r="Z16" s="292">
        <f>SUM(AA16:AC16)</f>
        <v>1363</v>
      </c>
      <c r="AA16" s="292">
        <v>0</v>
      </c>
      <c r="AB16" s="292">
        <v>1210</v>
      </c>
      <c r="AC16" s="292">
        <f>SUM(AD16:AJ16)</f>
        <v>153</v>
      </c>
      <c r="AD16" s="292">
        <v>153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15912</v>
      </c>
      <c r="E17" s="292">
        <f>+Q17</f>
        <v>13964</v>
      </c>
      <c r="F17" s="292">
        <f>SUM(G17:M17)</f>
        <v>891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891</v>
      </c>
      <c r="M17" s="292">
        <v>0</v>
      </c>
      <c r="N17" s="292">
        <f>+AA17</f>
        <v>0</v>
      </c>
      <c r="O17" s="292">
        <f>+資源化量内訳!Y17</f>
        <v>1057</v>
      </c>
      <c r="P17" s="292">
        <f>+SUM(Q17,R17)</f>
        <v>13964</v>
      </c>
      <c r="Q17" s="292">
        <v>13964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1645</v>
      </c>
      <c r="AA17" s="292">
        <v>0</v>
      </c>
      <c r="AB17" s="292">
        <v>1617</v>
      </c>
      <c r="AC17" s="292">
        <f>SUM(AD17:AJ17)</f>
        <v>28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28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9195</v>
      </c>
      <c r="E18" s="292">
        <f>+Q18</f>
        <v>6935</v>
      </c>
      <c r="F18" s="292">
        <f>SUM(G18:M18)</f>
        <v>2260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1865</v>
      </c>
      <c r="M18" s="292">
        <v>395</v>
      </c>
      <c r="N18" s="292">
        <f>+AA18</f>
        <v>0</v>
      </c>
      <c r="O18" s="292">
        <f>+資源化量内訳!Y18</f>
        <v>0</v>
      </c>
      <c r="P18" s="292">
        <f>+SUM(Q18,R18)</f>
        <v>6935</v>
      </c>
      <c r="Q18" s="292">
        <v>6935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1088</v>
      </c>
      <c r="AA18" s="292">
        <v>0</v>
      </c>
      <c r="AB18" s="292">
        <v>693</v>
      </c>
      <c r="AC18" s="292">
        <f>SUM(AD18:AJ18)</f>
        <v>395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395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15562</v>
      </c>
      <c r="E19" s="292">
        <f>+Q19</f>
        <v>13714</v>
      </c>
      <c r="F19" s="292">
        <f>SUM(G19:M19)</f>
        <v>562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562</v>
      </c>
      <c r="M19" s="292">
        <v>0</v>
      </c>
      <c r="N19" s="292">
        <f>+AA19</f>
        <v>0</v>
      </c>
      <c r="O19" s="292">
        <f>+資源化量内訳!Y19</f>
        <v>1286</v>
      </c>
      <c r="P19" s="292">
        <f>+SUM(Q19,R19)</f>
        <v>13714</v>
      </c>
      <c r="Q19" s="292">
        <v>13714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1708</v>
      </c>
      <c r="AA19" s="292">
        <v>0</v>
      </c>
      <c r="AB19" s="292">
        <v>1708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26697</v>
      </c>
      <c r="E20" s="292">
        <f>+Q20</f>
        <v>22489</v>
      </c>
      <c r="F20" s="292">
        <f>SUM(G20:M20)</f>
        <v>2494</v>
      </c>
      <c r="G20" s="292">
        <v>2020</v>
      </c>
      <c r="H20" s="292">
        <v>0</v>
      </c>
      <c r="I20" s="292">
        <v>0</v>
      </c>
      <c r="J20" s="292">
        <v>0</v>
      </c>
      <c r="K20" s="292">
        <v>0</v>
      </c>
      <c r="L20" s="292">
        <v>474</v>
      </c>
      <c r="M20" s="292">
        <v>0</v>
      </c>
      <c r="N20" s="292">
        <f>+AA20</f>
        <v>0</v>
      </c>
      <c r="O20" s="292">
        <f>+資源化量内訳!Y20</f>
        <v>1714</v>
      </c>
      <c r="P20" s="292">
        <f>+SUM(Q20,R20)</f>
        <v>22661</v>
      </c>
      <c r="Q20" s="292">
        <v>22489</v>
      </c>
      <c r="R20" s="292">
        <f>+SUM(S20,T20,U20,V20,W20,X20,Y20)</f>
        <v>172</v>
      </c>
      <c r="S20" s="292">
        <v>172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2255</v>
      </c>
      <c r="AA20" s="292">
        <v>0</v>
      </c>
      <c r="AB20" s="292">
        <v>1913</v>
      </c>
      <c r="AC20" s="292">
        <f>SUM(AD20:AJ20)</f>
        <v>342</v>
      </c>
      <c r="AD20" s="292">
        <v>342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31927</v>
      </c>
      <c r="E21" s="292">
        <f>+Q21</f>
        <v>22782</v>
      </c>
      <c r="F21" s="292">
        <f>SUM(G21:M21)</f>
        <v>6810</v>
      </c>
      <c r="G21" s="292">
        <v>778</v>
      </c>
      <c r="H21" s="292">
        <v>412</v>
      </c>
      <c r="I21" s="292">
        <v>0</v>
      </c>
      <c r="J21" s="292">
        <v>0</v>
      </c>
      <c r="K21" s="292">
        <v>0</v>
      </c>
      <c r="L21" s="292">
        <v>5620</v>
      </c>
      <c r="M21" s="292">
        <v>0</v>
      </c>
      <c r="N21" s="292">
        <f>+AA21</f>
        <v>0</v>
      </c>
      <c r="O21" s="292">
        <f>+資源化量内訳!Y21</f>
        <v>2335</v>
      </c>
      <c r="P21" s="292">
        <f>+SUM(Q21,R21)</f>
        <v>27337</v>
      </c>
      <c r="Q21" s="292">
        <v>22782</v>
      </c>
      <c r="R21" s="292">
        <f>+SUM(S21,T21,U21,V21,W21,X21,Y21)</f>
        <v>4555</v>
      </c>
      <c r="S21" s="292">
        <v>435</v>
      </c>
      <c r="T21" s="292">
        <v>24</v>
      </c>
      <c r="U21" s="292">
        <v>0</v>
      </c>
      <c r="V21" s="292">
        <v>0</v>
      </c>
      <c r="W21" s="292">
        <v>0</v>
      </c>
      <c r="X21" s="292">
        <v>4096</v>
      </c>
      <c r="Y21" s="292">
        <v>0</v>
      </c>
      <c r="Z21" s="292">
        <f>SUM(AA21:AC21)</f>
        <v>1009</v>
      </c>
      <c r="AA21" s="292">
        <v>0</v>
      </c>
      <c r="AB21" s="292">
        <v>1009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28645</v>
      </c>
      <c r="E22" s="292">
        <f>+Q22</f>
        <v>23124</v>
      </c>
      <c r="F22" s="292">
        <f>SUM(G22:M22)</f>
        <v>2900</v>
      </c>
      <c r="G22" s="292">
        <v>0</v>
      </c>
      <c r="H22" s="292">
        <v>75</v>
      </c>
      <c r="I22" s="292">
        <v>0</v>
      </c>
      <c r="J22" s="292">
        <v>0</v>
      </c>
      <c r="K22" s="292">
        <v>22</v>
      </c>
      <c r="L22" s="292">
        <v>2803</v>
      </c>
      <c r="M22" s="292">
        <v>0</v>
      </c>
      <c r="N22" s="292">
        <f>+AA22</f>
        <v>0</v>
      </c>
      <c r="O22" s="292">
        <f>+資源化量内訳!Y22</f>
        <v>2621</v>
      </c>
      <c r="P22" s="292">
        <f>+SUM(Q22,R22)</f>
        <v>24348</v>
      </c>
      <c r="Q22" s="292">
        <v>23124</v>
      </c>
      <c r="R22" s="292">
        <f>+SUM(S22,T22,U22,V22,W22,X22,Y22)</f>
        <v>1224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1224</v>
      </c>
      <c r="Y22" s="292">
        <v>0</v>
      </c>
      <c r="Z22" s="292">
        <f>SUM(AA22:AC22)</f>
        <v>1699</v>
      </c>
      <c r="AA22" s="292">
        <v>0</v>
      </c>
      <c r="AB22" s="292">
        <v>1699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94222</v>
      </c>
      <c r="E23" s="292">
        <f>+Q23</f>
        <v>72029</v>
      </c>
      <c r="F23" s="292">
        <f>SUM(G23:M23)</f>
        <v>9878</v>
      </c>
      <c r="G23" s="292">
        <v>4805</v>
      </c>
      <c r="H23" s="292">
        <v>0</v>
      </c>
      <c r="I23" s="292">
        <v>0</v>
      </c>
      <c r="J23" s="292">
        <v>0</v>
      </c>
      <c r="K23" s="292">
        <v>0</v>
      </c>
      <c r="L23" s="292">
        <v>5073</v>
      </c>
      <c r="M23" s="292">
        <v>0</v>
      </c>
      <c r="N23" s="292">
        <f>+AA23</f>
        <v>0</v>
      </c>
      <c r="O23" s="292">
        <f>+資源化量内訳!Y23</f>
        <v>12315</v>
      </c>
      <c r="P23" s="292">
        <f>+SUM(Q23,R23)</f>
        <v>76224</v>
      </c>
      <c r="Q23" s="292">
        <v>72029</v>
      </c>
      <c r="R23" s="292">
        <f>+SUM(S23,T23,U23,V23,W23,X23,Y23)</f>
        <v>4195</v>
      </c>
      <c r="S23" s="292">
        <v>3492</v>
      </c>
      <c r="T23" s="292">
        <v>0</v>
      </c>
      <c r="U23" s="292">
        <v>0</v>
      </c>
      <c r="V23" s="292">
        <v>0</v>
      </c>
      <c r="W23" s="292">
        <v>0</v>
      </c>
      <c r="X23" s="292">
        <v>703</v>
      </c>
      <c r="Y23" s="292">
        <v>0</v>
      </c>
      <c r="Z23" s="292">
        <f>SUM(AA23:AC23)</f>
        <v>10516</v>
      </c>
      <c r="AA23" s="292">
        <v>0</v>
      </c>
      <c r="AB23" s="292">
        <v>9987</v>
      </c>
      <c r="AC23" s="292">
        <f>SUM(AD23:AJ23)</f>
        <v>529</v>
      </c>
      <c r="AD23" s="292">
        <v>529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53560</v>
      </c>
      <c r="E24" s="292">
        <f>+Q24</f>
        <v>51043</v>
      </c>
      <c r="F24" s="292">
        <f>SUM(G24:M24)</f>
        <v>2086</v>
      </c>
      <c r="G24" s="292">
        <v>2086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0</v>
      </c>
      <c r="O24" s="292">
        <f>+資源化量内訳!Y24</f>
        <v>431</v>
      </c>
      <c r="P24" s="292">
        <f>+SUM(Q24,R24)</f>
        <v>51043</v>
      </c>
      <c r="Q24" s="292">
        <v>51043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2780</v>
      </c>
      <c r="AA24" s="292">
        <v>0</v>
      </c>
      <c r="AB24" s="292">
        <v>2780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24580</v>
      </c>
      <c r="E25" s="292">
        <f>+Q25</f>
        <v>0</v>
      </c>
      <c r="F25" s="292">
        <f>SUM(G25:M25)</f>
        <v>24580</v>
      </c>
      <c r="G25" s="292">
        <v>4495</v>
      </c>
      <c r="H25" s="292">
        <v>0</v>
      </c>
      <c r="I25" s="292">
        <v>0</v>
      </c>
      <c r="J25" s="292">
        <v>0</v>
      </c>
      <c r="K25" s="292">
        <v>19713</v>
      </c>
      <c r="L25" s="292">
        <v>372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1237</v>
      </c>
      <c r="Q25" s="292">
        <v>0</v>
      </c>
      <c r="R25" s="292">
        <f>+SUM(S25,T25,U25,V25,W25,X25,Y25)</f>
        <v>1237</v>
      </c>
      <c r="S25" s="292">
        <v>1237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206</v>
      </c>
      <c r="AA25" s="292">
        <v>0</v>
      </c>
      <c r="AB25" s="292">
        <v>74</v>
      </c>
      <c r="AC25" s="292">
        <f>SUM(AD25:AJ25)</f>
        <v>132</v>
      </c>
      <c r="AD25" s="292">
        <v>132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10539</v>
      </c>
      <c r="E26" s="292">
        <f>+Q26</f>
        <v>7678</v>
      </c>
      <c r="F26" s="292">
        <f>SUM(G26:M26)</f>
        <v>1910</v>
      </c>
      <c r="G26" s="292">
        <v>765</v>
      </c>
      <c r="H26" s="292">
        <v>0</v>
      </c>
      <c r="I26" s="292">
        <v>0</v>
      </c>
      <c r="J26" s="292">
        <v>0</v>
      </c>
      <c r="K26" s="292">
        <v>0</v>
      </c>
      <c r="L26" s="292">
        <v>1145</v>
      </c>
      <c r="M26" s="292">
        <v>0</v>
      </c>
      <c r="N26" s="292">
        <f>+AA26</f>
        <v>0</v>
      </c>
      <c r="O26" s="292">
        <f>+資源化量内訳!Y26</f>
        <v>951</v>
      </c>
      <c r="P26" s="292">
        <f>+SUM(Q26,R26)</f>
        <v>7907</v>
      </c>
      <c r="Q26" s="292">
        <v>7678</v>
      </c>
      <c r="R26" s="292">
        <f>+SUM(S26,T26,U26,V26,W26,X26,Y26)</f>
        <v>229</v>
      </c>
      <c r="S26" s="292">
        <v>171</v>
      </c>
      <c r="T26" s="292">
        <v>0</v>
      </c>
      <c r="U26" s="292">
        <v>0</v>
      </c>
      <c r="V26" s="292">
        <v>0</v>
      </c>
      <c r="W26" s="292">
        <v>0</v>
      </c>
      <c r="X26" s="292">
        <v>58</v>
      </c>
      <c r="Y26" s="292">
        <v>0</v>
      </c>
      <c r="Z26" s="292">
        <f>SUM(AA26:AC26)</f>
        <v>431</v>
      </c>
      <c r="AA26" s="292">
        <v>0</v>
      </c>
      <c r="AB26" s="292">
        <v>0</v>
      </c>
      <c r="AC26" s="292">
        <f>SUM(AD26:AJ26)</f>
        <v>431</v>
      </c>
      <c r="AD26" s="292">
        <v>431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18767</v>
      </c>
      <c r="E27" s="292">
        <f>+Q27</f>
        <v>13347</v>
      </c>
      <c r="F27" s="292">
        <f>SUM(G27:M27)</f>
        <v>4394</v>
      </c>
      <c r="G27" s="292">
        <v>524</v>
      </c>
      <c r="H27" s="292">
        <v>517</v>
      </c>
      <c r="I27" s="292">
        <v>0</v>
      </c>
      <c r="J27" s="292">
        <v>0</v>
      </c>
      <c r="K27" s="292">
        <v>0</v>
      </c>
      <c r="L27" s="292">
        <v>3353</v>
      </c>
      <c r="M27" s="292">
        <v>0</v>
      </c>
      <c r="N27" s="292">
        <f>+AA27</f>
        <v>0</v>
      </c>
      <c r="O27" s="292">
        <f>+資源化量内訳!Y27</f>
        <v>1026</v>
      </c>
      <c r="P27" s="292">
        <f>+SUM(Q27,R27)</f>
        <v>16138</v>
      </c>
      <c r="Q27" s="292">
        <v>13347</v>
      </c>
      <c r="R27" s="292">
        <f>+SUM(S27,T27,U27,V27,W27,X27,Y27)</f>
        <v>2791</v>
      </c>
      <c r="S27" s="292">
        <v>293</v>
      </c>
      <c r="T27" s="292">
        <v>52</v>
      </c>
      <c r="U27" s="292">
        <v>0</v>
      </c>
      <c r="V27" s="292">
        <v>0</v>
      </c>
      <c r="W27" s="292">
        <v>0</v>
      </c>
      <c r="X27" s="292">
        <v>2446</v>
      </c>
      <c r="Y27" s="292">
        <v>0</v>
      </c>
      <c r="Z27" s="292">
        <f>SUM(AA27:AC27)</f>
        <v>591</v>
      </c>
      <c r="AA27" s="292">
        <v>0</v>
      </c>
      <c r="AB27" s="292">
        <v>591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14362</v>
      </c>
      <c r="E28" s="292">
        <f>+Q28</f>
        <v>11903</v>
      </c>
      <c r="F28" s="292">
        <f>SUM(G28:M28)</f>
        <v>2459</v>
      </c>
      <c r="G28" s="292">
        <v>1254</v>
      </c>
      <c r="H28" s="292">
        <v>0</v>
      </c>
      <c r="I28" s="292">
        <v>0</v>
      </c>
      <c r="J28" s="292">
        <v>0</v>
      </c>
      <c r="K28" s="292">
        <v>0</v>
      </c>
      <c r="L28" s="292">
        <v>1205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12547</v>
      </c>
      <c r="Q28" s="292">
        <v>11903</v>
      </c>
      <c r="R28" s="292">
        <f>+SUM(S28,T28,U28,V28,W28,X28,Y28)</f>
        <v>644</v>
      </c>
      <c r="S28" s="292">
        <v>570</v>
      </c>
      <c r="T28" s="292">
        <v>0</v>
      </c>
      <c r="U28" s="292">
        <v>0</v>
      </c>
      <c r="V28" s="292">
        <v>0</v>
      </c>
      <c r="W28" s="292">
        <v>0</v>
      </c>
      <c r="X28" s="292">
        <v>74</v>
      </c>
      <c r="Y28" s="292">
        <v>0</v>
      </c>
      <c r="Z28" s="292">
        <f>SUM(AA28:AC28)</f>
        <v>1854</v>
      </c>
      <c r="AA28" s="292">
        <v>0</v>
      </c>
      <c r="AB28" s="292">
        <v>1740</v>
      </c>
      <c r="AC28" s="292">
        <f>SUM(AD28:AJ28)</f>
        <v>114</v>
      </c>
      <c r="AD28" s="292">
        <v>114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17506</v>
      </c>
      <c r="E29" s="292">
        <f>+Q29</f>
        <v>14992</v>
      </c>
      <c r="F29" s="292">
        <f>SUM(G29:M29)</f>
        <v>2514</v>
      </c>
      <c r="G29" s="292">
        <v>1124</v>
      </c>
      <c r="H29" s="292">
        <v>0</v>
      </c>
      <c r="I29" s="292">
        <v>0</v>
      </c>
      <c r="J29" s="292">
        <v>0</v>
      </c>
      <c r="K29" s="292">
        <v>0</v>
      </c>
      <c r="L29" s="292">
        <v>1390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15498</v>
      </c>
      <c r="Q29" s="292">
        <v>14992</v>
      </c>
      <c r="R29" s="292">
        <f>+SUM(S29,T29,U29,V29,W29,X29,Y29)</f>
        <v>506</v>
      </c>
      <c r="S29" s="292">
        <v>467</v>
      </c>
      <c r="T29" s="292">
        <v>0</v>
      </c>
      <c r="U29" s="292">
        <v>0</v>
      </c>
      <c r="V29" s="292">
        <v>0</v>
      </c>
      <c r="W29" s="292">
        <v>0</v>
      </c>
      <c r="X29" s="292">
        <v>39</v>
      </c>
      <c r="Y29" s="292">
        <v>0</v>
      </c>
      <c r="Z29" s="292">
        <f>SUM(AA29:AC29)</f>
        <v>2312</v>
      </c>
      <c r="AA29" s="292">
        <v>0</v>
      </c>
      <c r="AB29" s="292">
        <v>2192</v>
      </c>
      <c r="AC29" s="292">
        <f>SUM(AD29:AJ29)</f>
        <v>120</v>
      </c>
      <c r="AD29" s="292">
        <v>120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31897</v>
      </c>
      <c r="E30" s="292">
        <f>+Q30</f>
        <v>27786</v>
      </c>
      <c r="F30" s="292">
        <f>SUM(G30:M30)</f>
        <v>1965</v>
      </c>
      <c r="G30" s="292">
        <v>1770</v>
      </c>
      <c r="H30" s="292">
        <v>0</v>
      </c>
      <c r="I30" s="292">
        <v>0</v>
      </c>
      <c r="J30" s="292">
        <v>0</v>
      </c>
      <c r="K30" s="292">
        <v>0</v>
      </c>
      <c r="L30" s="292">
        <v>195</v>
      </c>
      <c r="M30" s="292">
        <v>0</v>
      </c>
      <c r="N30" s="292">
        <f>+AA30</f>
        <v>0</v>
      </c>
      <c r="O30" s="292">
        <f>+資源化量内訳!Y30</f>
        <v>2146</v>
      </c>
      <c r="P30" s="292">
        <f>+SUM(Q30,R30)</f>
        <v>28990</v>
      </c>
      <c r="Q30" s="292">
        <v>27786</v>
      </c>
      <c r="R30" s="292">
        <f>+SUM(S30,T30,U30,V30,W30,X30,Y30)</f>
        <v>1204</v>
      </c>
      <c r="S30" s="292">
        <v>1204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2701</v>
      </c>
      <c r="AA30" s="292">
        <v>0</v>
      </c>
      <c r="AB30" s="292">
        <v>2701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18153</v>
      </c>
      <c r="E31" s="292">
        <f>+Q31</f>
        <v>13563</v>
      </c>
      <c r="F31" s="292">
        <f>SUM(G31:M31)</f>
        <v>2166</v>
      </c>
      <c r="G31" s="292">
        <v>1370</v>
      </c>
      <c r="H31" s="292">
        <v>0</v>
      </c>
      <c r="I31" s="292">
        <v>0</v>
      </c>
      <c r="J31" s="292">
        <v>0</v>
      </c>
      <c r="K31" s="292">
        <v>0</v>
      </c>
      <c r="L31" s="292">
        <v>791</v>
      </c>
      <c r="M31" s="292">
        <v>5</v>
      </c>
      <c r="N31" s="292">
        <f>+AA31</f>
        <v>0</v>
      </c>
      <c r="O31" s="292">
        <f>+資源化量内訳!Y31</f>
        <v>2424</v>
      </c>
      <c r="P31" s="292">
        <f>+SUM(Q31,R31)</f>
        <v>14858</v>
      </c>
      <c r="Q31" s="292">
        <v>13563</v>
      </c>
      <c r="R31" s="292">
        <f>+SUM(S31,T31,U31,V31,W31,X31,Y31)</f>
        <v>1295</v>
      </c>
      <c r="S31" s="292">
        <v>1135</v>
      </c>
      <c r="T31" s="292">
        <v>0</v>
      </c>
      <c r="U31" s="292">
        <v>0</v>
      </c>
      <c r="V31" s="292">
        <v>0</v>
      </c>
      <c r="W31" s="292">
        <v>0</v>
      </c>
      <c r="X31" s="292">
        <v>155</v>
      </c>
      <c r="Y31" s="292">
        <v>5</v>
      </c>
      <c r="Z31" s="292">
        <f>SUM(AA31:AC31)</f>
        <v>827</v>
      </c>
      <c r="AA31" s="292">
        <v>0</v>
      </c>
      <c r="AB31" s="292">
        <v>827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14369</v>
      </c>
      <c r="E32" s="292">
        <f>+Q32</f>
        <v>10710</v>
      </c>
      <c r="F32" s="292">
        <f>SUM(G32:M32)</f>
        <v>1993</v>
      </c>
      <c r="G32" s="292">
        <v>1479</v>
      </c>
      <c r="H32" s="292">
        <v>0</v>
      </c>
      <c r="I32" s="292">
        <v>0</v>
      </c>
      <c r="J32" s="292">
        <v>0</v>
      </c>
      <c r="K32" s="292">
        <v>0</v>
      </c>
      <c r="L32" s="292">
        <v>514</v>
      </c>
      <c r="M32" s="292">
        <v>0</v>
      </c>
      <c r="N32" s="292">
        <f>+AA32</f>
        <v>0</v>
      </c>
      <c r="O32" s="292">
        <f>+資源化量内訳!Y32</f>
        <v>1666</v>
      </c>
      <c r="P32" s="292">
        <f>+SUM(Q32,R32)</f>
        <v>12189</v>
      </c>
      <c r="Q32" s="292">
        <v>10710</v>
      </c>
      <c r="R32" s="292">
        <f>+SUM(S32,T32,U32,V32,W32,X32,Y32)</f>
        <v>1479</v>
      </c>
      <c r="S32" s="292">
        <v>1479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1993</v>
      </c>
      <c r="AA32" s="292">
        <v>0</v>
      </c>
      <c r="AB32" s="292">
        <v>1825</v>
      </c>
      <c r="AC32" s="292">
        <f>SUM(AD32:AJ32)</f>
        <v>168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168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16896</v>
      </c>
      <c r="E33" s="292">
        <f>+Q33</f>
        <v>12805</v>
      </c>
      <c r="F33" s="292">
        <f>SUM(G33:M33)</f>
        <v>2386</v>
      </c>
      <c r="G33" s="292">
        <v>1133</v>
      </c>
      <c r="H33" s="292">
        <v>728</v>
      </c>
      <c r="I33" s="292">
        <v>0</v>
      </c>
      <c r="J33" s="292">
        <v>0</v>
      </c>
      <c r="K33" s="292">
        <v>0</v>
      </c>
      <c r="L33" s="292">
        <v>525</v>
      </c>
      <c r="M33" s="292">
        <v>0</v>
      </c>
      <c r="N33" s="292">
        <f>+AA33</f>
        <v>0</v>
      </c>
      <c r="O33" s="292">
        <f>+資源化量内訳!Y33</f>
        <v>1705</v>
      </c>
      <c r="P33" s="292">
        <f>+SUM(Q33,R33)</f>
        <v>13470</v>
      </c>
      <c r="Q33" s="292">
        <v>12805</v>
      </c>
      <c r="R33" s="292">
        <f>+SUM(S33,T33,U33,V33,W33,X33,Y33)</f>
        <v>665</v>
      </c>
      <c r="S33" s="292">
        <v>549</v>
      </c>
      <c r="T33" s="292">
        <v>0</v>
      </c>
      <c r="U33" s="292">
        <v>0</v>
      </c>
      <c r="V33" s="292">
        <v>0</v>
      </c>
      <c r="W33" s="292">
        <v>0</v>
      </c>
      <c r="X33" s="292">
        <v>116</v>
      </c>
      <c r="Y33" s="292">
        <v>0</v>
      </c>
      <c r="Z33" s="292">
        <f>SUM(AA33:AC33)</f>
        <v>1532</v>
      </c>
      <c r="AA33" s="292">
        <v>0</v>
      </c>
      <c r="AB33" s="292">
        <v>1371</v>
      </c>
      <c r="AC33" s="292">
        <f>SUM(AD33:AJ33)</f>
        <v>161</v>
      </c>
      <c r="AD33" s="292">
        <v>125</v>
      </c>
      <c r="AE33" s="292">
        <v>0</v>
      </c>
      <c r="AF33" s="292">
        <v>0</v>
      </c>
      <c r="AG33" s="292">
        <v>0</v>
      </c>
      <c r="AH33" s="292">
        <v>0</v>
      </c>
      <c r="AI33" s="292">
        <v>36</v>
      </c>
      <c r="AJ33" s="292">
        <v>0</v>
      </c>
      <c r="AK33" s="290">
        <f>SUM(AL33:AS33)</f>
        <v>34</v>
      </c>
      <c r="AL33" s="290">
        <v>34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11411</v>
      </c>
      <c r="E34" s="292">
        <f>+Q34</f>
        <v>10168</v>
      </c>
      <c r="F34" s="292">
        <f>SUM(G34:M34)</f>
        <v>1243</v>
      </c>
      <c r="G34" s="292">
        <v>378</v>
      </c>
      <c r="H34" s="292">
        <v>0</v>
      </c>
      <c r="I34" s="292">
        <v>0</v>
      </c>
      <c r="J34" s="292">
        <v>0</v>
      </c>
      <c r="K34" s="292">
        <v>0</v>
      </c>
      <c r="L34" s="292">
        <v>865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10425</v>
      </c>
      <c r="Q34" s="292">
        <v>10168</v>
      </c>
      <c r="R34" s="292">
        <f>+SUM(S34,T34,U34,V34,W34,X34,Y34)</f>
        <v>257</v>
      </c>
      <c r="S34" s="292">
        <v>257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989</v>
      </c>
      <c r="AA34" s="292">
        <v>0</v>
      </c>
      <c r="AB34" s="292">
        <v>989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39561</v>
      </c>
      <c r="E35" s="292">
        <f>+Q35</f>
        <v>0</v>
      </c>
      <c r="F35" s="292">
        <f>SUM(G35:M35)</f>
        <v>30624</v>
      </c>
      <c r="G35" s="292">
        <v>0</v>
      </c>
      <c r="H35" s="292">
        <v>0</v>
      </c>
      <c r="I35" s="292">
        <v>0</v>
      </c>
      <c r="J35" s="292">
        <v>0</v>
      </c>
      <c r="K35" s="292">
        <v>21972</v>
      </c>
      <c r="L35" s="292">
        <v>8652</v>
      </c>
      <c r="M35" s="292">
        <v>0</v>
      </c>
      <c r="N35" s="292">
        <f>+AA35</f>
        <v>0</v>
      </c>
      <c r="O35" s="292">
        <f>+資源化量内訳!Y35</f>
        <v>8937</v>
      </c>
      <c r="P35" s="292">
        <f>+SUM(Q35,R35)</f>
        <v>924</v>
      </c>
      <c r="Q35" s="292">
        <v>0</v>
      </c>
      <c r="R35" s="292">
        <f>+SUM(S35,T35,U35,V35,W35,X35,Y35)</f>
        <v>924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924</v>
      </c>
      <c r="Y35" s="292">
        <v>0</v>
      </c>
      <c r="Z35" s="292">
        <f>SUM(AA35:AC35)</f>
        <v>1278</v>
      </c>
      <c r="AA35" s="292">
        <v>0</v>
      </c>
      <c r="AB35" s="292">
        <v>258</v>
      </c>
      <c r="AC35" s="292">
        <f>SUM(AD35:AJ35)</f>
        <v>1020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1020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10661</v>
      </c>
      <c r="E36" s="292">
        <f>+Q36</f>
        <v>9344</v>
      </c>
      <c r="F36" s="292">
        <f>SUM(G36:M36)</f>
        <v>1042</v>
      </c>
      <c r="G36" s="292">
        <v>1042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0</v>
      </c>
      <c r="O36" s="292">
        <f>+資源化量内訳!Y36</f>
        <v>275</v>
      </c>
      <c r="P36" s="292">
        <f>+SUM(Q36,R36)</f>
        <v>9386</v>
      </c>
      <c r="Q36" s="292">
        <v>9344</v>
      </c>
      <c r="R36" s="292">
        <f>+SUM(S36,T36,U36,V36,W36,X36,Y36)</f>
        <v>42</v>
      </c>
      <c r="S36" s="292">
        <v>42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1585</v>
      </c>
      <c r="AA36" s="292">
        <v>0</v>
      </c>
      <c r="AB36" s="292">
        <v>1222</v>
      </c>
      <c r="AC36" s="292">
        <f>SUM(AD36:AJ36)</f>
        <v>363</v>
      </c>
      <c r="AD36" s="292">
        <v>363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11905</v>
      </c>
      <c r="E37" s="292">
        <f>+Q37</f>
        <v>10569</v>
      </c>
      <c r="F37" s="292">
        <f>SUM(G37:M37)</f>
        <v>1062</v>
      </c>
      <c r="G37" s="292">
        <v>257</v>
      </c>
      <c r="H37" s="292">
        <v>0</v>
      </c>
      <c r="I37" s="292">
        <v>0</v>
      </c>
      <c r="J37" s="292">
        <v>0</v>
      </c>
      <c r="K37" s="292">
        <v>0</v>
      </c>
      <c r="L37" s="292">
        <v>805</v>
      </c>
      <c r="M37" s="292">
        <v>0</v>
      </c>
      <c r="N37" s="292">
        <f>+AA37</f>
        <v>0</v>
      </c>
      <c r="O37" s="292">
        <f>+資源化量内訳!Y37</f>
        <v>274</v>
      </c>
      <c r="P37" s="292">
        <f>+SUM(Q37,R37)</f>
        <v>10617</v>
      </c>
      <c r="Q37" s="292">
        <v>10569</v>
      </c>
      <c r="R37" s="292">
        <f>+SUM(S37,T37,U37,V37,W37,X37,Y37)</f>
        <v>48</v>
      </c>
      <c r="S37" s="292">
        <v>48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491</v>
      </c>
      <c r="AA37" s="292">
        <v>0</v>
      </c>
      <c r="AB37" s="292">
        <v>437</v>
      </c>
      <c r="AC37" s="292">
        <f>SUM(AD37:AJ37)</f>
        <v>54</v>
      </c>
      <c r="AD37" s="292">
        <v>54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13138</v>
      </c>
      <c r="E38" s="292">
        <f>+Q38</f>
        <v>9441</v>
      </c>
      <c r="F38" s="292">
        <f>SUM(G38:M38)</f>
        <v>3087</v>
      </c>
      <c r="G38" s="292">
        <v>297</v>
      </c>
      <c r="H38" s="292">
        <v>194</v>
      </c>
      <c r="I38" s="292">
        <v>0</v>
      </c>
      <c r="J38" s="292">
        <v>0</v>
      </c>
      <c r="K38" s="292">
        <v>0</v>
      </c>
      <c r="L38" s="292">
        <v>2596</v>
      </c>
      <c r="M38" s="292">
        <v>0</v>
      </c>
      <c r="N38" s="292">
        <f>+AA38</f>
        <v>0</v>
      </c>
      <c r="O38" s="292">
        <f>+資源化量内訳!Y38</f>
        <v>610</v>
      </c>
      <c r="P38" s="292">
        <f>+SUM(Q38,R38)</f>
        <v>11517</v>
      </c>
      <c r="Q38" s="292">
        <v>9441</v>
      </c>
      <c r="R38" s="292">
        <f>+SUM(S38,T38,U38,V38,W38,X38,Y38)</f>
        <v>2076</v>
      </c>
      <c r="S38" s="292">
        <v>166</v>
      </c>
      <c r="T38" s="292">
        <v>19</v>
      </c>
      <c r="U38" s="292">
        <v>0</v>
      </c>
      <c r="V38" s="292">
        <v>0</v>
      </c>
      <c r="W38" s="292">
        <v>0</v>
      </c>
      <c r="X38" s="292">
        <v>1891</v>
      </c>
      <c r="Y38" s="292">
        <v>0</v>
      </c>
      <c r="Z38" s="292">
        <f>SUM(AA38:AC38)</f>
        <v>418</v>
      </c>
      <c r="AA38" s="292">
        <v>0</v>
      </c>
      <c r="AB38" s="292">
        <v>418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18778</v>
      </c>
      <c r="E39" s="292">
        <f>+Q39</f>
        <v>14814</v>
      </c>
      <c r="F39" s="292">
        <f>SUM(G39:M39)</f>
        <v>1385</v>
      </c>
      <c r="G39" s="292">
        <v>837</v>
      </c>
      <c r="H39" s="292">
        <v>0</v>
      </c>
      <c r="I39" s="292">
        <v>0</v>
      </c>
      <c r="J39" s="292">
        <v>0</v>
      </c>
      <c r="K39" s="292">
        <v>0</v>
      </c>
      <c r="L39" s="292">
        <v>548</v>
      </c>
      <c r="M39" s="292">
        <v>0</v>
      </c>
      <c r="N39" s="292">
        <f>+AA39</f>
        <v>0</v>
      </c>
      <c r="O39" s="292">
        <f>+資源化量内訳!Y39</f>
        <v>2579</v>
      </c>
      <c r="P39" s="292">
        <f>+SUM(Q39,R39)</f>
        <v>14814</v>
      </c>
      <c r="Q39" s="292">
        <v>14814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1026</v>
      </c>
      <c r="AA39" s="292">
        <v>0</v>
      </c>
      <c r="AB39" s="292">
        <v>936</v>
      </c>
      <c r="AC39" s="292">
        <f>SUM(AD39:AJ39)</f>
        <v>90</v>
      </c>
      <c r="AD39" s="292">
        <v>90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10426</v>
      </c>
      <c r="E40" s="292">
        <f>+Q40</f>
        <v>8967</v>
      </c>
      <c r="F40" s="292">
        <f>SUM(G40:M40)</f>
        <v>669</v>
      </c>
      <c r="G40" s="292">
        <v>264</v>
      </c>
      <c r="H40" s="292">
        <v>0</v>
      </c>
      <c r="I40" s="292">
        <v>0</v>
      </c>
      <c r="J40" s="292">
        <v>0</v>
      </c>
      <c r="K40" s="292">
        <v>0</v>
      </c>
      <c r="L40" s="292">
        <v>405</v>
      </c>
      <c r="M40" s="292">
        <v>0</v>
      </c>
      <c r="N40" s="292">
        <f>+AA40</f>
        <v>0</v>
      </c>
      <c r="O40" s="292">
        <f>+資源化量内訳!Y40</f>
        <v>790</v>
      </c>
      <c r="P40" s="292">
        <f>+SUM(Q40,R40)</f>
        <v>8967</v>
      </c>
      <c r="Q40" s="292">
        <v>8967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1263</v>
      </c>
      <c r="AA40" s="292">
        <v>0</v>
      </c>
      <c r="AB40" s="292">
        <v>1144</v>
      </c>
      <c r="AC40" s="292">
        <f>SUM(AD40:AJ40)</f>
        <v>119</v>
      </c>
      <c r="AD40" s="292">
        <v>119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25</v>
      </c>
      <c r="AL40" s="290">
        <v>25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8647</v>
      </c>
      <c r="E41" s="292">
        <f>+Q41</f>
        <v>7562</v>
      </c>
      <c r="F41" s="292">
        <f>SUM(G41:M41)</f>
        <v>347</v>
      </c>
      <c r="G41" s="292">
        <v>347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0</v>
      </c>
      <c r="O41" s="292">
        <f>+資源化量内訳!Y41</f>
        <v>738</v>
      </c>
      <c r="P41" s="292">
        <f>+SUM(Q41,R41)</f>
        <v>7627</v>
      </c>
      <c r="Q41" s="292">
        <v>7562</v>
      </c>
      <c r="R41" s="292">
        <f>+SUM(S41,T41,U41,V41,W41,X41,Y41)</f>
        <v>65</v>
      </c>
      <c r="S41" s="292">
        <v>65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1315</v>
      </c>
      <c r="AA41" s="292">
        <v>0</v>
      </c>
      <c r="AB41" s="292">
        <v>1242</v>
      </c>
      <c r="AC41" s="292">
        <f>SUM(AD41:AJ41)</f>
        <v>73</v>
      </c>
      <c r="AD41" s="292">
        <v>73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5593</v>
      </c>
      <c r="E42" s="292">
        <f>+Q42</f>
        <v>4982</v>
      </c>
      <c r="F42" s="292">
        <f>SUM(G42:M42)</f>
        <v>611</v>
      </c>
      <c r="G42" s="292">
        <v>318</v>
      </c>
      <c r="H42" s="292">
        <v>0</v>
      </c>
      <c r="I42" s="292">
        <v>0</v>
      </c>
      <c r="J42" s="292">
        <v>0</v>
      </c>
      <c r="K42" s="292">
        <v>0</v>
      </c>
      <c r="L42" s="292">
        <v>293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5085</v>
      </c>
      <c r="Q42" s="292">
        <v>4982</v>
      </c>
      <c r="R42" s="292">
        <f>+SUM(S42,T42,U42,V42,W42,X42,Y42)</f>
        <v>103</v>
      </c>
      <c r="S42" s="292">
        <v>84</v>
      </c>
      <c r="T42" s="292">
        <v>0</v>
      </c>
      <c r="U42" s="292">
        <v>0</v>
      </c>
      <c r="V42" s="292">
        <v>0</v>
      </c>
      <c r="W42" s="292">
        <v>0</v>
      </c>
      <c r="X42" s="292">
        <v>19</v>
      </c>
      <c r="Y42" s="292">
        <v>0</v>
      </c>
      <c r="Z42" s="292">
        <f>SUM(AA42:AC42)</f>
        <v>605</v>
      </c>
      <c r="AA42" s="292">
        <v>0</v>
      </c>
      <c r="AB42" s="292">
        <v>572</v>
      </c>
      <c r="AC42" s="292">
        <f>SUM(AD42:AJ42)</f>
        <v>33</v>
      </c>
      <c r="AD42" s="292">
        <v>24</v>
      </c>
      <c r="AE42" s="292">
        <v>0</v>
      </c>
      <c r="AF42" s="292">
        <v>0</v>
      </c>
      <c r="AG42" s="292">
        <v>0</v>
      </c>
      <c r="AH42" s="292">
        <v>0</v>
      </c>
      <c r="AI42" s="292">
        <v>9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12714</v>
      </c>
      <c r="E43" s="292">
        <f>+Q43</f>
        <v>9831</v>
      </c>
      <c r="F43" s="292">
        <f>SUM(G43:M43)</f>
        <v>1808</v>
      </c>
      <c r="G43" s="292">
        <v>795</v>
      </c>
      <c r="H43" s="292">
        <v>344</v>
      </c>
      <c r="I43" s="292">
        <v>0</v>
      </c>
      <c r="J43" s="292">
        <v>0</v>
      </c>
      <c r="K43" s="292">
        <v>158</v>
      </c>
      <c r="L43" s="292">
        <v>511</v>
      </c>
      <c r="M43" s="292">
        <v>0</v>
      </c>
      <c r="N43" s="292">
        <f>+AA43</f>
        <v>0</v>
      </c>
      <c r="O43" s="292">
        <f>+資源化量内訳!Y43</f>
        <v>1075</v>
      </c>
      <c r="P43" s="292">
        <f>+SUM(Q43,R43)</f>
        <v>9831</v>
      </c>
      <c r="Q43" s="292">
        <v>9831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575</v>
      </c>
      <c r="AA43" s="292">
        <v>0</v>
      </c>
      <c r="AB43" s="292">
        <v>447</v>
      </c>
      <c r="AC43" s="292">
        <f>SUM(AD43:AJ43)</f>
        <v>128</v>
      </c>
      <c r="AD43" s="292">
        <v>128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6553</v>
      </c>
      <c r="E44" s="292">
        <f>+Q44</f>
        <v>5270</v>
      </c>
      <c r="F44" s="292">
        <f>SUM(G44:M44)</f>
        <v>265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265</v>
      </c>
      <c r="M44" s="292">
        <v>0</v>
      </c>
      <c r="N44" s="292">
        <f>+AA44</f>
        <v>0</v>
      </c>
      <c r="O44" s="292">
        <f>+資源化量内訳!Y44</f>
        <v>1018</v>
      </c>
      <c r="P44" s="292">
        <f>+SUM(Q44,R44)</f>
        <v>5270</v>
      </c>
      <c r="Q44" s="292">
        <v>5270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479</v>
      </c>
      <c r="AA44" s="292">
        <v>0</v>
      </c>
      <c r="AB44" s="292">
        <v>479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5875</v>
      </c>
      <c r="E45" s="292">
        <f>+Q45</f>
        <v>4467</v>
      </c>
      <c r="F45" s="292">
        <f>SUM(G45:M45)</f>
        <v>714</v>
      </c>
      <c r="G45" s="292">
        <v>490</v>
      </c>
      <c r="H45" s="292">
        <v>0</v>
      </c>
      <c r="I45" s="292">
        <v>0</v>
      </c>
      <c r="J45" s="292">
        <v>0</v>
      </c>
      <c r="K45" s="292">
        <v>0</v>
      </c>
      <c r="L45" s="292">
        <v>224</v>
      </c>
      <c r="M45" s="292">
        <v>0</v>
      </c>
      <c r="N45" s="292">
        <f>+AA45</f>
        <v>0</v>
      </c>
      <c r="O45" s="292">
        <f>+資源化量内訳!Y45</f>
        <v>694</v>
      </c>
      <c r="P45" s="292">
        <f>+SUM(Q45,R45)</f>
        <v>4957</v>
      </c>
      <c r="Q45" s="292">
        <v>4467</v>
      </c>
      <c r="R45" s="292">
        <f>+SUM(S45,T45,U45,V45,W45,X45,Y45)</f>
        <v>490</v>
      </c>
      <c r="S45" s="292">
        <v>490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714</v>
      </c>
      <c r="AA45" s="292">
        <v>0</v>
      </c>
      <c r="AB45" s="292">
        <v>645</v>
      </c>
      <c r="AC45" s="292">
        <f>SUM(AD45:AJ45)</f>
        <v>69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69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18202</v>
      </c>
      <c r="E46" s="292">
        <f>+Q46</f>
        <v>15652</v>
      </c>
      <c r="F46" s="292">
        <f>SUM(G46:M46)</f>
        <v>1870</v>
      </c>
      <c r="G46" s="292">
        <v>1750</v>
      </c>
      <c r="H46" s="292">
        <v>0</v>
      </c>
      <c r="I46" s="292">
        <v>0</v>
      </c>
      <c r="J46" s="292">
        <v>0</v>
      </c>
      <c r="K46" s="292">
        <v>0</v>
      </c>
      <c r="L46" s="292">
        <v>120</v>
      </c>
      <c r="M46" s="292">
        <v>0</v>
      </c>
      <c r="N46" s="292">
        <f>+AA46</f>
        <v>0</v>
      </c>
      <c r="O46" s="292">
        <f>+資源化量内訳!Y46</f>
        <v>680</v>
      </c>
      <c r="P46" s="292">
        <f>+SUM(Q46,R46)</f>
        <v>16440</v>
      </c>
      <c r="Q46" s="292">
        <v>15652</v>
      </c>
      <c r="R46" s="292">
        <f>+SUM(S46,T46,U46,V46,W46,X46,Y46)</f>
        <v>788</v>
      </c>
      <c r="S46" s="292">
        <v>768</v>
      </c>
      <c r="T46" s="292">
        <v>0</v>
      </c>
      <c r="U46" s="292">
        <v>0</v>
      </c>
      <c r="V46" s="292">
        <v>0</v>
      </c>
      <c r="W46" s="292">
        <v>0</v>
      </c>
      <c r="X46" s="292">
        <v>20</v>
      </c>
      <c r="Y46" s="292">
        <v>0</v>
      </c>
      <c r="Z46" s="292">
        <f>SUM(AA46:AC46)</f>
        <v>2599</v>
      </c>
      <c r="AA46" s="292">
        <v>0</v>
      </c>
      <c r="AB46" s="292">
        <v>2243</v>
      </c>
      <c r="AC46" s="292">
        <f>SUM(AD46:AJ46)</f>
        <v>356</v>
      </c>
      <c r="AD46" s="292">
        <v>356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3019</v>
      </c>
      <c r="E47" s="292">
        <f>+Q47</f>
        <v>2277</v>
      </c>
      <c r="F47" s="292">
        <f>SUM(G47:M47)</f>
        <v>190</v>
      </c>
      <c r="G47" s="292">
        <v>137</v>
      </c>
      <c r="H47" s="292">
        <v>0</v>
      </c>
      <c r="I47" s="292">
        <v>0</v>
      </c>
      <c r="J47" s="292">
        <v>0</v>
      </c>
      <c r="K47" s="292">
        <v>0</v>
      </c>
      <c r="L47" s="292">
        <v>53</v>
      </c>
      <c r="M47" s="292">
        <v>0</v>
      </c>
      <c r="N47" s="292">
        <f>+AA47</f>
        <v>0</v>
      </c>
      <c r="O47" s="292">
        <f>+資源化量内訳!Y47</f>
        <v>552</v>
      </c>
      <c r="P47" s="292">
        <f>+SUM(Q47,R47)</f>
        <v>2296</v>
      </c>
      <c r="Q47" s="292">
        <v>2277</v>
      </c>
      <c r="R47" s="292">
        <f>+SUM(S47,T47,U47,V47,W47,X47,Y47)</f>
        <v>19</v>
      </c>
      <c r="S47" s="292">
        <v>19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132</v>
      </c>
      <c r="AA47" s="292">
        <v>0</v>
      </c>
      <c r="AB47" s="292">
        <v>74</v>
      </c>
      <c r="AC47" s="292">
        <f>SUM(AD47:AJ47)</f>
        <v>58</v>
      </c>
      <c r="AD47" s="292">
        <v>58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5855</v>
      </c>
      <c r="E48" s="292">
        <f>+Q48</f>
        <v>4897</v>
      </c>
      <c r="F48" s="292">
        <f>SUM(G48:M48)</f>
        <v>289</v>
      </c>
      <c r="G48" s="292">
        <v>282</v>
      </c>
      <c r="H48" s="292">
        <v>0</v>
      </c>
      <c r="I48" s="292">
        <v>0</v>
      </c>
      <c r="J48" s="292">
        <v>0</v>
      </c>
      <c r="K48" s="292">
        <v>0</v>
      </c>
      <c r="L48" s="292">
        <v>7</v>
      </c>
      <c r="M48" s="292">
        <v>0</v>
      </c>
      <c r="N48" s="292">
        <f>+AA48</f>
        <v>0</v>
      </c>
      <c r="O48" s="292">
        <f>+資源化量内訳!Y48</f>
        <v>669</v>
      </c>
      <c r="P48" s="292">
        <f>+SUM(Q48,R48)</f>
        <v>4950</v>
      </c>
      <c r="Q48" s="292">
        <v>4897</v>
      </c>
      <c r="R48" s="292">
        <f>+SUM(S48,T48,U48,V48,W48,X48,Y48)</f>
        <v>53</v>
      </c>
      <c r="S48" s="292">
        <v>53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839</v>
      </c>
      <c r="AA48" s="292">
        <v>0</v>
      </c>
      <c r="AB48" s="292">
        <v>715</v>
      </c>
      <c r="AC48" s="292">
        <f>SUM(AD48:AJ48)</f>
        <v>124</v>
      </c>
      <c r="AD48" s="292">
        <v>124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3477</v>
      </c>
      <c r="E49" s="292">
        <f>+Q49</f>
        <v>3037</v>
      </c>
      <c r="F49" s="292">
        <f>SUM(G49:M49)</f>
        <v>360</v>
      </c>
      <c r="G49" s="292">
        <v>360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f>+AA49</f>
        <v>0</v>
      </c>
      <c r="O49" s="292">
        <f>+資源化量内訳!Y49</f>
        <v>80</v>
      </c>
      <c r="P49" s="292">
        <f>+SUM(Q49,R49)</f>
        <v>3251</v>
      </c>
      <c r="Q49" s="292">
        <v>3037</v>
      </c>
      <c r="R49" s="292">
        <f>+SUM(S49,T49,U49,V49,W49,X49,Y49)</f>
        <v>214</v>
      </c>
      <c r="S49" s="292">
        <v>214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179</v>
      </c>
      <c r="AA49" s="292">
        <v>0</v>
      </c>
      <c r="AB49" s="292">
        <v>179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8316</v>
      </c>
      <c r="E50" s="292">
        <f>+Q50</f>
        <v>6972</v>
      </c>
      <c r="F50" s="292">
        <f>SUM(G50:M50)</f>
        <v>867</v>
      </c>
      <c r="G50" s="292">
        <v>867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477</v>
      </c>
      <c r="P50" s="292">
        <f>+SUM(Q50,R50)</f>
        <v>7481</v>
      </c>
      <c r="Q50" s="292">
        <v>6972</v>
      </c>
      <c r="R50" s="292">
        <f>+SUM(S50,T50,U50,V50,W50,X50,Y50)</f>
        <v>509</v>
      </c>
      <c r="S50" s="292">
        <v>509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357</v>
      </c>
      <c r="AA50" s="292">
        <v>0</v>
      </c>
      <c r="AB50" s="292">
        <v>357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5040</v>
      </c>
      <c r="E51" s="292">
        <f>+Q51</f>
        <v>4368</v>
      </c>
      <c r="F51" s="292">
        <f>SUM(G51:M51)</f>
        <v>353</v>
      </c>
      <c r="G51" s="292">
        <v>291</v>
      </c>
      <c r="H51" s="292">
        <v>0</v>
      </c>
      <c r="I51" s="292">
        <v>0</v>
      </c>
      <c r="J51" s="292">
        <v>0</v>
      </c>
      <c r="K51" s="292">
        <v>0</v>
      </c>
      <c r="L51" s="292">
        <v>62</v>
      </c>
      <c r="M51" s="292">
        <v>0</v>
      </c>
      <c r="N51" s="292">
        <f>+AA51</f>
        <v>0</v>
      </c>
      <c r="O51" s="292">
        <f>+資源化量内訳!Y51</f>
        <v>319</v>
      </c>
      <c r="P51" s="292">
        <f>+SUM(Q51,R51)</f>
        <v>4408</v>
      </c>
      <c r="Q51" s="292">
        <v>4368</v>
      </c>
      <c r="R51" s="292">
        <f>+SUM(S51,T51,U51,V51,W51,X51,Y51)</f>
        <v>40</v>
      </c>
      <c r="S51" s="292">
        <v>40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264</v>
      </c>
      <c r="AA51" s="292">
        <v>0</v>
      </c>
      <c r="AB51" s="292">
        <v>141</v>
      </c>
      <c r="AC51" s="292">
        <f>SUM(AD51:AJ51)</f>
        <v>123</v>
      </c>
      <c r="AD51" s="292">
        <v>123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1">
    <sortCondition ref="A8:A51"/>
    <sortCondition ref="B8:B51"/>
    <sortCondition ref="C8:C5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50" man="1"/>
    <brk id="25" min="1" max="50" man="1"/>
    <brk id="36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6">
        <f t="shared" ref="D7:X7" si="0">SUM(Y7,AT7,BO7)</f>
        <v>226882</v>
      </c>
      <c r="E7" s="306">
        <f t="shared" si="0"/>
        <v>102354</v>
      </c>
      <c r="F7" s="306">
        <f t="shared" si="0"/>
        <v>382</v>
      </c>
      <c r="G7" s="306">
        <f t="shared" si="0"/>
        <v>2810</v>
      </c>
      <c r="H7" s="306">
        <f t="shared" si="0"/>
        <v>25741</v>
      </c>
      <c r="I7" s="306">
        <f t="shared" si="0"/>
        <v>17581</v>
      </c>
      <c r="J7" s="306">
        <f t="shared" si="0"/>
        <v>7110</v>
      </c>
      <c r="K7" s="306">
        <f t="shared" si="0"/>
        <v>418</v>
      </c>
      <c r="L7" s="306">
        <f t="shared" si="0"/>
        <v>2831</v>
      </c>
      <c r="M7" s="306">
        <f t="shared" si="0"/>
        <v>756</v>
      </c>
      <c r="N7" s="306">
        <f t="shared" si="0"/>
        <v>3453</v>
      </c>
      <c r="O7" s="306">
        <f t="shared" si="0"/>
        <v>1733</v>
      </c>
      <c r="P7" s="306">
        <f t="shared" si="0"/>
        <v>28</v>
      </c>
      <c r="Q7" s="306">
        <f t="shared" si="0"/>
        <v>24064</v>
      </c>
      <c r="R7" s="306">
        <f t="shared" si="0"/>
        <v>23221</v>
      </c>
      <c r="S7" s="306">
        <f t="shared" si="0"/>
        <v>0</v>
      </c>
      <c r="T7" s="306">
        <f t="shared" si="0"/>
        <v>160</v>
      </c>
      <c r="U7" s="306">
        <f t="shared" si="0"/>
        <v>0</v>
      </c>
      <c r="V7" s="306">
        <f t="shared" si="0"/>
        <v>0</v>
      </c>
      <c r="W7" s="306">
        <f t="shared" si="0"/>
        <v>126</v>
      </c>
      <c r="X7" s="306">
        <f t="shared" si="0"/>
        <v>14114</v>
      </c>
      <c r="Y7" s="306">
        <f>SUM(Z7:AS7)</f>
        <v>88784</v>
      </c>
      <c r="Z7" s="306">
        <f t="shared" ref="Z7:AI7" si="1">SUM(Z$8:Z$207)</f>
        <v>71270</v>
      </c>
      <c r="AA7" s="306">
        <f t="shared" si="1"/>
        <v>267</v>
      </c>
      <c r="AB7" s="306">
        <f t="shared" si="1"/>
        <v>867</v>
      </c>
      <c r="AC7" s="306">
        <f t="shared" si="1"/>
        <v>4290</v>
      </c>
      <c r="AD7" s="306">
        <f t="shared" si="1"/>
        <v>2985</v>
      </c>
      <c r="AE7" s="306">
        <f t="shared" si="1"/>
        <v>1923</v>
      </c>
      <c r="AF7" s="306">
        <f t="shared" si="1"/>
        <v>24</v>
      </c>
      <c r="AG7" s="306">
        <f t="shared" si="1"/>
        <v>189</v>
      </c>
      <c r="AH7" s="306">
        <f t="shared" si="1"/>
        <v>173</v>
      </c>
      <c r="AI7" s="306">
        <f t="shared" si="1"/>
        <v>2220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61</v>
      </c>
      <c r="AS7" s="306">
        <f>SUM(AS$8:AS$207)</f>
        <v>4515</v>
      </c>
      <c r="AT7" s="306">
        <f>施設資源化量内訳!D7</f>
        <v>111213</v>
      </c>
      <c r="AU7" s="306">
        <f>施設資源化量内訳!E7</f>
        <v>10425</v>
      </c>
      <c r="AV7" s="306">
        <f>施設資源化量内訳!F7</f>
        <v>41</v>
      </c>
      <c r="AW7" s="306">
        <f>施設資源化量内訳!G7</f>
        <v>89</v>
      </c>
      <c r="AX7" s="306">
        <f>施設資源化量内訳!H7</f>
        <v>19849</v>
      </c>
      <c r="AY7" s="306">
        <f>施設資源化量内訳!I7</f>
        <v>13287</v>
      </c>
      <c r="AZ7" s="306">
        <f>施設資源化量内訳!J7</f>
        <v>4557</v>
      </c>
      <c r="BA7" s="306">
        <f>施設資源化量内訳!K7</f>
        <v>348</v>
      </c>
      <c r="BB7" s="306">
        <f>施設資源化量内訳!L7</f>
        <v>2298</v>
      </c>
      <c r="BC7" s="306">
        <f>施設資源化量内訳!M7</f>
        <v>583</v>
      </c>
      <c r="BD7" s="306">
        <f>施設資源化量内訳!N7</f>
        <v>903</v>
      </c>
      <c r="BE7" s="306">
        <f>施設資源化量内訳!O7</f>
        <v>1733</v>
      </c>
      <c r="BF7" s="306">
        <f>施設資源化量内訳!P7</f>
        <v>28</v>
      </c>
      <c r="BG7" s="306">
        <f>施設資源化量内訳!Q7</f>
        <v>24064</v>
      </c>
      <c r="BH7" s="306">
        <f>施設資源化量内訳!R7</f>
        <v>23221</v>
      </c>
      <c r="BI7" s="306">
        <f>施設資源化量内訳!S7</f>
        <v>0</v>
      </c>
      <c r="BJ7" s="306">
        <f>施設資源化量内訳!T7</f>
        <v>160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62</v>
      </c>
      <c r="BN7" s="306">
        <f>施設資源化量内訳!X7</f>
        <v>9565</v>
      </c>
      <c r="BO7" s="306">
        <f>SUM(BP7:CI7)</f>
        <v>26885</v>
      </c>
      <c r="BP7" s="306">
        <f t="shared" ref="BP7:BY7" si="2">SUM(BP$8:BP$207)</f>
        <v>20659</v>
      </c>
      <c r="BQ7" s="306">
        <f t="shared" si="2"/>
        <v>74</v>
      </c>
      <c r="BR7" s="306">
        <f t="shared" si="2"/>
        <v>1854</v>
      </c>
      <c r="BS7" s="306">
        <f t="shared" si="2"/>
        <v>1602</v>
      </c>
      <c r="BT7" s="306">
        <f t="shared" si="2"/>
        <v>1309</v>
      </c>
      <c r="BU7" s="306">
        <f t="shared" si="2"/>
        <v>630</v>
      </c>
      <c r="BV7" s="306">
        <f t="shared" si="2"/>
        <v>46</v>
      </c>
      <c r="BW7" s="306">
        <f t="shared" si="2"/>
        <v>344</v>
      </c>
      <c r="BX7" s="306">
        <f t="shared" si="2"/>
        <v>0</v>
      </c>
      <c r="BY7" s="306">
        <f t="shared" si="2"/>
        <v>330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3</v>
      </c>
      <c r="CI7" s="306">
        <f>SUM(CI$8:CI$207)</f>
        <v>34</v>
      </c>
      <c r="CJ7" s="307">
        <f>+COUNTIF(CJ$8:CJ$207,"有る")</f>
        <v>21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21182</v>
      </c>
      <c r="E8" s="292">
        <f>SUM(Z8,AU8,BP8)</f>
        <v>14611</v>
      </c>
      <c r="F8" s="292">
        <f>SUM(AA8,AV8,BQ8)</f>
        <v>6</v>
      </c>
      <c r="G8" s="292">
        <f>SUM(AB8,AW8,BR8)</f>
        <v>0</v>
      </c>
      <c r="H8" s="292">
        <f>SUM(AC8,AX8,BS8)</f>
        <v>2151</v>
      </c>
      <c r="I8" s="292">
        <f>SUM(AD8,AY8,BT8)</f>
        <v>1282</v>
      </c>
      <c r="J8" s="292">
        <f>SUM(AE8,AZ8,BU8)</f>
        <v>586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69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2477</v>
      </c>
      <c r="Y8" s="292">
        <f>SUM(Z8:AS8)</f>
        <v>12378</v>
      </c>
      <c r="Z8" s="292">
        <v>9793</v>
      </c>
      <c r="AA8" s="292">
        <v>0</v>
      </c>
      <c r="AB8" s="292">
        <v>0</v>
      </c>
      <c r="AC8" s="292">
        <v>474</v>
      </c>
      <c r="AD8" s="292">
        <v>7</v>
      </c>
      <c r="AE8" s="292">
        <v>381</v>
      </c>
      <c r="AF8" s="292">
        <v>0</v>
      </c>
      <c r="AG8" s="292">
        <v>0</v>
      </c>
      <c r="AH8" s="292">
        <v>0</v>
      </c>
      <c r="AI8" s="295">
        <v>0</v>
      </c>
      <c r="AJ8" s="295" t="s">
        <v>850</v>
      </c>
      <c r="AK8" s="295" t="s">
        <v>850</v>
      </c>
      <c r="AL8" s="295" t="s">
        <v>850</v>
      </c>
      <c r="AM8" s="295" t="s">
        <v>850</v>
      </c>
      <c r="AN8" s="295" t="s">
        <v>850</v>
      </c>
      <c r="AO8" s="295" t="s">
        <v>850</v>
      </c>
      <c r="AP8" s="295" t="s">
        <v>850</v>
      </c>
      <c r="AQ8" s="295" t="s">
        <v>850</v>
      </c>
      <c r="AR8" s="292">
        <v>0</v>
      </c>
      <c r="AS8" s="292">
        <v>1723</v>
      </c>
      <c r="AT8" s="292">
        <f>施設資源化量内訳!D8</f>
        <v>5075</v>
      </c>
      <c r="AU8" s="292">
        <f>施設資源化量内訳!E8</f>
        <v>2036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1367</v>
      </c>
      <c r="AY8" s="292">
        <f>施設資源化量内訳!I8</f>
        <v>776</v>
      </c>
      <c r="AZ8" s="292">
        <f>施設資源化量内訳!J8</f>
        <v>87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55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754</v>
      </c>
      <c r="BO8" s="292">
        <f>SUM(BP8:CI8)</f>
        <v>3729</v>
      </c>
      <c r="BP8" s="292">
        <v>2782</v>
      </c>
      <c r="BQ8" s="292">
        <v>6</v>
      </c>
      <c r="BR8" s="292">
        <v>0</v>
      </c>
      <c r="BS8" s="292">
        <v>310</v>
      </c>
      <c r="BT8" s="292">
        <v>499</v>
      </c>
      <c r="BU8" s="292">
        <v>118</v>
      </c>
      <c r="BV8" s="292">
        <v>0</v>
      </c>
      <c r="BW8" s="292">
        <v>0</v>
      </c>
      <c r="BX8" s="292">
        <v>0</v>
      </c>
      <c r="BY8" s="292">
        <v>14</v>
      </c>
      <c r="BZ8" s="295" t="s">
        <v>850</v>
      </c>
      <c r="CA8" s="295" t="s">
        <v>850</v>
      </c>
      <c r="CB8" s="295" t="s">
        <v>850</v>
      </c>
      <c r="CC8" s="295" t="s">
        <v>850</v>
      </c>
      <c r="CD8" s="295" t="s">
        <v>850</v>
      </c>
      <c r="CE8" s="295" t="s">
        <v>850</v>
      </c>
      <c r="CF8" s="295" t="s">
        <v>850</v>
      </c>
      <c r="CG8" s="295" t="s">
        <v>850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12042</v>
      </c>
      <c r="E9" s="292">
        <f>SUM(Z9,AU9,BP9)</f>
        <v>4466</v>
      </c>
      <c r="F9" s="292">
        <f>SUM(AA9,AV9,BQ9)</f>
        <v>40</v>
      </c>
      <c r="G9" s="292">
        <f>SUM(AB9,AW9,BR9)</f>
        <v>0</v>
      </c>
      <c r="H9" s="292">
        <f>SUM(AC9,AX9,BS9)</f>
        <v>1204</v>
      </c>
      <c r="I9" s="292">
        <f>SUM(AD9,AY9,BT9)</f>
        <v>1075</v>
      </c>
      <c r="J9" s="292">
        <f>SUM(AE9,AZ9,BU9)</f>
        <v>389</v>
      </c>
      <c r="K9" s="292">
        <f>SUM(AF9,BA9,BV9)</f>
        <v>25</v>
      </c>
      <c r="L9" s="292">
        <f>SUM(AG9,BB9,BW9)</f>
        <v>0</v>
      </c>
      <c r="M9" s="292">
        <f>SUM(AH9,BC9,BX9)</f>
        <v>0</v>
      </c>
      <c r="N9" s="292">
        <f>SUM(AI9,BD9,BY9)</f>
        <v>228</v>
      </c>
      <c r="O9" s="292">
        <f>SUM(AJ9,BE9,BZ9)</f>
        <v>0</v>
      </c>
      <c r="P9" s="292">
        <f>SUM(AK9,BF9,CA9)</f>
        <v>0</v>
      </c>
      <c r="Q9" s="292">
        <f>SUM(AL9,BG9,CB9)</f>
        <v>3872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23</v>
      </c>
      <c r="X9" s="292">
        <f>SUM(AS9,BN9,CI9)</f>
        <v>720</v>
      </c>
      <c r="Y9" s="292">
        <f>SUM(Z9:AS9)</f>
        <v>2031</v>
      </c>
      <c r="Z9" s="292">
        <v>1663</v>
      </c>
      <c r="AA9" s="292">
        <v>5</v>
      </c>
      <c r="AB9" s="292">
        <v>0</v>
      </c>
      <c r="AC9" s="292">
        <v>102</v>
      </c>
      <c r="AD9" s="292">
        <v>4</v>
      </c>
      <c r="AE9" s="292">
        <v>98</v>
      </c>
      <c r="AF9" s="292">
        <v>0</v>
      </c>
      <c r="AG9" s="292">
        <v>0</v>
      </c>
      <c r="AH9" s="292">
        <v>0</v>
      </c>
      <c r="AI9" s="295">
        <v>159</v>
      </c>
      <c r="AJ9" s="295" t="s">
        <v>850</v>
      </c>
      <c r="AK9" s="295" t="s">
        <v>850</v>
      </c>
      <c r="AL9" s="295" t="s">
        <v>850</v>
      </c>
      <c r="AM9" s="295" t="s">
        <v>850</v>
      </c>
      <c r="AN9" s="295" t="s">
        <v>850</v>
      </c>
      <c r="AO9" s="295" t="s">
        <v>850</v>
      </c>
      <c r="AP9" s="295" t="s">
        <v>850</v>
      </c>
      <c r="AQ9" s="295" t="s">
        <v>850</v>
      </c>
      <c r="AR9" s="292">
        <v>0</v>
      </c>
      <c r="AS9" s="292">
        <v>0</v>
      </c>
      <c r="AT9" s="292">
        <f>施設資源化量内訳!D9</f>
        <v>9868</v>
      </c>
      <c r="AU9" s="292">
        <f>施設資源化量内訳!E9</f>
        <v>2666</v>
      </c>
      <c r="AV9" s="292">
        <f>施設資源化量内訳!F9</f>
        <v>35</v>
      </c>
      <c r="AW9" s="292">
        <f>施設資源化量内訳!G9</f>
        <v>0</v>
      </c>
      <c r="AX9" s="292">
        <f>施設資源化量内訳!H9</f>
        <v>1098</v>
      </c>
      <c r="AY9" s="292">
        <f>施設資源化量内訳!I9</f>
        <v>1070</v>
      </c>
      <c r="AZ9" s="292">
        <f>施設資源化量内訳!J9</f>
        <v>291</v>
      </c>
      <c r="BA9" s="292">
        <f>施設資源化量内訳!K9</f>
        <v>25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68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3872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23</v>
      </c>
      <c r="BN9" s="292">
        <f>施設資源化量内訳!X9</f>
        <v>720</v>
      </c>
      <c r="BO9" s="292">
        <f>SUM(BP9:CI9)</f>
        <v>143</v>
      </c>
      <c r="BP9" s="292">
        <v>137</v>
      </c>
      <c r="BQ9" s="292">
        <v>0</v>
      </c>
      <c r="BR9" s="292">
        <v>0</v>
      </c>
      <c r="BS9" s="292">
        <v>4</v>
      </c>
      <c r="BT9" s="292">
        <v>1</v>
      </c>
      <c r="BU9" s="292">
        <v>0</v>
      </c>
      <c r="BV9" s="292">
        <v>0</v>
      </c>
      <c r="BW9" s="292">
        <v>0</v>
      </c>
      <c r="BX9" s="292">
        <v>0</v>
      </c>
      <c r="BY9" s="292">
        <v>1</v>
      </c>
      <c r="BZ9" s="295" t="s">
        <v>850</v>
      </c>
      <c r="CA9" s="295" t="s">
        <v>850</v>
      </c>
      <c r="CB9" s="295" t="s">
        <v>850</v>
      </c>
      <c r="CC9" s="295" t="s">
        <v>850</v>
      </c>
      <c r="CD9" s="295" t="s">
        <v>850</v>
      </c>
      <c r="CE9" s="295" t="s">
        <v>850</v>
      </c>
      <c r="CF9" s="295" t="s">
        <v>850</v>
      </c>
      <c r="CG9" s="295" t="s">
        <v>850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14769</v>
      </c>
      <c r="E10" s="292">
        <f>SUM(Z10,AU10,BP10)</f>
        <v>5780</v>
      </c>
      <c r="F10" s="292">
        <f>SUM(AA10,AV10,BQ10)</f>
        <v>0</v>
      </c>
      <c r="G10" s="292">
        <f>SUM(AB10,AW10,BR10)</f>
        <v>0</v>
      </c>
      <c r="H10" s="292">
        <f>SUM(AC10,AX10,BS10)</f>
        <v>1561</v>
      </c>
      <c r="I10" s="292">
        <f>SUM(AD10,AY10,BT10)</f>
        <v>691</v>
      </c>
      <c r="J10" s="292">
        <f>SUM(AE10,AZ10,BU10)</f>
        <v>275</v>
      </c>
      <c r="K10" s="292">
        <f>SUM(AF10,BA10,BV10)</f>
        <v>0</v>
      </c>
      <c r="L10" s="292">
        <f>SUM(AG10,BB10,BW10)</f>
        <v>924</v>
      </c>
      <c r="M10" s="292">
        <f>SUM(AH10,BC10,BX10)</f>
        <v>0</v>
      </c>
      <c r="N10" s="292">
        <f>SUM(AI10,BD10,BY10)</f>
        <v>251</v>
      </c>
      <c r="O10" s="292">
        <f>SUM(AJ10,BE10,BZ10)</f>
        <v>70</v>
      </c>
      <c r="P10" s="292">
        <f>SUM(AK10,BF10,CA10)</f>
        <v>0</v>
      </c>
      <c r="Q10" s="292">
        <f>SUM(AL10,BG10,CB10)</f>
        <v>75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20</v>
      </c>
      <c r="X10" s="292">
        <f>SUM(AS10,BN10,CI10)</f>
        <v>5122</v>
      </c>
      <c r="Y10" s="292">
        <f>SUM(Z10:AS10)</f>
        <v>3665</v>
      </c>
      <c r="Z10" s="292">
        <v>3582</v>
      </c>
      <c r="AA10" s="292">
        <v>0</v>
      </c>
      <c r="AB10" s="292">
        <v>0</v>
      </c>
      <c r="AC10" s="292">
        <v>83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850</v>
      </c>
      <c r="AK10" s="295" t="s">
        <v>850</v>
      </c>
      <c r="AL10" s="295" t="s">
        <v>850</v>
      </c>
      <c r="AM10" s="295" t="s">
        <v>850</v>
      </c>
      <c r="AN10" s="295" t="s">
        <v>850</v>
      </c>
      <c r="AO10" s="295" t="s">
        <v>850</v>
      </c>
      <c r="AP10" s="295" t="s">
        <v>850</v>
      </c>
      <c r="AQ10" s="295" t="s">
        <v>850</v>
      </c>
      <c r="AR10" s="292">
        <v>0</v>
      </c>
      <c r="AS10" s="292">
        <v>0</v>
      </c>
      <c r="AT10" s="292">
        <f>施設資源化量内訳!D10</f>
        <v>8916</v>
      </c>
      <c r="AU10" s="292">
        <f>施設資源化量内訳!E10</f>
        <v>97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1474</v>
      </c>
      <c r="AY10" s="292">
        <f>施設資源化量内訳!I10</f>
        <v>685</v>
      </c>
      <c r="AZ10" s="292">
        <f>施設資源化量内訳!J10</f>
        <v>275</v>
      </c>
      <c r="BA10" s="292">
        <f>施設資源化量内訳!K10</f>
        <v>0</v>
      </c>
      <c r="BB10" s="292">
        <f>施設資源化量内訳!L10</f>
        <v>924</v>
      </c>
      <c r="BC10" s="292">
        <f>施設資源化量内訳!M10</f>
        <v>0</v>
      </c>
      <c r="BD10" s="292">
        <f>施設資源化量内訳!N10</f>
        <v>174</v>
      </c>
      <c r="BE10" s="292">
        <f>施設資源化量内訳!O10</f>
        <v>70</v>
      </c>
      <c r="BF10" s="292">
        <f>施設資源化量内訳!P10</f>
        <v>0</v>
      </c>
      <c r="BG10" s="292">
        <f>施設資源化量内訳!Q10</f>
        <v>75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20</v>
      </c>
      <c r="BN10" s="292">
        <f>施設資源化量内訳!X10</f>
        <v>5122</v>
      </c>
      <c r="BO10" s="292">
        <f>SUM(BP10:CI10)</f>
        <v>2188</v>
      </c>
      <c r="BP10" s="292">
        <v>2101</v>
      </c>
      <c r="BQ10" s="292">
        <v>0</v>
      </c>
      <c r="BR10" s="292">
        <v>0</v>
      </c>
      <c r="BS10" s="292">
        <v>4</v>
      </c>
      <c r="BT10" s="292">
        <v>6</v>
      </c>
      <c r="BU10" s="292">
        <v>0</v>
      </c>
      <c r="BV10" s="292">
        <v>0</v>
      </c>
      <c r="BW10" s="292">
        <v>0</v>
      </c>
      <c r="BX10" s="292">
        <v>0</v>
      </c>
      <c r="BY10" s="292">
        <v>77</v>
      </c>
      <c r="BZ10" s="295" t="s">
        <v>850</v>
      </c>
      <c r="CA10" s="295" t="s">
        <v>850</v>
      </c>
      <c r="CB10" s="295" t="s">
        <v>850</v>
      </c>
      <c r="CC10" s="295" t="s">
        <v>850</v>
      </c>
      <c r="CD10" s="295" t="s">
        <v>850</v>
      </c>
      <c r="CE10" s="295" t="s">
        <v>850</v>
      </c>
      <c r="CF10" s="295" t="s">
        <v>850</v>
      </c>
      <c r="CG10" s="295" t="s">
        <v>850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7999</v>
      </c>
      <c r="E11" s="292">
        <f>SUM(Z11,AU11,BP11)</f>
        <v>3174</v>
      </c>
      <c r="F11" s="292">
        <f>SUM(AA11,AV11,BQ11)</f>
        <v>0</v>
      </c>
      <c r="G11" s="292">
        <f>SUM(AB11,AW11,BR11)</f>
        <v>0</v>
      </c>
      <c r="H11" s="292">
        <f>SUM(AC11,AX11,BS11)</f>
        <v>1313</v>
      </c>
      <c r="I11" s="292">
        <f>SUM(AD11,AY11,BT11)</f>
        <v>958</v>
      </c>
      <c r="J11" s="292">
        <f>SUM(AE11,AZ11,BU11)</f>
        <v>539</v>
      </c>
      <c r="K11" s="292">
        <f>SUM(AF11,BA11,BV11)</f>
        <v>0</v>
      </c>
      <c r="L11" s="292">
        <f>SUM(AG11,BB11,BW11)</f>
        <v>670</v>
      </c>
      <c r="M11" s="292">
        <f>SUM(AH11,BC11,BX11)</f>
        <v>0</v>
      </c>
      <c r="N11" s="292">
        <f>SUM(AI11,BD11,BY11)</f>
        <v>114</v>
      </c>
      <c r="O11" s="292">
        <f>SUM(AJ11,BE11,BZ11)</f>
        <v>0</v>
      </c>
      <c r="P11" s="292">
        <f>SUM(AK11,BF11,CA11)</f>
        <v>0</v>
      </c>
      <c r="Q11" s="292">
        <f>SUM(AL11,BG11,CB11)</f>
        <v>1231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1579</v>
      </c>
      <c r="Z11" s="292">
        <v>1466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113</v>
      </c>
      <c r="AJ11" s="295" t="s">
        <v>850</v>
      </c>
      <c r="AK11" s="295" t="s">
        <v>850</v>
      </c>
      <c r="AL11" s="295" t="s">
        <v>850</v>
      </c>
      <c r="AM11" s="295" t="s">
        <v>850</v>
      </c>
      <c r="AN11" s="295" t="s">
        <v>850</v>
      </c>
      <c r="AO11" s="295" t="s">
        <v>850</v>
      </c>
      <c r="AP11" s="295" t="s">
        <v>850</v>
      </c>
      <c r="AQ11" s="295" t="s">
        <v>850</v>
      </c>
      <c r="AR11" s="292">
        <v>0</v>
      </c>
      <c r="AS11" s="292">
        <v>0</v>
      </c>
      <c r="AT11" s="292">
        <f>施設資源化量内訳!D11</f>
        <v>4516</v>
      </c>
      <c r="AU11" s="292">
        <f>施設資源化量内訳!E11</f>
        <v>7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1115</v>
      </c>
      <c r="AY11" s="292">
        <f>施設資源化量内訳!I11</f>
        <v>954</v>
      </c>
      <c r="AZ11" s="292">
        <f>施設資源化量内訳!J11</f>
        <v>539</v>
      </c>
      <c r="BA11" s="292">
        <f>施設資源化量内訳!K11</f>
        <v>0</v>
      </c>
      <c r="BB11" s="292">
        <f>施設資源化量内訳!L11</f>
        <v>670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1231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1904</v>
      </c>
      <c r="BP11" s="292">
        <v>1701</v>
      </c>
      <c r="BQ11" s="292">
        <v>0</v>
      </c>
      <c r="BR11" s="292">
        <v>0</v>
      </c>
      <c r="BS11" s="292">
        <v>198</v>
      </c>
      <c r="BT11" s="292">
        <v>4</v>
      </c>
      <c r="BU11" s="292">
        <v>0</v>
      </c>
      <c r="BV11" s="292">
        <v>0</v>
      </c>
      <c r="BW11" s="292">
        <v>0</v>
      </c>
      <c r="BX11" s="292">
        <v>0</v>
      </c>
      <c r="BY11" s="292">
        <v>1</v>
      </c>
      <c r="BZ11" s="295" t="s">
        <v>850</v>
      </c>
      <c r="CA11" s="295" t="s">
        <v>850</v>
      </c>
      <c r="CB11" s="295" t="s">
        <v>850</v>
      </c>
      <c r="CC11" s="295" t="s">
        <v>850</v>
      </c>
      <c r="CD11" s="295" t="s">
        <v>850</v>
      </c>
      <c r="CE11" s="295" t="s">
        <v>850</v>
      </c>
      <c r="CF11" s="295" t="s">
        <v>850</v>
      </c>
      <c r="CG11" s="295" t="s">
        <v>850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9633</v>
      </c>
      <c r="E12" s="292">
        <f>SUM(Z12,AU12,BP12)</f>
        <v>4977</v>
      </c>
      <c r="F12" s="292">
        <f>SUM(AA12,AV12,BQ12)</f>
        <v>0</v>
      </c>
      <c r="G12" s="292">
        <f>SUM(AB12,AW12,BR12)</f>
        <v>0</v>
      </c>
      <c r="H12" s="292">
        <f>SUM(AC12,AX12,BS12)</f>
        <v>844</v>
      </c>
      <c r="I12" s="292">
        <f>SUM(AD12,AY12,BT12)</f>
        <v>581</v>
      </c>
      <c r="J12" s="292">
        <f>SUM(AE12,AZ12,BU12)</f>
        <v>143</v>
      </c>
      <c r="K12" s="292">
        <f>SUM(AF12,BA12,BV12)</f>
        <v>0</v>
      </c>
      <c r="L12" s="292">
        <f>SUM(AG12,BB12,BW12)</f>
        <v>8</v>
      </c>
      <c r="M12" s="292">
        <f>SUM(AH12,BC12,BX12)</f>
        <v>0</v>
      </c>
      <c r="N12" s="292">
        <f>SUM(AI12,BD12,BY12)</f>
        <v>126</v>
      </c>
      <c r="O12" s="292">
        <f>SUM(AJ12,BE12,BZ12)</f>
        <v>399</v>
      </c>
      <c r="P12" s="292">
        <f>SUM(AK12,BF12,CA12)</f>
        <v>0</v>
      </c>
      <c r="Q12" s="292">
        <f>SUM(AL12,BG12,CB12)</f>
        <v>2329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226</v>
      </c>
      <c r="Y12" s="292">
        <f>SUM(Z12:AS12)</f>
        <v>5091</v>
      </c>
      <c r="Z12" s="292">
        <v>4650</v>
      </c>
      <c r="AA12" s="292">
        <v>0</v>
      </c>
      <c r="AB12" s="292">
        <v>0</v>
      </c>
      <c r="AC12" s="292">
        <v>206</v>
      </c>
      <c r="AD12" s="292">
        <v>21</v>
      </c>
      <c r="AE12" s="292">
        <v>36</v>
      </c>
      <c r="AF12" s="292">
        <v>0</v>
      </c>
      <c r="AG12" s="292">
        <v>0</v>
      </c>
      <c r="AH12" s="292">
        <v>0</v>
      </c>
      <c r="AI12" s="295">
        <v>117</v>
      </c>
      <c r="AJ12" s="295" t="s">
        <v>850</v>
      </c>
      <c r="AK12" s="295" t="s">
        <v>850</v>
      </c>
      <c r="AL12" s="295" t="s">
        <v>850</v>
      </c>
      <c r="AM12" s="295" t="s">
        <v>850</v>
      </c>
      <c r="AN12" s="295" t="s">
        <v>850</v>
      </c>
      <c r="AO12" s="295" t="s">
        <v>850</v>
      </c>
      <c r="AP12" s="295" t="s">
        <v>850</v>
      </c>
      <c r="AQ12" s="295" t="s">
        <v>850</v>
      </c>
      <c r="AR12" s="292">
        <v>0</v>
      </c>
      <c r="AS12" s="292">
        <v>61</v>
      </c>
      <c r="AT12" s="292">
        <f>施設資源化量内訳!D12</f>
        <v>4252</v>
      </c>
      <c r="AU12" s="292">
        <f>施設資源化量内訳!E12</f>
        <v>67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621</v>
      </c>
      <c r="AY12" s="292">
        <f>施設資源化量内訳!I12</f>
        <v>552</v>
      </c>
      <c r="AZ12" s="292">
        <f>施設資源化量内訳!J12</f>
        <v>107</v>
      </c>
      <c r="BA12" s="292">
        <f>施設資源化量内訳!K12</f>
        <v>0</v>
      </c>
      <c r="BB12" s="292">
        <f>施設資源化量内訳!L12</f>
        <v>8</v>
      </c>
      <c r="BC12" s="292">
        <f>施設資源化量内訳!M12</f>
        <v>0</v>
      </c>
      <c r="BD12" s="292">
        <f>施設資源化量内訳!N12</f>
        <v>4</v>
      </c>
      <c r="BE12" s="292">
        <f>施設資源化量内訳!O12</f>
        <v>399</v>
      </c>
      <c r="BF12" s="292">
        <f>施設資源化量内訳!P12</f>
        <v>0</v>
      </c>
      <c r="BG12" s="292">
        <f>施設資源化量内訳!Q12</f>
        <v>2329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165</v>
      </c>
      <c r="BO12" s="292">
        <f>SUM(BP12:CI12)</f>
        <v>290</v>
      </c>
      <c r="BP12" s="292">
        <v>260</v>
      </c>
      <c r="BQ12" s="292">
        <v>0</v>
      </c>
      <c r="BR12" s="292">
        <v>0</v>
      </c>
      <c r="BS12" s="292">
        <v>17</v>
      </c>
      <c r="BT12" s="292">
        <v>8</v>
      </c>
      <c r="BU12" s="292">
        <v>0</v>
      </c>
      <c r="BV12" s="292">
        <v>0</v>
      </c>
      <c r="BW12" s="292">
        <v>0</v>
      </c>
      <c r="BX12" s="292">
        <v>0</v>
      </c>
      <c r="BY12" s="292">
        <v>5</v>
      </c>
      <c r="BZ12" s="295" t="s">
        <v>850</v>
      </c>
      <c r="CA12" s="295" t="s">
        <v>850</v>
      </c>
      <c r="CB12" s="295" t="s">
        <v>850</v>
      </c>
      <c r="CC12" s="295" t="s">
        <v>850</v>
      </c>
      <c r="CD12" s="295" t="s">
        <v>850</v>
      </c>
      <c r="CE12" s="295" t="s">
        <v>850</v>
      </c>
      <c r="CF12" s="295" t="s">
        <v>850</v>
      </c>
      <c r="CG12" s="295" t="s">
        <v>850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2297</v>
      </c>
      <c r="E13" s="292">
        <f>SUM(Z13,AU13,BP13)</f>
        <v>639</v>
      </c>
      <c r="F13" s="292">
        <f>SUM(AA13,AV13,BQ13)</f>
        <v>11</v>
      </c>
      <c r="G13" s="292">
        <f>SUM(AB13,AW13,BR13)</f>
        <v>91</v>
      </c>
      <c r="H13" s="292">
        <f>SUM(AC13,AX13,BS13)</f>
        <v>114</v>
      </c>
      <c r="I13" s="292">
        <f>SUM(AD13,AY13,BT13)</f>
        <v>265</v>
      </c>
      <c r="J13" s="292">
        <f>SUM(AE13,AZ13,BU13)</f>
        <v>128</v>
      </c>
      <c r="K13" s="292">
        <f>SUM(AF13,BA13,BV13)</f>
        <v>1</v>
      </c>
      <c r="L13" s="292">
        <f>SUM(AG13,BB13,BW13)</f>
        <v>11</v>
      </c>
      <c r="M13" s="292">
        <f>SUM(AH13,BC13,BX13)</f>
        <v>0</v>
      </c>
      <c r="N13" s="292">
        <f>SUM(AI13,BD13,BY13)</f>
        <v>88</v>
      </c>
      <c r="O13" s="292">
        <f>SUM(AJ13,BE13,BZ13)</f>
        <v>0</v>
      </c>
      <c r="P13" s="292">
        <f>SUM(AK13,BF13,CA13)</f>
        <v>0</v>
      </c>
      <c r="Q13" s="292">
        <f>SUM(AL13,BG13,CB13)</f>
        <v>547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402</v>
      </c>
      <c r="Y13" s="292">
        <f>SUM(Z13:AS13)</f>
        <v>1348</v>
      </c>
      <c r="Z13" s="292">
        <v>639</v>
      </c>
      <c r="AA13" s="292">
        <v>11</v>
      </c>
      <c r="AB13" s="292">
        <v>91</v>
      </c>
      <c r="AC13" s="292">
        <v>114</v>
      </c>
      <c r="AD13" s="292">
        <v>265</v>
      </c>
      <c r="AE13" s="292">
        <v>128</v>
      </c>
      <c r="AF13" s="292">
        <v>1</v>
      </c>
      <c r="AG13" s="292">
        <v>11</v>
      </c>
      <c r="AH13" s="292">
        <v>0</v>
      </c>
      <c r="AI13" s="295">
        <v>88</v>
      </c>
      <c r="AJ13" s="295" t="s">
        <v>850</v>
      </c>
      <c r="AK13" s="295" t="s">
        <v>850</v>
      </c>
      <c r="AL13" s="295" t="s">
        <v>850</v>
      </c>
      <c r="AM13" s="295" t="s">
        <v>850</v>
      </c>
      <c r="AN13" s="295" t="s">
        <v>850</v>
      </c>
      <c r="AO13" s="295" t="s">
        <v>850</v>
      </c>
      <c r="AP13" s="295" t="s">
        <v>850</v>
      </c>
      <c r="AQ13" s="295" t="s">
        <v>850</v>
      </c>
      <c r="AR13" s="292">
        <v>0</v>
      </c>
      <c r="AS13" s="292">
        <v>0</v>
      </c>
      <c r="AT13" s="292">
        <f>施設資源化量内訳!D13</f>
        <v>949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0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547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402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850</v>
      </c>
      <c r="CA13" s="295" t="s">
        <v>850</v>
      </c>
      <c r="CB13" s="295" t="s">
        <v>850</v>
      </c>
      <c r="CC13" s="295" t="s">
        <v>850</v>
      </c>
      <c r="CD13" s="295" t="s">
        <v>850</v>
      </c>
      <c r="CE13" s="295" t="s">
        <v>850</v>
      </c>
      <c r="CF13" s="295" t="s">
        <v>850</v>
      </c>
      <c r="CG13" s="295" t="s">
        <v>850</v>
      </c>
      <c r="CH13" s="292">
        <v>0</v>
      </c>
      <c r="CI13" s="292">
        <v>0</v>
      </c>
      <c r="CJ13" s="293" t="s">
        <v>771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9110</v>
      </c>
      <c r="E14" s="292">
        <f>SUM(Z14,AU14,BP14)</f>
        <v>4333</v>
      </c>
      <c r="F14" s="292">
        <f>SUM(AA14,AV14,BQ14)</f>
        <v>39</v>
      </c>
      <c r="G14" s="292">
        <f>SUM(AB14,AW14,BR14)</f>
        <v>0</v>
      </c>
      <c r="H14" s="292">
        <f>SUM(AC14,AX14,BS14)</f>
        <v>1351</v>
      </c>
      <c r="I14" s="292">
        <f>SUM(AD14,AY14,BT14)</f>
        <v>466</v>
      </c>
      <c r="J14" s="292">
        <f>SUM(AE14,AZ14,BU14)</f>
        <v>259</v>
      </c>
      <c r="K14" s="292">
        <f>SUM(AF14,BA14,BV14)</f>
        <v>16</v>
      </c>
      <c r="L14" s="292">
        <f>SUM(AG14,BB14,BW14)</f>
        <v>3</v>
      </c>
      <c r="M14" s="292">
        <f>SUM(AH14,BC14,BX14)</f>
        <v>0</v>
      </c>
      <c r="N14" s="292">
        <f>SUM(AI14,BD14,BY14)</f>
        <v>107</v>
      </c>
      <c r="O14" s="292">
        <f>SUM(AJ14,BE14,BZ14)</f>
        <v>0</v>
      </c>
      <c r="P14" s="292">
        <f>SUM(AK14,BF14,CA14)</f>
        <v>0</v>
      </c>
      <c r="Q14" s="292">
        <f>SUM(AL14,BG14,CB14)</f>
        <v>1930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7</v>
      </c>
      <c r="X14" s="292">
        <f>SUM(AS14,BN14,CI14)</f>
        <v>599</v>
      </c>
      <c r="Y14" s="292">
        <f>SUM(Z14:AS14)</f>
        <v>6281</v>
      </c>
      <c r="Z14" s="292">
        <v>4229</v>
      </c>
      <c r="AA14" s="292">
        <v>39</v>
      </c>
      <c r="AB14" s="292">
        <v>0</v>
      </c>
      <c r="AC14" s="292">
        <v>681</v>
      </c>
      <c r="AD14" s="292">
        <v>465</v>
      </c>
      <c r="AE14" s="292">
        <v>139</v>
      </c>
      <c r="AF14" s="292">
        <v>16</v>
      </c>
      <c r="AG14" s="292">
        <v>3</v>
      </c>
      <c r="AH14" s="292">
        <v>0</v>
      </c>
      <c r="AI14" s="295">
        <v>103</v>
      </c>
      <c r="AJ14" s="295" t="s">
        <v>850</v>
      </c>
      <c r="AK14" s="295" t="s">
        <v>850</v>
      </c>
      <c r="AL14" s="295" t="s">
        <v>850</v>
      </c>
      <c r="AM14" s="295" t="s">
        <v>850</v>
      </c>
      <c r="AN14" s="295" t="s">
        <v>850</v>
      </c>
      <c r="AO14" s="295" t="s">
        <v>850</v>
      </c>
      <c r="AP14" s="295" t="s">
        <v>850</v>
      </c>
      <c r="AQ14" s="295" t="s">
        <v>850</v>
      </c>
      <c r="AR14" s="292">
        <v>7</v>
      </c>
      <c r="AS14" s="292">
        <v>599</v>
      </c>
      <c r="AT14" s="292">
        <f>施設資源化量内訳!D14</f>
        <v>2720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670</v>
      </c>
      <c r="AY14" s="292">
        <f>施設資源化量内訳!I14</f>
        <v>0</v>
      </c>
      <c r="AZ14" s="292">
        <f>施設資源化量内訳!J14</f>
        <v>120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1930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109</v>
      </c>
      <c r="BP14" s="292">
        <v>104</v>
      </c>
      <c r="BQ14" s="292">
        <v>0</v>
      </c>
      <c r="BR14" s="292">
        <v>0</v>
      </c>
      <c r="BS14" s="292">
        <v>0</v>
      </c>
      <c r="BT14" s="292">
        <v>1</v>
      </c>
      <c r="BU14" s="292">
        <v>0</v>
      </c>
      <c r="BV14" s="292">
        <v>0</v>
      </c>
      <c r="BW14" s="292">
        <v>0</v>
      </c>
      <c r="BX14" s="292">
        <v>0</v>
      </c>
      <c r="BY14" s="292">
        <v>4</v>
      </c>
      <c r="BZ14" s="295" t="s">
        <v>850</v>
      </c>
      <c r="CA14" s="295" t="s">
        <v>850</v>
      </c>
      <c r="CB14" s="295" t="s">
        <v>850</v>
      </c>
      <c r="CC14" s="295" t="s">
        <v>850</v>
      </c>
      <c r="CD14" s="295" t="s">
        <v>850</v>
      </c>
      <c r="CE14" s="295" t="s">
        <v>850</v>
      </c>
      <c r="CF14" s="295" t="s">
        <v>850</v>
      </c>
      <c r="CG14" s="295" t="s">
        <v>850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4294</v>
      </c>
      <c r="E15" s="292">
        <f>SUM(Z15,AU15,BP15)</f>
        <v>2802</v>
      </c>
      <c r="F15" s="292">
        <f>SUM(AA15,AV15,BQ15)</f>
        <v>5</v>
      </c>
      <c r="G15" s="292">
        <f>SUM(AB15,AW15,BR15)</f>
        <v>0</v>
      </c>
      <c r="H15" s="292">
        <f>SUM(AC15,AX15,BS15)</f>
        <v>400</v>
      </c>
      <c r="I15" s="292">
        <f>SUM(AD15,AY15,BT15)</f>
        <v>274</v>
      </c>
      <c r="J15" s="292">
        <f>SUM(AE15,AZ15,BU15)</f>
        <v>160</v>
      </c>
      <c r="K15" s="292">
        <f>SUM(AF15,BA15,BV15)</f>
        <v>2</v>
      </c>
      <c r="L15" s="292">
        <f>SUM(AG15,BB15,BW15)</f>
        <v>0</v>
      </c>
      <c r="M15" s="292">
        <f>SUM(AH15,BC15,BX15)</f>
        <v>172</v>
      </c>
      <c r="N15" s="292">
        <f>SUM(AI15,BD15,BY15)</f>
        <v>27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452</v>
      </c>
      <c r="Y15" s="292">
        <f>SUM(Z15:AS15)</f>
        <v>4027</v>
      </c>
      <c r="Z15" s="292">
        <v>2802</v>
      </c>
      <c r="AA15" s="292">
        <v>5</v>
      </c>
      <c r="AB15" s="292">
        <v>0</v>
      </c>
      <c r="AC15" s="292">
        <v>137</v>
      </c>
      <c r="AD15" s="292">
        <v>270</v>
      </c>
      <c r="AE15" s="292">
        <v>160</v>
      </c>
      <c r="AF15" s="292">
        <v>2</v>
      </c>
      <c r="AG15" s="292">
        <v>0</v>
      </c>
      <c r="AH15" s="292">
        <v>172</v>
      </c>
      <c r="AI15" s="295">
        <v>27</v>
      </c>
      <c r="AJ15" s="295" t="s">
        <v>850</v>
      </c>
      <c r="AK15" s="295" t="s">
        <v>850</v>
      </c>
      <c r="AL15" s="295" t="s">
        <v>850</v>
      </c>
      <c r="AM15" s="295" t="s">
        <v>850</v>
      </c>
      <c r="AN15" s="295" t="s">
        <v>850</v>
      </c>
      <c r="AO15" s="295" t="s">
        <v>850</v>
      </c>
      <c r="AP15" s="295" t="s">
        <v>850</v>
      </c>
      <c r="AQ15" s="295" t="s">
        <v>850</v>
      </c>
      <c r="AR15" s="292">
        <v>0</v>
      </c>
      <c r="AS15" s="292">
        <v>452</v>
      </c>
      <c r="AT15" s="292">
        <f>施設資源化量内訳!D15</f>
        <v>267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263</v>
      </c>
      <c r="AY15" s="292">
        <f>施設資源化量内訳!I15</f>
        <v>4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850</v>
      </c>
      <c r="CA15" s="295" t="s">
        <v>850</v>
      </c>
      <c r="CB15" s="295" t="s">
        <v>850</v>
      </c>
      <c r="CC15" s="295" t="s">
        <v>850</v>
      </c>
      <c r="CD15" s="295" t="s">
        <v>850</v>
      </c>
      <c r="CE15" s="295" t="s">
        <v>850</v>
      </c>
      <c r="CF15" s="295" t="s">
        <v>850</v>
      </c>
      <c r="CG15" s="295" t="s">
        <v>850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3610</v>
      </c>
      <c r="E16" s="292">
        <f>SUM(Z16,AU16,BP16)</f>
        <v>1870</v>
      </c>
      <c r="F16" s="292">
        <f>SUM(AA16,AV16,BQ16)</f>
        <v>0</v>
      </c>
      <c r="G16" s="292">
        <f>SUM(AB16,AW16,BR16)</f>
        <v>0</v>
      </c>
      <c r="H16" s="292">
        <f>SUM(AC16,AX16,BS16)</f>
        <v>336</v>
      </c>
      <c r="I16" s="292">
        <f>SUM(AD16,AY16,BT16)</f>
        <v>367</v>
      </c>
      <c r="J16" s="292">
        <f>SUM(AE16,AZ16,BU16)</f>
        <v>116</v>
      </c>
      <c r="K16" s="292">
        <f>SUM(AF16,BA16,BV16)</f>
        <v>0</v>
      </c>
      <c r="L16" s="292">
        <f>SUM(AG16,BB16,BW16)</f>
        <v>0</v>
      </c>
      <c r="M16" s="292">
        <f>SUM(AH16,BC16,BX16)</f>
        <v>109</v>
      </c>
      <c r="N16" s="292">
        <f>SUM(AI16,BD16,BY16)</f>
        <v>31</v>
      </c>
      <c r="O16" s="292">
        <f>SUM(AJ16,BE16,BZ16)</f>
        <v>306</v>
      </c>
      <c r="P16" s="292">
        <f>SUM(AK16,BF16,CA16)</f>
        <v>12</v>
      </c>
      <c r="Q16" s="292">
        <f>SUM(AL16,BG16,CB16)</f>
        <v>443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20</v>
      </c>
      <c r="Y16" s="292">
        <f>SUM(Z16:AS16)</f>
        <v>940</v>
      </c>
      <c r="Z16" s="292">
        <v>717</v>
      </c>
      <c r="AA16" s="292">
        <v>0</v>
      </c>
      <c r="AB16" s="292">
        <v>0</v>
      </c>
      <c r="AC16" s="292">
        <v>42</v>
      </c>
      <c r="AD16" s="292">
        <v>122</v>
      </c>
      <c r="AE16" s="292">
        <v>59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850</v>
      </c>
      <c r="AK16" s="295" t="s">
        <v>850</v>
      </c>
      <c r="AL16" s="295" t="s">
        <v>850</v>
      </c>
      <c r="AM16" s="295" t="s">
        <v>850</v>
      </c>
      <c r="AN16" s="295" t="s">
        <v>850</v>
      </c>
      <c r="AO16" s="295" t="s">
        <v>850</v>
      </c>
      <c r="AP16" s="295" t="s">
        <v>850</v>
      </c>
      <c r="AQ16" s="295" t="s">
        <v>850</v>
      </c>
      <c r="AR16" s="292">
        <v>0</v>
      </c>
      <c r="AS16" s="292">
        <v>0</v>
      </c>
      <c r="AT16" s="292">
        <f>施設資源化量内訳!D16</f>
        <v>1454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280</v>
      </c>
      <c r="AY16" s="292">
        <f>施設資源化量内訳!I16</f>
        <v>239</v>
      </c>
      <c r="AZ16" s="292">
        <f>施設資源化量内訳!J16</f>
        <v>57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109</v>
      </c>
      <c r="BD16" s="292">
        <f>施設資源化量内訳!N16</f>
        <v>0</v>
      </c>
      <c r="BE16" s="292">
        <f>施設資源化量内訳!O16</f>
        <v>306</v>
      </c>
      <c r="BF16" s="292">
        <f>施設資源化量内訳!P16</f>
        <v>12</v>
      </c>
      <c r="BG16" s="292">
        <f>施設資源化量内訳!Q16</f>
        <v>443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8</v>
      </c>
      <c r="BO16" s="292">
        <f>SUM(BP16:CI16)</f>
        <v>1216</v>
      </c>
      <c r="BP16" s="292">
        <v>1153</v>
      </c>
      <c r="BQ16" s="292">
        <v>0</v>
      </c>
      <c r="BR16" s="292">
        <v>0</v>
      </c>
      <c r="BS16" s="292">
        <v>14</v>
      </c>
      <c r="BT16" s="292">
        <v>6</v>
      </c>
      <c r="BU16" s="292">
        <v>0</v>
      </c>
      <c r="BV16" s="292">
        <v>0</v>
      </c>
      <c r="BW16" s="292">
        <v>0</v>
      </c>
      <c r="BX16" s="292">
        <v>0</v>
      </c>
      <c r="BY16" s="292">
        <v>31</v>
      </c>
      <c r="BZ16" s="295" t="s">
        <v>850</v>
      </c>
      <c r="CA16" s="295" t="s">
        <v>850</v>
      </c>
      <c r="CB16" s="295" t="s">
        <v>850</v>
      </c>
      <c r="CC16" s="295" t="s">
        <v>850</v>
      </c>
      <c r="CD16" s="295" t="s">
        <v>850</v>
      </c>
      <c r="CE16" s="295" t="s">
        <v>850</v>
      </c>
      <c r="CF16" s="295" t="s">
        <v>850</v>
      </c>
      <c r="CG16" s="295" t="s">
        <v>850</v>
      </c>
      <c r="CH16" s="292">
        <v>0</v>
      </c>
      <c r="CI16" s="292">
        <v>12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1920</v>
      </c>
      <c r="E17" s="292">
        <f>SUM(Z17,AU17,BP17)</f>
        <v>477</v>
      </c>
      <c r="F17" s="292">
        <f>SUM(AA17,AV17,BQ17)</f>
        <v>3</v>
      </c>
      <c r="G17" s="292">
        <f>SUM(AB17,AW17,BR17)</f>
        <v>178</v>
      </c>
      <c r="H17" s="292">
        <f>SUM(AC17,AX17,BS17)</f>
        <v>455</v>
      </c>
      <c r="I17" s="292">
        <f>SUM(AD17,AY17,BT17)</f>
        <v>608</v>
      </c>
      <c r="J17" s="292">
        <f>SUM(AE17,AZ17,BU17)</f>
        <v>61</v>
      </c>
      <c r="K17" s="292">
        <f>SUM(AF17,BA17,BV17)</f>
        <v>9</v>
      </c>
      <c r="L17" s="292">
        <f>SUM(AG17,BB17,BW17)</f>
        <v>0</v>
      </c>
      <c r="M17" s="292">
        <f>SUM(AH17,BC17,BX17)</f>
        <v>0</v>
      </c>
      <c r="N17" s="292">
        <f>SUM(AI17,BD17,BY17)</f>
        <v>71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58</v>
      </c>
      <c r="Y17" s="292">
        <f>SUM(Z17:AS17)</f>
        <v>1057</v>
      </c>
      <c r="Z17" s="292">
        <v>477</v>
      </c>
      <c r="AA17" s="292">
        <v>0</v>
      </c>
      <c r="AB17" s="292">
        <v>178</v>
      </c>
      <c r="AC17" s="292">
        <v>314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71</v>
      </c>
      <c r="AJ17" s="295" t="s">
        <v>850</v>
      </c>
      <c r="AK17" s="295" t="s">
        <v>850</v>
      </c>
      <c r="AL17" s="295" t="s">
        <v>850</v>
      </c>
      <c r="AM17" s="295" t="s">
        <v>850</v>
      </c>
      <c r="AN17" s="295" t="s">
        <v>850</v>
      </c>
      <c r="AO17" s="295" t="s">
        <v>850</v>
      </c>
      <c r="AP17" s="295" t="s">
        <v>850</v>
      </c>
      <c r="AQ17" s="295" t="s">
        <v>850</v>
      </c>
      <c r="AR17" s="292">
        <v>0</v>
      </c>
      <c r="AS17" s="292">
        <v>17</v>
      </c>
      <c r="AT17" s="292">
        <f>施設資源化量内訳!D17</f>
        <v>863</v>
      </c>
      <c r="AU17" s="292">
        <f>施設資源化量内訳!E17</f>
        <v>0</v>
      </c>
      <c r="AV17" s="292">
        <f>施設資源化量内訳!F17</f>
        <v>3</v>
      </c>
      <c r="AW17" s="292">
        <f>施設資源化量内訳!G17</f>
        <v>0</v>
      </c>
      <c r="AX17" s="292">
        <f>施設資源化量内訳!H17</f>
        <v>141</v>
      </c>
      <c r="AY17" s="292">
        <f>施設資源化量内訳!I17</f>
        <v>608</v>
      </c>
      <c r="AZ17" s="292">
        <f>施設資源化量内訳!J17</f>
        <v>61</v>
      </c>
      <c r="BA17" s="292">
        <f>施設資源化量内訳!K17</f>
        <v>9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41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850</v>
      </c>
      <c r="CA17" s="295" t="s">
        <v>850</v>
      </c>
      <c r="CB17" s="295" t="s">
        <v>850</v>
      </c>
      <c r="CC17" s="295" t="s">
        <v>850</v>
      </c>
      <c r="CD17" s="295" t="s">
        <v>850</v>
      </c>
      <c r="CE17" s="295" t="s">
        <v>850</v>
      </c>
      <c r="CF17" s="295" t="s">
        <v>850</v>
      </c>
      <c r="CG17" s="295" t="s">
        <v>850</v>
      </c>
      <c r="CH17" s="292">
        <v>0</v>
      </c>
      <c r="CI17" s="292">
        <v>0</v>
      </c>
      <c r="CJ17" s="293" t="s">
        <v>771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1910</v>
      </c>
      <c r="E18" s="292">
        <f>SUM(Z18,AU18,BP18)</f>
        <v>705</v>
      </c>
      <c r="F18" s="292">
        <f>SUM(AA18,AV18,BQ18)</f>
        <v>0</v>
      </c>
      <c r="G18" s="292">
        <f>SUM(AB18,AW18,BR18)</f>
        <v>0</v>
      </c>
      <c r="H18" s="292">
        <f>SUM(AC18,AX18,BS18)</f>
        <v>200</v>
      </c>
      <c r="I18" s="292">
        <f>SUM(AD18,AY18,BT18)</f>
        <v>186</v>
      </c>
      <c r="J18" s="292">
        <f>SUM(AE18,AZ18,BU18)</f>
        <v>108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134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577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850</v>
      </c>
      <c r="AK18" s="295" t="s">
        <v>850</v>
      </c>
      <c r="AL18" s="295" t="s">
        <v>850</v>
      </c>
      <c r="AM18" s="295" t="s">
        <v>850</v>
      </c>
      <c r="AN18" s="295" t="s">
        <v>850</v>
      </c>
      <c r="AO18" s="295" t="s">
        <v>850</v>
      </c>
      <c r="AP18" s="295" t="s">
        <v>850</v>
      </c>
      <c r="AQ18" s="295" t="s">
        <v>850</v>
      </c>
      <c r="AR18" s="292">
        <v>0</v>
      </c>
      <c r="AS18" s="292">
        <v>0</v>
      </c>
      <c r="AT18" s="292">
        <f>施設資源化量内訳!D18</f>
        <v>1865</v>
      </c>
      <c r="AU18" s="292">
        <f>施設資源化量内訳!E18</f>
        <v>660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200</v>
      </c>
      <c r="AY18" s="292">
        <f>施設資源化量内訳!I18</f>
        <v>186</v>
      </c>
      <c r="AZ18" s="292">
        <f>施設資源化量内訳!J18</f>
        <v>108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134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577</v>
      </c>
      <c r="BO18" s="292">
        <f>SUM(BP18:CI18)</f>
        <v>45</v>
      </c>
      <c r="BP18" s="292">
        <v>45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850</v>
      </c>
      <c r="CA18" s="295" t="s">
        <v>850</v>
      </c>
      <c r="CB18" s="295" t="s">
        <v>850</v>
      </c>
      <c r="CC18" s="295" t="s">
        <v>850</v>
      </c>
      <c r="CD18" s="295" t="s">
        <v>850</v>
      </c>
      <c r="CE18" s="295" t="s">
        <v>850</v>
      </c>
      <c r="CF18" s="295" t="s">
        <v>850</v>
      </c>
      <c r="CG18" s="295" t="s">
        <v>850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1838</v>
      </c>
      <c r="E19" s="292">
        <f>SUM(Z19,AU19,BP19)</f>
        <v>825</v>
      </c>
      <c r="F19" s="292">
        <f>SUM(AA19,AV19,BQ19)</f>
        <v>0</v>
      </c>
      <c r="G19" s="292">
        <f>SUM(AB19,AW19,BR19)</f>
        <v>0</v>
      </c>
      <c r="H19" s="292">
        <f>SUM(AC19,AX19,BS19)</f>
        <v>281</v>
      </c>
      <c r="I19" s="292">
        <f>SUM(AD19,AY19,BT19)</f>
        <v>0</v>
      </c>
      <c r="J19" s="292">
        <f>SUM(AE19,AZ19,BU19)</f>
        <v>255</v>
      </c>
      <c r="K19" s="292">
        <f>SUM(AF19,BA19,BV19)</f>
        <v>297</v>
      </c>
      <c r="L19" s="292">
        <f>SUM(AG19,BB19,BW19)</f>
        <v>0</v>
      </c>
      <c r="M19" s="292">
        <f>SUM(AH19,BC19,BX19)</f>
        <v>0</v>
      </c>
      <c r="N19" s="292">
        <f>SUM(AI19,BD19,BY19)</f>
        <v>180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1286</v>
      </c>
      <c r="Z19" s="292">
        <v>825</v>
      </c>
      <c r="AA19" s="292">
        <v>0</v>
      </c>
      <c r="AB19" s="292">
        <v>0</v>
      </c>
      <c r="AC19" s="292">
        <v>281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180</v>
      </c>
      <c r="AJ19" s="295" t="s">
        <v>850</v>
      </c>
      <c r="AK19" s="295" t="s">
        <v>850</v>
      </c>
      <c r="AL19" s="295" t="s">
        <v>850</v>
      </c>
      <c r="AM19" s="295" t="s">
        <v>850</v>
      </c>
      <c r="AN19" s="295" t="s">
        <v>850</v>
      </c>
      <c r="AO19" s="295" t="s">
        <v>850</v>
      </c>
      <c r="AP19" s="295" t="s">
        <v>850</v>
      </c>
      <c r="AQ19" s="295" t="s">
        <v>850</v>
      </c>
      <c r="AR19" s="292">
        <v>0</v>
      </c>
      <c r="AS19" s="292">
        <v>0</v>
      </c>
      <c r="AT19" s="292">
        <f>施設資源化量内訳!D19</f>
        <v>552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255</v>
      </c>
      <c r="BA19" s="292">
        <f>施設資源化量内訳!K19</f>
        <v>297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850</v>
      </c>
      <c r="CA19" s="295" t="s">
        <v>850</v>
      </c>
      <c r="CB19" s="295" t="s">
        <v>850</v>
      </c>
      <c r="CC19" s="295" t="s">
        <v>850</v>
      </c>
      <c r="CD19" s="295" t="s">
        <v>850</v>
      </c>
      <c r="CE19" s="295" t="s">
        <v>850</v>
      </c>
      <c r="CF19" s="295" t="s">
        <v>850</v>
      </c>
      <c r="CG19" s="295" t="s">
        <v>850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4575</v>
      </c>
      <c r="E20" s="292">
        <f>SUM(Z20,AU20,BP20)</f>
        <v>1967</v>
      </c>
      <c r="F20" s="292">
        <f>SUM(AA20,AV20,BQ20)</f>
        <v>3</v>
      </c>
      <c r="G20" s="292">
        <f>SUM(AB20,AW20,BR20)</f>
        <v>1</v>
      </c>
      <c r="H20" s="292">
        <f>SUM(AC20,AX20,BS20)</f>
        <v>549</v>
      </c>
      <c r="I20" s="292">
        <f>SUM(AD20,AY20,BT20)</f>
        <v>361</v>
      </c>
      <c r="J20" s="292">
        <f>SUM(AE20,AZ20,BU20)</f>
        <v>90</v>
      </c>
      <c r="K20" s="292">
        <f>SUM(AF20,BA20,BV20)</f>
        <v>2</v>
      </c>
      <c r="L20" s="292">
        <f>SUM(AG20,BB20,BW20)</f>
        <v>0</v>
      </c>
      <c r="M20" s="292">
        <f>SUM(AH20,BC20,BX20)</f>
        <v>0</v>
      </c>
      <c r="N20" s="292">
        <f>SUM(AI20,BD20,BY20)</f>
        <v>61</v>
      </c>
      <c r="O20" s="292">
        <f>SUM(AJ20,BE20,BZ20)</f>
        <v>0</v>
      </c>
      <c r="P20" s="292">
        <f>SUM(AK20,BF20,CA20)</f>
        <v>0</v>
      </c>
      <c r="Q20" s="292">
        <f>SUM(AL20,BG20,CB20)</f>
        <v>1432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3</v>
      </c>
      <c r="X20" s="292">
        <f>SUM(AS20,BN20,CI20)</f>
        <v>106</v>
      </c>
      <c r="Y20" s="292">
        <f>SUM(Z20:AS20)</f>
        <v>1714</v>
      </c>
      <c r="Z20" s="292">
        <v>1316</v>
      </c>
      <c r="AA20" s="292">
        <v>3</v>
      </c>
      <c r="AB20" s="292">
        <v>1</v>
      </c>
      <c r="AC20" s="292">
        <v>54</v>
      </c>
      <c r="AD20" s="292">
        <v>154</v>
      </c>
      <c r="AE20" s="292">
        <v>32</v>
      </c>
      <c r="AF20" s="292">
        <v>0</v>
      </c>
      <c r="AG20" s="292">
        <v>0</v>
      </c>
      <c r="AH20" s="292">
        <v>0</v>
      </c>
      <c r="AI20" s="295">
        <v>59</v>
      </c>
      <c r="AJ20" s="295" t="s">
        <v>850</v>
      </c>
      <c r="AK20" s="295" t="s">
        <v>850</v>
      </c>
      <c r="AL20" s="295" t="s">
        <v>850</v>
      </c>
      <c r="AM20" s="295" t="s">
        <v>850</v>
      </c>
      <c r="AN20" s="295" t="s">
        <v>850</v>
      </c>
      <c r="AO20" s="295" t="s">
        <v>850</v>
      </c>
      <c r="AP20" s="295" t="s">
        <v>850</v>
      </c>
      <c r="AQ20" s="295" t="s">
        <v>850</v>
      </c>
      <c r="AR20" s="292">
        <v>0</v>
      </c>
      <c r="AS20" s="292">
        <v>95</v>
      </c>
      <c r="AT20" s="292">
        <f>施設資源化量内訳!D20</f>
        <v>2146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471</v>
      </c>
      <c r="AY20" s="292">
        <f>施設資源化量内訳!I20</f>
        <v>183</v>
      </c>
      <c r="AZ20" s="292">
        <f>施設資源化量内訳!J20</f>
        <v>58</v>
      </c>
      <c r="BA20" s="292">
        <f>施設資源化量内訳!K20</f>
        <v>2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1432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715</v>
      </c>
      <c r="BP20" s="292">
        <v>651</v>
      </c>
      <c r="BQ20" s="292">
        <v>0</v>
      </c>
      <c r="BR20" s="292">
        <v>0</v>
      </c>
      <c r="BS20" s="292">
        <v>24</v>
      </c>
      <c r="BT20" s="292">
        <v>24</v>
      </c>
      <c r="BU20" s="292">
        <v>0</v>
      </c>
      <c r="BV20" s="292">
        <v>0</v>
      </c>
      <c r="BW20" s="292">
        <v>0</v>
      </c>
      <c r="BX20" s="292">
        <v>0</v>
      </c>
      <c r="BY20" s="292">
        <v>2</v>
      </c>
      <c r="BZ20" s="295" t="s">
        <v>850</v>
      </c>
      <c r="CA20" s="295" t="s">
        <v>850</v>
      </c>
      <c r="CB20" s="295" t="s">
        <v>850</v>
      </c>
      <c r="CC20" s="295" t="s">
        <v>850</v>
      </c>
      <c r="CD20" s="295" t="s">
        <v>850</v>
      </c>
      <c r="CE20" s="295" t="s">
        <v>850</v>
      </c>
      <c r="CF20" s="295" t="s">
        <v>850</v>
      </c>
      <c r="CG20" s="295" t="s">
        <v>850</v>
      </c>
      <c r="CH20" s="292">
        <v>3</v>
      </c>
      <c r="CI20" s="292">
        <v>11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7141</v>
      </c>
      <c r="E21" s="292">
        <f>SUM(Z21,AU21,BP21)</f>
        <v>3366</v>
      </c>
      <c r="F21" s="292">
        <f>SUM(AA21,AV21,BQ21)</f>
        <v>15</v>
      </c>
      <c r="G21" s="292">
        <f>SUM(AB21,AW21,BR21)</f>
        <v>0</v>
      </c>
      <c r="H21" s="292">
        <f>SUM(AC21,AX21,BS21)</f>
        <v>644</v>
      </c>
      <c r="I21" s="292">
        <f>SUM(AD21,AY21,BT21)</f>
        <v>665</v>
      </c>
      <c r="J21" s="292">
        <f>SUM(AE21,AZ21,BU21)</f>
        <v>163</v>
      </c>
      <c r="K21" s="292">
        <f>SUM(AF21,BA21,BV21)</f>
        <v>0</v>
      </c>
      <c r="L21" s="292">
        <f>SUM(AG21,BB21,BW21)</f>
        <v>0</v>
      </c>
      <c r="M21" s="292">
        <f>SUM(AH21,BC21,BX21)</f>
        <v>336</v>
      </c>
      <c r="N21" s="292">
        <f>SUM(AI21,BD21,BY21)</f>
        <v>143</v>
      </c>
      <c r="O21" s="292">
        <f>SUM(AJ21,BE21,BZ21)</f>
        <v>181</v>
      </c>
      <c r="P21" s="292">
        <f>SUM(AK21,BF21,CA21)</f>
        <v>0</v>
      </c>
      <c r="Q21" s="292">
        <f>SUM(AL21,BG21,CB21)</f>
        <v>1272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356</v>
      </c>
      <c r="Y21" s="292">
        <f>SUM(Z21:AS21)</f>
        <v>2335</v>
      </c>
      <c r="Z21" s="292">
        <v>2147</v>
      </c>
      <c r="AA21" s="292">
        <v>1</v>
      </c>
      <c r="AB21" s="292">
        <v>0</v>
      </c>
      <c r="AC21" s="292">
        <v>70</v>
      </c>
      <c r="AD21" s="292">
        <v>10</v>
      </c>
      <c r="AE21" s="292">
        <v>0</v>
      </c>
      <c r="AF21" s="292">
        <v>0</v>
      </c>
      <c r="AG21" s="292">
        <v>0</v>
      </c>
      <c r="AH21" s="292">
        <v>0</v>
      </c>
      <c r="AI21" s="295">
        <v>107</v>
      </c>
      <c r="AJ21" s="295" t="s">
        <v>850</v>
      </c>
      <c r="AK21" s="295" t="s">
        <v>850</v>
      </c>
      <c r="AL21" s="295" t="s">
        <v>850</v>
      </c>
      <c r="AM21" s="295" t="s">
        <v>850</v>
      </c>
      <c r="AN21" s="295" t="s">
        <v>850</v>
      </c>
      <c r="AO21" s="295" t="s">
        <v>850</v>
      </c>
      <c r="AP21" s="295" t="s">
        <v>850</v>
      </c>
      <c r="AQ21" s="295" t="s">
        <v>850</v>
      </c>
      <c r="AR21" s="292">
        <v>0</v>
      </c>
      <c r="AS21" s="292">
        <v>0</v>
      </c>
      <c r="AT21" s="292">
        <f>施設資源化量内訳!D21</f>
        <v>3482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520</v>
      </c>
      <c r="AY21" s="292">
        <f>施設資源化量内訳!I21</f>
        <v>654</v>
      </c>
      <c r="AZ21" s="292">
        <f>施設資源化量内訳!J21</f>
        <v>163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336</v>
      </c>
      <c r="BD21" s="292">
        <f>施設資源化量内訳!N21</f>
        <v>0</v>
      </c>
      <c r="BE21" s="292">
        <f>施設資源化量内訳!O21</f>
        <v>181</v>
      </c>
      <c r="BF21" s="292">
        <f>施設資源化量内訳!P21</f>
        <v>0</v>
      </c>
      <c r="BG21" s="292">
        <f>施設資源化量内訳!Q21</f>
        <v>1272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356</v>
      </c>
      <c r="BO21" s="292">
        <f>SUM(BP21:CI21)</f>
        <v>1324</v>
      </c>
      <c r="BP21" s="292">
        <v>1219</v>
      </c>
      <c r="BQ21" s="292">
        <v>14</v>
      </c>
      <c r="BR21" s="292">
        <v>0</v>
      </c>
      <c r="BS21" s="292">
        <v>54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36</v>
      </c>
      <c r="BZ21" s="295" t="s">
        <v>850</v>
      </c>
      <c r="CA21" s="295" t="s">
        <v>850</v>
      </c>
      <c r="CB21" s="295" t="s">
        <v>850</v>
      </c>
      <c r="CC21" s="295" t="s">
        <v>850</v>
      </c>
      <c r="CD21" s="295" t="s">
        <v>850</v>
      </c>
      <c r="CE21" s="295" t="s">
        <v>850</v>
      </c>
      <c r="CF21" s="295" t="s">
        <v>850</v>
      </c>
      <c r="CG21" s="295" t="s">
        <v>850</v>
      </c>
      <c r="CH21" s="292">
        <v>0</v>
      </c>
      <c r="CI21" s="292">
        <v>0</v>
      </c>
      <c r="CJ21" s="293" t="s">
        <v>771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5802</v>
      </c>
      <c r="E22" s="292">
        <f>SUM(Z22,AU22,BP22)</f>
        <v>1984</v>
      </c>
      <c r="F22" s="292">
        <f>SUM(AA22,AV22,BQ22)</f>
        <v>22</v>
      </c>
      <c r="G22" s="292">
        <f>SUM(AB22,AW22,BR22)</f>
        <v>0</v>
      </c>
      <c r="H22" s="292">
        <f>SUM(AC22,AX22,BS22)</f>
        <v>913</v>
      </c>
      <c r="I22" s="292">
        <f>SUM(AD22,AY22,BT22)</f>
        <v>481</v>
      </c>
      <c r="J22" s="292">
        <f>SUM(AE22,AZ22,BU22)</f>
        <v>175</v>
      </c>
      <c r="K22" s="292">
        <f>SUM(AF22,BA22,BV22)</f>
        <v>15</v>
      </c>
      <c r="L22" s="292">
        <f>SUM(AG22,BB22,BW22)</f>
        <v>0</v>
      </c>
      <c r="M22" s="292">
        <f>SUM(AH22,BC22,BX22)</f>
        <v>0</v>
      </c>
      <c r="N22" s="292">
        <f>SUM(AI22,BD22,BY22)</f>
        <v>138</v>
      </c>
      <c r="O22" s="292">
        <f>SUM(AJ22,BE22,BZ22)</f>
        <v>0</v>
      </c>
      <c r="P22" s="292">
        <f>SUM(AK22,BF22,CA22)</f>
        <v>0</v>
      </c>
      <c r="Q22" s="292">
        <f>SUM(AL22,BG22,CB22)</f>
        <v>1011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17</v>
      </c>
      <c r="X22" s="292">
        <f>SUM(AS22,BN22,CI22)</f>
        <v>1046</v>
      </c>
      <c r="Y22" s="292">
        <f>SUM(Z22:AS22)</f>
        <v>2621</v>
      </c>
      <c r="Z22" s="292">
        <v>1512</v>
      </c>
      <c r="AA22" s="292">
        <v>21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136</v>
      </c>
      <c r="AJ22" s="295" t="s">
        <v>850</v>
      </c>
      <c r="AK22" s="295" t="s">
        <v>850</v>
      </c>
      <c r="AL22" s="295" t="s">
        <v>850</v>
      </c>
      <c r="AM22" s="295" t="s">
        <v>850</v>
      </c>
      <c r="AN22" s="295" t="s">
        <v>850</v>
      </c>
      <c r="AO22" s="295" t="s">
        <v>850</v>
      </c>
      <c r="AP22" s="295" t="s">
        <v>850</v>
      </c>
      <c r="AQ22" s="295" t="s">
        <v>850</v>
      </c>
      <c r="AR22" s="292">
        <v>0</v>
      </c>
      <c r="AS22" s="292">
        <v>952</v>
      </c>
      <c r="AT22" s="292">
        <f>施設資源化量内訳!D22</f>
        <v>2703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910</v>
      </c>
      <c r="AY22" s="292">
        <f>施設資源化量内訳!I22</f>
        <v>481</v>
      </c>
      <c r="AZ22" s="292">
        <f>施設資源化量内訳!J22</f>
        <v>175</v>
      </c>
      <c r="BA22" s="292">
        <f>施設資源化量内訳!K22</f>
        <v>15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1011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17</v>
      </c>
      <c r="BN22" s="292">
        <f>施設資源化量内訳!X22</f>
        <v>94</v>
      </c>
      <c r="BO22" s="292">
        <f>SUM(BP22:CI22)</f>
        <v>478</v>
      </c>
      <c r="BP22" s="292">
        <v>472</v>
      </c>
      <c r="BQ22" s="292">
        <v>1</v>
      </c>
      <c r="BR22" s="292">
        <v>0</v>
      </c>
      <c r="BS22" s="292">
        <v>3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2</v>
      </c>
      <c r="BZ22" s="295" t="s">
        <v>850</v>
      </c>
      <c r="CA22" s="295" t="s">
        <v>850</v>
      </c>
      <c r="CB22" s="295" t="s">
        <v>850</v>
      </c>
      <c r="CC22" s="295" t="s">
        <v>850</v>
      </c>
      <c r="CD22" s="295" t="s">
        <v>850</v>
      </c>
      <c r="CE22" s="295" t="s">
        <v>850</v>
      </c>
      <c r="CF22" s="295" t="s">
        <v>850</v>
      </c>
      <c r="CG22" s="295" t="s">
        <v>850</v>
      </c>
      <c r="CH22" s="292">
        <v>0</v>
      </c>
      <c r="CI22" s="292">
        <v>0</v>
      </c>
      <c r="CJ22" s="293" t="s">
        <v>771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19062</v>
      </c>
      <c r="E23" s="292">
        <f>SUM(Z23,AU23,BP23)</f>
        <v>14809</v>
      </c>
      <c r="F23" s="292">
        <f>SUM(AA23,AV23,BQ23)</f>
        <v>45</v>
      </c>
      <c r="G23" s="292">
        <f>SUM(AB23,AW23,BR23)</f>
        <v>0</v>
      </c>
      <c r="H23" s="292">
        <f>SUM(AC23,AX23,BS23)</f>
        <v>1585</v>
      </c>
      <c r="I23" s="292">
        <f>SUM(AD23,AY23,BT23)</f>
        <v>1094</v>
      </c>
      <c r="J23" s="292">
        <f>SUM(AE23,AZ23,BU23)</f>
        <v>736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321</v>
      </c>
      <c r="O23" s="292">
        <f>SUM(AJ23,BE23,BZ23)</f>
        <v>0</v>
      </c>
      <c r="P23" s="292">
        <f>SUM(AK23,BF23,CA23)</f>
        <v>0</v>
      </c>
      <c r="Q23" s="292">
        <f>SUM(AL23,BG23,CB23)</f>
        <v>248</v>
      </c>
      <c r="R23" s="292">
        <f>SUM(AM23,BH23,CC23)</f>
        <v>0</v>
      </c>
      <c r="S23" s="292">
        <f>SUM(AN23,BI23,CD23)</f>
        <v>0</v>
      </c>
      <c r="T23" s="292">
        <f>SUM(AO23,BJ23,CE23)</f>
        <v>160</v>
      </c>
      <c r="U23" s="292">
        <f>SUM(AP23,BK23,CF23)</f>
        <v>0</v>
      </c>
      <c r="V23" s="292">
        <f>SUM(AQ23,BL23,CG23)</f>
        <v>0</v>
      </c>
      <c r="W23" s="292">
        <f>SUM(AR23,BM23,CH23)</f>
        <v>10</v>
      </c>
      <c r="X23" s="292">
        <f>SUM(AS23,BN23,CI23)</f>
        <v>54</v>
      </c>
      <c r="Y23" s="292">
        <f>SUM(Z23:AS23)</f>
        <v>12315</v>
      </c>
      <c r="Z23" s="292">
        <v>11594</v>
      </c>
      <c r="AA23" s="292">
        <v>45</v>
      </c>
      <c r="AB23" s="292">
        <v>0</v>
      </c>
      <c r="AC23" s="292">
        <v>333</v>
      </c>
      <c r="AD23" s="292">
        <v>39</v>
      </c>
      <c r="AE23" s="292">
        <v>294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850</v>
      </c>
      <c r="AK23" s="295" t="s">
        <v>850</v>
      </c>
      <c r="AL23" s="295" t="s">
        <v>850</v>
      </c>
      <c r="AM23" s="295" t="s">
        <v>850</v>
      </c>
      <c r="AN23" s="295" t="s">
        <v>850</v>
      </c>
      <c r="AO23" s="295" t="s">
        <v>850</v>
      </c>
      <c r="AP23" s="295" t="s">
        <v>850</v>
      </c>
      <c r="AQ23" s="295" t="s">
        <v>850</v>
      </c>
      <c r="AR23" s="292">
        <v>10</v>
      </c>
      <c r="AS23" s="292">
        <v>0</v>
      </c>
      <c r="AT23" s="292">
        <f>施設資源化量内訳!D23</f>
        <v>5562</v>
      </c>
      <c r="AU23" s="292">
        <f>施設資源化量内訳!E23</f>
        <v>2073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1239</v>
      </c>
      <c r="AY23" s="292">
        <f>施設資源化量内訳!I23</f>
        <v>1050</v>
      </c>
      <c r="AZ23" s="292">
        <f>施設資源化量内訳!J23</f>
        <v>442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296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248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160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54</v>
      </c>
      <c r="BO23" s="292">
        <f>SUM(BP23:CI23)</f>
        <v>1185</v>
      </c>
      <c r="BP23" s="292">
        <v>1142</v>
      </c>
      <c r="BQ23" s="292">
        <v>0</v>
      </c>
      <c r="BR23" s="292">
        <v>0</v>
      </c>
      <c r="BS23" s="292">
        <v>13</v>
      </c>
      <c r="BT23" s="292">
        <v>5</v>
      </c>
      <c r="BU23" s="292">
        <v>0</v>
      </c>
      <c r="BV23" s="292">
        <v>0</v>
      </c>
      <c r="BW23" s="292">
        <v>0</v>
      </c>
      <c r="BX23" s="292">
        <v>0</v>
      </c>
      <c r="BY23" s="292">
        <v>25</v>
      </c>
      <c r="BZ23" s="295" t="s">
        <v>850</v>
      </c>
      <c r="CA23" s="295" t="s">
        <v>850</v>
      </c>
      <c r="CB23" s="295" t="s">
        <v>850</v>
      </c>
      <c r="CC23" s="295" t="s">
        <v>850</v>
      </c>
      <c r="CD23" s="295" t="s">
        <v>850</v>
      </c>
      <c r="CE23" s="295" t="s">
        <v>850</v>
      </c>
      <c r="CF23" s="295" t="s">
        <v>850</v>
      </c>
      <c r="CG23" s="295" t="s">
        <v>850</v>
      </c>
      <c r="CH23" s="292">
        <v>0</v>
      </c>
      <c r="CI23" s="292">
        <v>0</v>
      </c>
      <c r="CJ23" s="293" t="s">
        <v>771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8118</v>
      </c>
      <c r="E24" s="292">
        <f>SUM(Z24,AU24,BP24)</f>
        <v>3730</v>
      </c>
      <c r="F24" s="292">
        <f>SUM(AA24,AV24,BQ24)</f>
        <v>40</v>
      </c>
      <c r="G24" s="292">
        <f>SUM(AB24,AW24,BR24)</f>
        <v>0</v>
      </c>
      <c r="H24" s="292">
        <f>SUM(AC24,AX24,BS24)</f>
        <v>1691</v>
      </c>
      <c r="I24" s="292">
        <f>SUM(AD24,AY24,BT24)</f>
        <v>621</v>
      </c>
      <c r="J24" s="292">
        <f>SUM(AE24,AZ24,BU24)</f>
        <v>217</v>
      </c>
      <c r="K24" s="292">
        <f>SUM(AF24,BA24,BV24)</f>
        <v>0</v>
      </c>
      <c r="L24" s="292">
        <f>SUM(AG24,BB24,BW24)</f>
        <v>344</v>
      </c>
      <c r="M24" s="292">
        <f>SUM(AH24,BC24,BX24)</f>
        <v>0</v>
      </c>
      <c r="N24" s="292">
        <f>SUM(AI24,BD24,BY24)</f>
        <v>107</v>
      </c>
      <c r="O24" s="292">
        <f>SUM(AJ24,BE24,BZ24)</f>
        <v>0</v>
      </c>
      <c r="P24" s="292">
        <f>SUM(AK24,BF24,CA24)</f>
        <v>0</v>
      </c>
      <c r="Q24" s="292">
        <f>SUM(AL24,BG24,CB24)</f>
        <v>1323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34</v>
      </c>
      <c r="X24" s="292">
        <f>SUM(AS24,BN24,CI24)</f>
        <v>11</v>
      </c>
      <c r="Y24" s="292">
        <f>SUM(Z24:AS24)</f>
        <v>431</v>
      </c>
      <c r="Z24" s="292">
        <v>334</v>
      </c>
      <c r="AA24" s="292">
        <v>40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23</v>
      </c>
      <c r="AJ24" s="295" t="s">
        <v>850</v>
      </c>
      <c r="AK24" s="295" t="s">
        <v>850</v>
      </c>
      <c r="AL24" s="295" t="s">
        <v>850</v>
      </c>
      <c r="AM24" s="295" t="s">
        <v>850</v>
      </c>
      <c r="AN24" s="295" t="s">
        <v>850</v>
      </c>
      <c r="AO24" s="295" t="s">
        <v>850</v>
      </c>
      <c r="AP24" s="295" t="s">
        <v>850</v>
      </c>
      <c r="AQ24" s="295" t="s">
        <v>850</v>
      </c>
      <c r="AR24" s="292">
        <v>34</v>
      </c>
      <c r="AS24" s="292">
        <v>0</v>
      </c>
      <c r="AT24" s="292">
        <f>施設資源化量内訳!D24</f>
        <v>2634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1255</v>
      </c>
      <c r="AY24" s="292">
        <f>施設資源化量内訳!I24</f>
        <v>55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1323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</v>
      </c>
      <c r="BO24" s="292">
        <f>SUM(BP24:CI24)</f>
        <v>5053</v>
      </c>
      <c r="BP24" s="292">
        <v>3396</v>
      </c>
      <c r="BQ24" s="292">
        <v>0</v>
      </c>
      <c r="BR24" s="292">
        <v>0</v>
      </c>
      <c r="BS24" s="292">
        <v>436</v>
      </c>
      <c r="BT24" s="292">
        <v>566</v>
      </c>
      <c r="BU24" s="292">
        <v>217</v>
      </c>
      <c r="BV24" s="292">
        <v>0</v>
      </c>
      <c r="BW24" s="292">
        <v>344</v>
      </c>
      <c r="BX24" s="292">
        <v>0</v>
      </c>
      <c r="BY24" s="292">
        <v>84</v>
      </c>
      <c r="BZ24" s="295" t="s">
        <v>850</v>
      </c>
      <c r="CA24" s="295" t="s">
        <v>850</v>
      </c>
      <c r="CB24" s="295" t="s">
        <v>850</v>
      </c>
      <c r="CC24" s="295" t="s">
        <v>850</v>
      </c>
      <c r="CD24" s="295" t="s">
        <v>850</v>
      </c>
      <c r="CE24" s="295" t="s">
        <v>850</v>
      </c>
      <c r="CF24" s="295" t="s">
        <v>850</v>
      </c>
      <c r="CG24" s="295" t="s">
        <v>850</v>
      </c>
      <c r="CH24" s="292">
        <v>0</v>
      </c>
      <c r="CI24" s="292">
        <v>10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11806</v>
      </c>
      <c r="E25" s="292">
        <f>SUM(Z25,AU25,BP25)</f>
        <v>640</v>
      </c>
      <c r="F25" s="292">
        <f>SUM(AA25,AV25,BQ25)</f>
        <v>3</v>
      </c>
      <c r="G25" s="292">
        <f>SUM(AB25,AW25,BR25)</f>
        <v>241</v>
      </c>
      <c r="H25" s="292">
        <f>SUM(AC25,AX25,BS25)</f>
        <v>625</v>
      </c>
      <c r="I25" s="292">
        <f>SUM(AD25,AY25,BT25)</f>
        <v>362</v>
      </c>
      <c r="J25" s="292">
        <f>SUM(AE25,AZ25,BU25)</f>
        <v>317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73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9545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850</v>
      </c>
      <c r="AK25" s="295" t="s">
        <v>850</v>
      </c>
      <c r="AL25" s="295" t="s">
        <v>850</v>
      </c>
      <c r="AM25" s="295" t="s">
        <v>850</v>
      </c>
      <c r="AN25" s="295" t="s">
        <v>850</v>
      </c>
      <c r="AO25" s="295" t="s">
        <v>850</v>
      </c>
      <c r="AP25" s="295" t="s">
        <v>850</v>
      </c>
      <c r="AQ25" s="295" t="s">
        <v>850</v>
      </c>
      <c r="AR25" s="292">
        <v>0</v>
      </c>
      <c r="AS25" s="292">
        <v>0</v>
      </c>
      <c r="AT25" s="292">
        <f>施設資源化量内訳!D25</f>
        <v>10864</v>
      </c>
      <c r="AU25" s="292">
        <f>施設資源化量内訳!E25</f>
        <v>166</v>
      </c>
      <c r="AV25" s="292">
        <f>施設資源化量内訳!F25</f>
        <v>0</v>
      </c>
      <c r="AW25" s="292">
        <f>施設資源化量内訳!G25</f>
        <v>89</v>
      </c>
      <c r="AX25" s="292">
        <f>施設資源化量内訳!H25</f>
        <v>527</v>
      </c>
      <c r="AY25" s="292">
        <f>施設資源化量内訳!I25</f>
        <v>249</v>
      </c>
      <c r="AZ25" s="292">
        <f>施設資源化量内訳!J25</f>
        <v>225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63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9545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942</v>
      </c>
      <c r="BP25" s="292">
        <v>474</v>
      </c>
      <c r="BQ25" s="292">
        <v>3</v>
      </c>
      <c r="BR25" s="292">
        <v>152</v>
      </c>
      <c r="BS25" s="292">
        <v>98</v>
      </c>
      <c r="BT25" s="292">
        <v>113</v>
      </c>
      <c r="BU25" s="292">
        <v>92</v>
      </c>
      <c r="BV25" s="292">
        <v>0</v>
      </c>
      <c r="BW25" s="292">
        <v>0</v>
      </c>
      <c r="BX25" s="292">
        <v>0</v>
      </c>
      <c r="BY25" s="292">
        <v>10</v>
      </c>
      <c r="BZ25" s="295" t="s">
        <v>850</v>
      </c>
      <c r="CA25" s="295" t="s">
        <v>850</v>
      </c>
      <c r="CB25" s="295" t="s">
        <v>850</v>
      </c>
      <c r="CC25" s="295" t="s">
        <v>850</v>
      </c>
      <c r="CD25" s="295" t="s">
        <v>850</v>
      </c>
      <c r="CE25" s="295" t="s">
        <v>850</v>
      </c>
      <c r="CF25" s="295" t="s">
        <v>850</v>
      </c>
      <c r="CG25" s="295" t="s">
        <v>850</v>
      </c>
      <c r="CH25" s="292">
        <v>0</v>
      </c>
      <c r="CI25" s="292">
        <v>0</v>
      </c>
      <c r="CJ25" s="293" t="s">
        <v>771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3408</v>
      </c>
      <c r="E26" s="292">
        <f>SUM(Z26,AU26,BP26)</f>
        <v>1325</v>
      </c>
      <c r="F26" s="292">
        <f>SUM(AA26,AV26,BQ26)</f>
        <v>1</v>
      </c>
      <c r="G26" s="292">
        <f>SUM(AB26,AW26,BR26)</f>
        <v>0</v>
      </c>
      <c r="H26" s="292">
        <f>SUM(AC26,AX26,BS26)</f>
        <v>264</v>
      </c>
      <c r="I26" s="292">
        <f>SUM(AD26,AY26,BT26)</f>
        <v>128</v>
      </c>
      <c r="J26" s="292">
        <f>SUM(AE26,AZ26,BU26)</f>
        <v>118</v>
      </c>
      <c r="K26" s="292">
        <f>SUM(AF26,BA26,BV26)</f>
        <v>0</v>
      </c>
      <c r="L26" s="292">
        <f>SUM(AG26,BB26,BW26)</f>
        <v>320</v>
      </c>
      <c r="M26" s="292">
        <f>SUM(AH26,BC26,BX26)</f>
        <v>0</v>
      </c>
      <c r="N26" s="292">
        <f>SUM(AI26,BD26,BY26)</f>
        <v>99</v>
      </c>
      <c r="O26" s="292">
        <f>SUM(AJ26,BE26,BZ26)</f>
        <v>0</v>
      </c>
      <c r="P26" s="292">
        <f>SUM(AK26,BF26,CA26)</f>
        <v>0</v>
      </c>
      <c r="Q26" s="292">
        <f>SUM(AL26,BG26,CB26)</f>
        <v>1153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951</v>
      </c>
      <c r="Z26" s="292">
        <v>902</v>
      </c>
      <c r="AA26" s="292">
        <v>0</v>
      </c>
      <c r="AB26" s="292">
        <v>0</v>
      </c>
      <c r="AC26" s="292">
        <v>16</v>
      </c>
      <c r="AD26" s="292">
        <v>23</v>
      </c>
      <c r="AE26" s="292">
        <v>9</v>
      </c>
      <c r="AF26" s="292">
        <v>0</v>
      </c>
      <c r="AG26" s="292">
        <v>0</v>
      </c>
      <c r="AH26" s="292">
        <v>0</v>
      </c>
      <c r="AI26" s="295">
        <v>1</v>
      </c>
      <c r="AJ26" s="295" t="s">
        <v>850</v>
      </c>
      <c r="AK26" s="295" t="s">
        <v>850</v>
      </c>
      <c r="AL26" s="295" t="s">
        <v>850</v>
      </c>
      <c r="AM26" s="295" t="s">
        <v>850</v>
      </c>
      <c r="AN26" s="295" t="s">
        <v>850</v>
      </c>
      <c r="AO26" s="295" t="s">
        <v>850</v>
      </c>
      <c r="AP26" s="295" t="s">
        <v>850</v>
      </c>
      <c r="AQ26" s="295" t="s">
        <v>850</v>
      </c>
      <c r="AR26" s="292">
        <v>0</v>
      </c>
      <c r="AS26" s="292">
        <v>0</v>
      </c>
      <c r="AT26" s="292">
        <f>施設資源化量内訳!D26</f>
        <v>2403</v>
      </c>
      <c r="AU26" s="292">
        <f>施設資源化量内訳!E26</f>
        <v>370</v>
      </c>
      <c r="AV26" s="292">
        <f>施設資源化量内訳!F26</f>
        <v>1</v>
      </c>
      <c r="AW26" s="292">
        <f>施設資源化量内訳!G26</f>
        <v>0</v>
      </c>
      <c r="AX26" s="292">
        <f>施設資源化量内訳!H26</f>
        <v>247</v>
      </c>
      <c r="AY26" s="292">
        <f>施設資源化量内訳!I26</f>
        <v>105</v>
      </c>
      <c r="AZ26" s="292">
        <f>施設資源化量内訳!J26</f>
        <v>109</v>
      </c>
      <c r="BA26" s="292">
        <f>施設資源化量内訳!K26</f>
        <v>0</v>
      </c>
      <c r="BB26" s="292">
        <f>施設資源化量内訳!L26</f>
        <v>320</v>
      </c>
      <c r="BC26" s="292">
        <f>施設資源化量内訳!M26</f>
        <v>0</v>
      </c>
      <c r="BD26" s="292">
        <f>施設資源化量内訳!N26</f>
        <v>98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1153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54</v>
      </c>
      <c r="BP26" s="292">
        <v>53</v>
      </c>
      <c r="BQ26" s="292">
        <v>0</v>
      </c>
      <c r="BR26" s="292">
        <v>0</v>
      </c>
      <c r="BS26" s="292">
        <v>1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850</v>
      </c>
      <c r="CA26" s="295" t="s">
        <v>850</v>
      </c>
      <c r="CB26" s="295" t="s">
        <v>850</v>
      </c>
      <c r="CC26" s="295" t="s">
        <v>850</v>
      </c>
      <c r="CD26" s="295" t="s">
        <v>850</v>
      </c>
      <c r="CE26" s="295" t="s">
        <v>850</v>
      </c>
      <c r="CF26" s="295" t="s">
        <v>850</v>
      </c>
      <c r="CG26" s="295" t="s">
        <v>850</v>
      </c>
      <c r="CH26" s="292">
        <v>0</v>
      </c>
      <c r="CI26" s="292">
        <v>0</v>
      </c>
      <c r="CJ26" s="293" t="s">
        <v>771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3771</v>
      </c>
      <c r="E27" s="292">
        <f>SUM(Z27,AU27,BP27)</f>
        <v>1670</v>
      </c>
      <c r="F27" s="292">
        <f>SUM(AA27,AV27,BQ27)</f>
        <v>0</v>
      </c>
      <c r="G27" s="292">
        <f>SUM(AB27,AW27,BR27)</f>
        <v>0</v>
      </c>
      <c r="H27" s="292">
        <f>SUM(AC27,AX27,BS27)</f>
        <v>335</v>
      </c>
      <c r="I27" s="292">
        <f>SUM(AD27,AY27,BT27)</f>
        <v>397</v>
      </c>
      <c r="J27" s="292">
        <f>SUM(AE27,AZ27,BU27)</f>
        <v>84</v>
      </c>
      <c r="K27" s="292">
        <f>SUM(AF27,BA27,BV27)</f>
        <v>0</v>
      </c>
      <c r="L27" s="292">
        <f>SUM(AG27,BB27,BW27)</f>
        <v>0</v>
      </c>
      <c r="M27" s="292">
        <f>SUM(AH27,BC27,BX27)</f>
        <v>138</v>
      </c>
      <c r="N27" s="292">
        <f>SUM(AI27,BD27,BY27)</f>
        <v>149</v>
      </c>
      <c r="O27" s="292">
        <f>SUM(AJ27,BE27,BZ27)</f>
        <v>0</v>
      </c>
      <c r="P27" s="292">
        <f>SUM(AK27,BF27,CA27)</f>
        <v>16</v>
      </c>
      <c r="Q27" s="292">
        <f>SUM(AL27,BG27,CB27)</f>
        <v>746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236</v>
      </c>
      <c r="Y27" s="292">
        <f>SUM(Z27:AS27)</f>
        <v>1026</v>
      </c>
      <c r="Z27" s="292">
        <v>877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149</v>
      </c>
      <c r="AJ27" s="295" t="s">
        <v>850</v>
      </c>
      <c r="AK27" s="295" t="s">
        <v>850</v>
      </c>
      <c r="AL27" s="295" t="s">
        <v>850</v>
      </c>
      <c r="AM27" s="295" t="s">
        <v>850</v>
      </c>
      <c r="AN27" s="295" t="s">
        <v>850</v>
      </c>
      <c r="AO27" s="295" t="s">
        <v>850</v>
      </c>
      <c r="AP27" s="295" t="s">
        <v>850</v>
      </c>
      <c r="AQ27" s="295" t="s">
        <v>850</v>
      </c>
      <c r="AR27" s="292">
        <v>0</v>
      </c>
      <c r="AS27" s="292">
        <v>0</v>
      </c>
      <c r="AT27" s="292">
        <f>施設資源化量内訳!D27</f>
        <v>1952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335</v>
      </c>
      <c r="AY27" s="292">
        <f>施設資源化量内訳!I27</f>
        <v>397</v>
      </c>
      <c r="AZ27" s="292">
        <f>施設資源化量内訳!J27</f>
        <v>84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138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16</v>
      </c>
      <c r="BG27" s="292">
        <f>施設資源化量内訳!Q27</f>
        <v>746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236</v>
      </c>
      <c r="BO27" s="292">
        <f>SUM(BP27:CI27)</f>
        <v>793</v>
      </c>
      <c r="BP27" s="292">
        <v>793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850</v>
      </c>
      <c r="CA27" s="295" t="s">
        <v>850</v>
      </c>
      <c r="CB27" s="295" t="s">
        <v>850</v>
      </c>
      <c r="CC27" s="295" t="s">
        <v>850</v>
      </c>
      <c r="CD27" s="295" t="s">
        <v>850</v>
      </c>
      <c r="CE27" s="295" t="s">
        <v>850</v>
      </c>
      <c r="CF27" s="295" t="s">
        <v>850</v>
      </c>
      <c r="CG27" s="295" t="s">
        <v>850</v>
      </c>
      <c r="CH27" s="292">
        <v>0</v>
      </c>
      <c r="CI27" s="292">
        <v>0</v>
      </c>
      <c r="CJ27" s="293" t="s">
        <v>771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2057</v>
      </c>
      <c r="E28" s="292">
        <f>SUM(Z28,AU28,BP28)</f>
        <v>816</v>
      </c>
      <c r="F28" s="292">
        <f>SUM(AA28,AV28,BQ28)</f>
        <v>2</v>
      </c>
      <c r="G28" s="292">
        <f>SUM(AB28,AW28,BR28)</f>
        <v>0</v>
      </c>
      <c r="H28" s="292">
        <f>SUM(AC28,AX28,BS28)</f>
        <v>557</v>
      </c>
      <c r="I28" s="292">
        <f>SUM(AD28,AY28,BT28)</f>
        <v>481</v>
      </c>
      <c r="J28" s="292">
        <f>SUM(AE28,AZ28,BU28)</f>
        <v>71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3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127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850</v>
      </c>
      <c r="AK28" s="295" t="s">
        <v>850</v>
      </c>
      <c r="AL28" s="295" t="s">
        <v>850</v>
      </c>
      <c r="AM28" s="295" t="s">
        <v>850</v>
      </c>
      <c r="AN28" s="295" t="s">
        <v>850</v>
      </c>
      <c r="AO28" s="295" t="s">
        <v>850</v>
      </c>
      <c r="AP28" s="295" t="s">
        <v>850</v>
      </c>
      <c r="AQ28" s="295" t="s">
        <v>850</v>
      </c>
      <c r="AR28" s="292">
        <v>0</v>
      </c>
      <c r="AS28" s="292">
        <v>0</v>
      </c>
      <c r="AT28" s="292">
        <f>施設資源化量内訳!D28</f>
        <v>1809</v>
      </c>
      <c r="AU28" s="292">
        <f>施設資源化量内訳!E28</f>
        <v>592</v>
      </c>
      <c r="AV28" s="292">
        <f>施設資源化量内訳!F28</f>
        <v>1</v>
      </c>
      <c r="AW28" s="292">
        <f>施設資源化量内訳!G28</f>
        <v>0</v>
      </c>
      <c r="AX28" s="292">
        <f>施設資源化量内訳!H28</f>
        <v>551</v>
      </c>
      <c r="AY28" s="292">
        <f>施設資源化量内訳!I28</f>
        <v>467</v>
      </c>
      <c r="AZ28" s="292">
        <f>施設資源化量内訳!J28</f>
        <v>71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127</v>
      </c>
      <c r="BO28" s="292">
        <f>SUM(BP28:CI28)</f>
        <v>248</v>
      </c>
      <c r="BP28" s="292">
        <v>224</v>
      </c>
      <c r="BQ28" s="292">
        <v>1</v>
      </c>
      <c r="BR28" s="292">
        <v>0</v>
      </c>
      <c r="BS28" s="292">
        <v>6</v>
      </c>
      <c r="BT28" s="292">
        <v>14</v>
      </c>
      <c r="BU28" s="292">
        <v>0</v>
      </c>
      <c r="BV28" s="292">
        <v>0</v>
      </c>
      <c r="BW28" s="292">
        <v>0</v>
      </c>
      <c r="BX28" s="292">
        <v>0</v>
      </c>
      <c r="BY28" s="292">
        <v>3</v>
      </c>
      <c r="BZ28" s="295" t="s">
        <v>850</v>
      </c>
      <c r="CA28" s="295" t="s">
        <v>850</v>
      </c>
      <c r="CB28" s="295" t="s">
        <v>850</v>
      </c>
      <c r="CC28" s="295" t="s">
        <v>850</v>
      </c>
      <c r="CD28" s="295" t="s">
        <v>850</v>
      </c>
      <c r="CE28" s="295" t="s">
        <v>850</v>
      </c>
      <c r="CF28" s="295" t="s">
        <v>850</v>
      </c>
      <c r="CG28" s="295" t="s">
        <v>850</v>
      </c>
      <c r="CH28" s="292">
        <v>0</v>
      </c>
      <c r="CI28" s="292">
        <v>0</v>
      </c>
      <c r="CJ28" s="293" t="s">
        <v>771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2024</v>
      </c>
      <c r="E29" s="292">
        <f>SUM(Z29,AU29,BP29)</f>
        <v>746</v>
      </c>
      <c r="F29" s="292">
        <f>SUM(AA29,AV29,BQ29)</f>
        <v>1</v>
      </c>
      <c r="G29" s="292">
        <f>SUM(AB29,AW29,BR29)</f>
        <v>0</v>
      </c>
      <c r="H29" s="292">
        <f>SUM(AC29,AX29,BS29)</f>
        <v>520</v>
      </c>
      <c r="I29" s="292">
        <f>SUM(AD29,AY29,BT29)</f>
        <v>522</v>
      </c>
      <c r="J29" s="292">
        <f>SUM(AE29,AZ29,BU29)</f>
        <v>82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153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850</v>
      </c>
      <c r="AK29" s="295" t="s">
        <v>850</v>
      </c>
      <c r="AL29" s="295" t="s">
        <v>850</v>
      </c>
      <c r="AM29" s="295" t="s">
        <v>850</v>
      </c>
      <c r="AN29" s="295" t="s">
        <v>850</v>
      </c>
      <c r="AO29" s="295" t="s">
        <v>850</v>
      </c>
      <c r="AP29" s="295" t="s">
        <v>850</v>
      </c>
      <c r="AQ29" s="295" t="s">
        <v>850</v>
      </c>
      <c r="AR29" s="292">
        <v>0</v>
      </c>
      <c r="AS29" s="292">
        <v>0</v>
      </c>
      <c r="AT29" s="292">
        <f>施設資源化量内訳!D29</f>
        <v>2024</v>
      </c>
      <c r="AU29" s="292">
        <f>施設資源化量内訳!E29</f>
        <v>746</v>
      </c>
      <c r="AV29" s="292">
        <f>施設資源化量内訳!F29</f>
        <v>1</v>
      </c>
      <c r="AW29" s="292">
        <f>施設資源化量内訳!G29</f>
        <v>0</v>
      </c>
      <c r="AX29" s="292">
        <f>施設資源化量内訳!H29</f>
        <v>520</v>
      </c>
      <c r="AY29" s="292">
        <f>施設資源化量内訳!I29</f>
        <v>522</v>
      </c>
      <c r="AZ29" s="292">
        <f>施設資源化量内訳!J29</f>
        <v>82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153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850</v>
      </c>
      <c r="CA29" s="295" t="s">
        <v>850</v>
      </c>
      <c r="CB29" s="295" t="s">
        <v>850</v>
      </c>
      <c r="CC29" s="295" t="s">
        <v>850</v>
      </c>
      <c r="CD29" s="295" t="s">
        <v>850</v>
      </c>
      <c r="CE29" s="295" t="s">
        <v>850</v>
      </c>
      <c r="CF29" s="295" t="s">
        <v>850</v>
      </c>
      <c r="CG29" s="295" t="s">
        <v>850</v>
      </c>
      <c r="CH29" s="292">
        <v>0</v>
      </c>
      <c r="CI29" s="292">
        <v>0</v>
      </c>
      <c r="CJ29" s="293" t="s">
        <v>771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3832</v>
      </c>
      <c r="E30" s="292">
        <f>SUM(Z30,AU30,BP30)</f>
        <v>1139</v>
      </c>
      <c r="F30" s="292">
        <f>SUM(AA30,AV30,BQ30)</f>
        <v>15</v>
      </c>
      <c r="G30" s="292">
        <f>SUM(AB30,AW30,BR30)</f>
        <v>438</v>
      </c>
      <c r="H30" s="292">
        <f>SUM(AC30,AX30,BS30)</f>
        <v>801</v>
      </c>
      <c r="I30" s="292">
        <f>SUM(AD30,AY30,BT30)</f>
        <v>431</v>
      </c>
      <c r="J30" s="292">
        <f>SUM(AE30,AZ30,BU30)</f>
        <v>176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8</v>
      </c>
      <c r="O30" s="292">
        <f>SUM(AJ30,BE30,BZ30)</f>
        <v>0</v>
      </c>
      <c r="P30" s="292">
        <f>SUM(AK30,BF30,CA30)</f>
        <v>0</v>
      </c>
      <c r="Q30" s="292">
        <f>SUM(AL30,BG30,CB30)</f>
        <v>805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19</v>
      </c>
      <c r="Y30" s="292">
        <f>SUM(Z30:AS30)</f>
        <v>2146</v>
      </c>
      <c r="Z30" s="292">
        <v>1102</v>
      </c>
      <c r="AA30" s="292">
        <v>15</v>
      </c>
      <c r="AB30" s="292">
        <v>425</v>
      </c>
      <c r="AC30" s="292">
        <v>165</v>
      </c>
      <c r="AD30" s="292">
        <v>431</v>
      </c>
      <c r="AE30" s="292">
        <v>0</v>
      </c>
      <c r="AF30" s="292">
        <v>0</v>
      </c>
      <c r="AG30" s="292">
        <v>0</v>
      </c>
      <c r="AH30" s="292">
        <v>0</v>
      </c>
      <c r="AI30" s="295">
        <v>8</v>
      </c>
      <c r="AJ30" s="295" t="s">
        <v>850</v>
      </c>
      <c r="AK30" s="295" t="s">
        <v>850</v>
      </c>
      <c r="AL30" s="295" t="s">
        <v>850</v>
      </c>
      <c r="AM30" s="295" t="s">
        <v>850</v>
      </c>
      <c r="AN30" s="295" t="s">
        <v>850</v>
      </c>
      <c r="AO30" s="295" t="s">
        <v>850</v>
      </c>
      <c r="AP30" s="295" t="s">
        <v>850</v>
      </c>
      <c r="AQ30" s="295" t="s">
        <v>850</v>
      </c>
      <c r="AR30" s="292">
        <v>0</v>
      </c>
      <c r="AS30" s="292">
        <v>0</v>
      </c>
      <c r="AT30" s="292">
        <f>施設資源化量内訳!D30</f>
        <v>1634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634</v>
      </c>
      <c r="AY30" s="292">
        <f>施設資源化量内訳!I30</f>
        <v>0</v>
      </c>
      <c r="AZ30" s="292">
        <f>施設資源化量内訳!J30</f>
        <v>176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805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19</v>
      </c>
      <c r="BO30" s="292">
        <f>SUM(BP30:CI30)</f>
        <v>52</v>
      </c>
      <c r="BP30" s="292">
        <v>37</v>
      </c>
      <c r="BQ30" s="292">
        <v>0</v>
      </c>
      <c r="BR30" s="292">
        <v>13</v>
      </c>
      <c r="BS30" s="292">
        <v>2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850</v>
      </c>
      <c r="CA30" s="295" t="s">
        <v>850</v>
      </c>
      <c r="CB30" s="295" t="s">
        <v>850</v>
      </c>
      <c r="CC30" s="295" t="s">
        <v>850</v>
      </c>
      <c r="CD30" s="295" t="s">
        <v>850</v>
      </c>
      <c r="CE30" s="295" t="s">
        <v>850</v>
      </c>
      <c r="CF30" s="295" t="s">
        <v>850</v>
      </c>
      <c r="CG30" s="295" t="s">
        <v>850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4989</v>
      </c>
      <c r="E31" s="292">
        <f>SUM(Z31,AU31,BP31)</f>
        <v>3115</v>
      </c>
      <c r="F31" s="292">
        <f>SUM(AA31,AV31,BQ31)</f>
        <v>0</v>
      </c>
      <c r="G31" s="292">
        <f>SUM(AB31,AW31,BR31)</f>
        <v>0</v>
      </c>
      <c r="H31" s="292">
        <f>SUM(AC31,AX31,BS31)</f>
        <v>490</v>
      </c>
      <c r="I31" s="292">
        <f>SUM(AD31,AY31,BT31)</f>
        <v>368</v>
      </c>
      <c r="J31" s="292">
        <f>SUM(AE31,AZ31,BU31)</f>
        <v>150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142</v>
      </c>
      <c r="O31" s="292">
        <f>SUM(AJ31,BE31,BZ31)</f>
        <v>0</v>
      </c>
      <c r="P31" s="292">
        <f>SUM(AK31,BF31,CA31)</f>
        <v>0</v>
      </c>
      <c r="Q31" s="292">
        <f>SUM(AL31,BG31,CB31)</f>
        <v>724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2424</v>
      </c>
      <c r="Z31" s="292">
        <v>2300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124</v>
      </c>
      <c r="AJ31" s="295" t="s">
        <v>850</v>
      </c>
      <c r="AK31" s="295" t="s">
        <v>850</v>
      </c>
      <c r="AL31" s="295" t="s">
        <v>850</v>
      </c>
      <c r="AM31" s="295" t="s">
        <v>850</v>
      </c>
      <c r="AN31" s="295" t="s">
        <v>850</v>
      </c>
      <c r="AO31" s="295" t="s">
        <v>850</v>
      </c>
      <c r="AP31" s="295" t="s">
        <v>850</v>
      </c>
      <c r="AQ31" s="295" t="s">
        <v>850</v>
      </c>
      <c r="AR31" s="292">
        <v>0</v>
      </c>
      <c r="AS31" s="292">
        <v>0</v>
      </c>
      <c r="AT31" s="292">
        <f>施設資源化量内訳!D31</f>
        <v>1711</v>
      </c>
      <c r="AU31" s="292">
        <f>施設資源化量内訳!E31</f>
        <v>4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479</v>
      </c>
      <c r="AY31" s="292">
        <f>施設資源化量内訳!I31</f>
        <v>357</v>
      </c>
      <c r="AZ31" s="292">
        <f>施設資源化量内訳!J31</f>
        <v>147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724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854</v>
      </c>
      <c r="BP31" s="292">
        <v>811</v>
      </c>
      <c r="BQ31" s="292">
        <v>0</v>
      </c>
      <c r="BR31" s="292">
        <v>0</v>
      </c>
      <c r="BS31" s="292">
        <v>11</v>
      </c>
      <c r="BT31" s="292">
        <v>11</v>
      </c>
      <c r="BU31" s="292">
        <v>3</v>
      </c>
      <c r="BV31" s="292">
        <v>0</v>
      </c>
      <c r="BW31" s="292">
        <v>0</v>
      </c>
      <c r="BX31" s="292">
        <v>0</v>
      </c>
      <c r="BY31" s="292">
        <v>18</v>
      </c>
      <c r="BZ31" s="295" t="s">
        <v>850</v>
      </c>
      <c r="CA31" s="295" t="s">
        <v>850</v>
      </c>
      <c r="CB31" s="295" t="s">
        <v>850</v>
      </c>
      <c r="CC31" s="295" t="s">
        <v>850</v>
      </c>
      <c r="CD31" s="295" t="s">
        <v>850</v>
      </c>
      <c r="CE31" s="295" t="s">
        <v>850</v>
      </c>
      <c r="CF31" s="295" t="s">
        <v>850</v>
      </c>
      <c r="CG31" s="295" t="s">
        <v>850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2426</v>
      </c>
      <c r="E32" s="292">
        <f>SUM(Z32,AU32,BP32)</f>
        <v>1281</v>
      </c>
      <c r="F32" s="292">
        <f>SUM(AA32,AV32,BQ32)</f>
        <v>0</v>
      </c>
      <c r="G32" s="292">
        <f>SUM(AB32,AW32,BR32)</f>
        <v>69</v>
      </c>
      <c r="H32" s="292">
        <f>SUM(AC32,AX32,BS32)</f>
        <v>301</v>
      </c>
      <c r="I32" s="292">
        <f>SUM(AD32,AY32,BT32)</f>
        <v>461</v>
      </c>
      <c r="J32" s="292">
        <f>SUM(AE32,AZ32,BU32)</f>
        <v>43</v>
      </c>
      <c r="K32" s="292">
        <f>SUM(AF32,BA32,BV32)</f>
        <v>0</v>
      </c>
      <c r="L32" s="292">
        <f>SUM(AG32,BB32,BW32)</f>
        <v>110</v>
      </c>
      <c r="M32" s="292">
        <f>SUM(AH32,BC32,BX32)</f>
        <v>0</v>
      </c>
      <c r="N32" s="292">
        <f>SUM(AI32,BD32,BY32)</f>
        <v>1</v>
      </c>
      <c r="O32" s="292">
        <f>SUM(AJ32,BE32,BZ32)</f>
        <v>0</v>
      </c>
      <c r="P32" s="292">
        <f>SUM(AK32,BF32,CA32)</f>
        <v>0</v>
      </c>
      <c r="Q32" s="292">
        <f>SUM(AL32,BG32,CB32)</f>
        <v>115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45</v>
      </c>
      <c r="Y32" s="292">
        <f>SUM(Z32:AS32)</f>
        <v>1666</v>
      </c>
      <c r="Z32" s="292">
        <v>1004</v>
      </c>
      <c r="AA32" s="292">
        <v>0</v>
      </c>
      <c r="AB32" s="292">
        <v>69</v>
      </c>
      <c r="AC32" s="292">
        <v>191</v>
      </c>
      <c r="AD32" s="292">
        <v>221</v>
      </c>
      <c r="AE32" s="292">
        <v>43</v>
      </c>
      <c r="AF32" s="292">
        <v>0</v>
      </c>
      <c r="AG32" s="292">
        <v>110</v>
      </c>
      <c r="AH32" s="292">
        <v>0</v>
      </c>
      <c r="AI32" s="295">
        <v>0</v>
      </c>
      <c r="AJ32" s="295" t="s">
        <v>850</v>
      </c>
      <c r="AK32" s="295" t="s">
        <v>850</v>
      </c>
      <c r="AL32" s="295" t="s">
        <v>850</v>
      </c>
      <c r="AM32" s="295" t="s">
        <v>850</v>
      </c>
      <c r="AN32" s="295" t="s">
        <v>850</v>
      </c>
      <c r="AO32" s="295" t="s">
        <v>850</v>
      </c>
      <c r="AP32" s="295" t="s">
        <v>850</v>
      </c>
      <c r="AQ32" s="295" t="s">
        <v>850</v>
      </c>
      <c r="AR32" s="292">
        <v>0</v>
      </c>
      <c r="AS32" s="292">
        <v>28</v>
      </c>
      <c r="AT32" s="292">
        <f>施設資源化量内訳!D32</f>
        <v>478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107</v>
      </c>
      <c r="AY32" s="292">
        <f>施設資源化量内訳!I32</f>
        <v>239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115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17</v>
      </c>
      <c r="BO32" s="292">
        <f>SUM(BP32:CI32)</f>
        <v>282</v>
      </c>
      <c r="BP32" s="292">
        <v>277</v>
      </c>
      <c r="BQ32" s="292">
        <v>0</v>
      </c>
      <c r="BR32" s="292">
        <v>0</v>
      </c>
      <c r="BS32" s="292">
        <v>3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1</v>
      </c>
      <c r="BZ32" s="295" t="s">
        <v>850</v>
      </c>
      <c r="CA32" s="295" t="s">
        <v>850</v>
      </c>
      <c r="CB32" s="295" t="s">
        <v>850</v>
      </c>
      <c r="CC32" s="295" t="s">
        <v>850</v>
      </c>
      <c r="CD32" s="295" t="s">
        <v>850</v>
      </c>
      <c r="CE32" s="295" t="s">
        <v>850</v>
      </c>
      <c r="CF32" s="295" t="s">
        <v>850</v>
      </c>
      <c r="CG32" s="295" t="s">
        <v>850</v>
      </c>
      <c r="CH32" s="292">
        <v>0</v>
      </c>
      <c r="CI32" s="292">
        <v>0</v>
      </c>
      <c r="CJ32" s="293" t="s">
        <v>771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3813</v>
      </c>
      <c r="E33" s="292">
        <f>SUM(Z33,AU33,BP33)</f>
        <v>1622</v>
      </c>
      <c r="F33" s="292">
        <f>SUM(AA33,AV33,BQ33)</f>
        <v>3</v>
      </c>
      <c r="G33" s="292">
        <f>SUM(AB33,AW33,BR33)</f>
        <v>0</v>
      </c>
      <c r="H33" s="292">
        <f>SUM(AC33,AX33,BS33)</f>
        <v>652</v>
      </c>
      <c r="I33" s="292">
        <f>SUM(AD33,AY33,BT33)</f>
        <v>310</v>
      </c>
      <c r="J33" s="292">
        <f>SUM(AE33,AZ33,BU33)</f>
        <v>92</v>
      </c>
      <c r="K33" s="292">
        <f>SUM(AF33,BA33,BV33)</f>
        <v>0</v>
      </c>
      <c r="L33" s="292">
        <f>SUM(AG33,BB33,BW33)</f>
        <v>26</v>
      </c>
      <c r="M33" s="292">
        <f>SUM(AH33,BC33,BX33)</f>
        <v>0</v>
      </c>
      <c r="N33" s="292">
        <f>SUM(AI33,BD33,BY33)</f>
        <v>45</v>
      </c>
      <c r="O33" s="292">
        <f>SUM(AJ33,BE33,BZ33)</f>
        <v>427</v>
      </c>
      <c r="P33" s="292">
        <f>SUM(AK33,BF33,CA33)</f>
        <v>0</v>
      </c>
      <c r="Q33" s="292">
        <f>SUM(AL33,BG33,CB33)</f>
        <v>335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301</v>
      </c>
      <c r="Y33" s="292">
        <f>SUM(Z33:AS33)</f>
        <v>1705</v>
      </c>
      <c r="Z33" s="292">
        <v>1427</v>
      </c>
      <c r="AA33" s="292">
        <v>2</v>
      </c>
      <c r="AB33" s="292">
        <v>0</v>
      </c>
      <c r="AC33" s="292">
        <v>188</v>
      </c>
      <c r="AD33" s="292">
        <v>39</v>
      </c>
      <c r="AE33" s="292">
        <v>4</v>
      </c>
      <c r="AF33" s="292">
        <v>0</v>
      </c>
      <c r="AG33" s="292">
        <v>9</v>
      </c>
      <c r="AH33" s="292">
        <v>0</v>
      </c>
      <c r="AI33" s="295">
        <v>36</v>
      </c>
      <c r="AJ33" s="295" t="s">
        <v>850</v>
      </c>
      <c r="AK33" s="295" t="s">
        <v>850</v>
      </c>
      <c r="AL33" s="295" t="s">
        <v>850</v>
      </c>
      <c r="AM33" s="295" t="s">
        <v>850</v>
      </c>
      <c r="AN33" s="295" t="s">
        <v>850</v>
      </c>
      <c r="AO33" s="295" t="s">
        <v>850</v>
      </c>
      <c r="AP33" s="295" t="s">
        <v>850</v>
      </c>
      <c r="AQ33" s="295" t="s">
        <v>850</v>
      </c>
      <c r="AR33" s="292">
        <v>0</v>
      </c>
      <c r="AS33" s="292">
        <v>0</v>
      </c>
      <c r="AT33" s="292">
        <f>施設資源化量内訳!D33</f>
        <v>1955</v>
      </c>
      <c r="AU33" s="292">
        <f>施設資源化量内訳!E33</f>
        <v>52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460</v>
      </c>
      <c r="AY33" s="292">
        <f>施設資源化量内訳!I33</f>
        <v>268</v>
      </c>
      <c r="AZ33" s="292">
        <f>施設資源化量内訳!J33</f>
        <v>87</v>
      </c>
      <c r="BA33" s="292">
        <f>施設資源化量内訳!K33</f>
        <v>0</v>
      </c>
      <c r="BB33" s="292">
        <f>施設資源化量内訳!L33</f>
        <v>17</v>
      </c>
      <c r="BC33" s="292">
        <f>施設資源化量内訳!M33</f>
        <v>0</v>
      </c>
      <c r="BD33" s="292">
        <f>施設資源化量内訳!N33</f>
        <v>8</v>
      </c>
      <c r="BE33" s="292">
        <f>施設資源化量内訳!O33</f>
        <v>427</v>
      </c>
      <c r="BF33" s="292">
        <f>施設資源化量内訳!P33</f>
        <v>0</v>
      </c>
      <c r="BG33" s="292">
        <f>施設資源化量内訳!Q33</f>
        <v>335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301</v>
      </c>
      <c r="BO33" s="292">
        <f>SUM(BP33:CI33)</f>
        <v>153</v>
      </c>
      <c r="BP33" s="292">
        <v>143</v>
      </c>
      <c r="BQ33" s="292">
        <v>1</v>
      </c>
      <c r="BR33" s="292">
        <v>0</v>
      </c>
      <c r="BS33" s="292">
        <v>4</v>
      </c>
      <c r="BT33" s="292">
        <v>3</v>
      </c>
      <c r="BU33" s="292">
        <v>1</v>
      </c>
      <c r="BV33" s="292">
        <v>0</v>
      </c>
      <c r="BW33" s="292">
        <v>0</v>
      </c>
      <c r="BX33" s="292">
        <v>0</v>
      </c>
      <c r="BY33" s="292">
        <v>1</v>
      </c>
      <c r="BZ33" s="295" t="s">
        <v>850</v>
      </c>
      <c r="CA33" s="295" t="s">
        <v>850</v>
      </c>
      <c r="CB33" s="295" t="s">
        <v>850</v>
      </c>
      <c r="CC33" s="295" t="s">
        <v>850</v>
      </c>
      <c r="CD33" s="295" t="s">
        <v>850</v>
      </c>
      <c r="CE33" s="295" t="s">
        <v>850</v>
      </c>
      <c r="CF33" s="295" t="s">
        <v>850</v>
      </c>
      <c r="CG33" s="295" t="s">
        <v>850</v>
      </c>
      <c r="CH33" s="292">
        <v>0</v>
      </c>
      <c r="CI33" s="292">
        <v>0</v>
      </c>
      <c r="CJ33" s="293" t="s">
        <v>771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1306</v>
      </c>
      <c r="E34" s="292">
        <f>SUM(Z34,AU34,BP34)</f>
        <v>495</v>
      </c>
      <c r="F34" s="292">
        <f>SUM(AA34,AV34,BQ34)</f>
        <v>0</v>
      </c>
      <c r="G34" s="292">
        <f>SUM(AB34,AW34,BR34)</f>
        <v>0</v>
      </c>
      <c r="H34" s="292">
        <f>SUM(AC34,AX34,BS34)</f>
        <v>215</v>
      </c>
      <c r="I34" s="292">
        <f>SUM(AD34,AY34,BT34)</f>
        <v>235</v>
      </c>
      <c r="J34" s="292">
        <f>SUM(AE34,AZ34,BU34)</f>
        <v>63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3</v>
      </c>
      <c r="O34" s="292">
        <f>SUM(AJ34,BE34,BZ34)</f>
        <v>0</v>
      </c>
      <c r="P34" s="292">
        <f>SUM(AK34,BF34,CA34)</f>
        <v>0</v>
      </c>
      <c r="Q34" s="292">
        <f>SUM(AL34,BG34,CB34)</f>
        <v>295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850</v>
      </c>
      <c r="AK34" s="295" t="s">
        <v>850</v>
      </c>
      <c r="AL34" s="295" t="s">
        <v>850</v>
      </c>
      <c r="AM34" s="295" t="s">
        <v>850</v>
      </c>
      <c r="AN34" s="295" t="s">
        <v>850</v>
      </c>
      <c r="AO34" s="295" t="s">
        <v>850</v>
      </c>
      <c r="AP34" s="295" t="s">
        <v>850</v>
      </c>
      <c r="AQ34" s="295" t="s">
        <v>850</v>
      </c>
      <c r="AR34" s="292">
        <v>0</v>
      </c>
      <c r="AS34" s="292">
        <v>0</v>
      </c>
      <c r="AT34" s="292">
        <f>施設資源化量内訳!D34</f>
        <v>1306</v>
      </c>
      <c r="AU34" s="292">
        <f>施設資源化量内訳!E34</f>
        <v>495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215</v>
      </c>
      <c r="AY34" s="292">
        <f>施設資源化量内訳!I34</f>
        <v>235</v>
      </c>
      <c r="AZ34" s="292">
        <f>施設資源化量内訳!J34</f>
        <v>63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3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295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850</v>
      </c>
      <c r="CA34" s="295" t="s">
        <v>850</v>
      </c>
      <c r="CB34" s="295" t="s">
        <v>850</v>
      </c>
      <c r="CC34" s="295" t="s">
        <v>850</v>
      </c>
      <c r="CD34" s="295" t="s">
        <v>850</v>
      </c>
      <c r="CE34" s="295" t="s">
        <v>850</v>
      </c>
      <c r="CF34" s="295" t="s">
        <v>850</v>
      </c>
      <c r="CG34" s="295" t="s">
        <v>850</v>
      </c>
      <c r="CH34" s="292">
        <v>0</v>
      </c>
      <c r="CI34" s="292">
        <v>0</v>
      </c>
      <c r="CJ34" s="293" t="s">
        <v>771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25226</v>
      </c>
      <c r="E35" s="292">
        <f>SUM(Z35,AU35,BP35)</f>
        <v>8042</v>
      </c>
      <c r="F35" s="292">
        <f>SUM(AA35,AV35,BQ35)</f>
        <v>2</v>
      </c>
      <c r="G35" s="292">
        <f>SUM(AB35,AW35,BR35)</f>
        <v>0</v>
      </c>
      <c r="H35" s="292">
        <f>SUM(AC35,AX35,BS35)</f>
        <v>1826</v>
      </c>
      <c r="I35" s="292">
        <f>SUM(AD35,AY35,BT35)</f>
        <v>477</v>
      </c>
      <c r="J35" s="292">
        <f>SUM(AE35,AZ35,BU35)</f>
        <v>595</v>
      </c>
      <c r="K35" s="292">
        <f>SUM(AF35,BA35,BV35)</f>
        <v>5</v>
      </c>
      <c r="L35" s="292">
        <f>SUM(AG35,BB35,BW35)</f>
        <v>76</v>
      </c>
      <c r="M35" s="292">
        <f>SUM(AH35,BC35,BX35)</f>
        <v>1</v>
      </c>
      <c r="N35" s="292">
        <f>SUM(AI35,BD35,BY35)</f>
        <v>345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13676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3</v>
      </c>
      <c r="X35" s="292">
        <f>SUM(AS35,BN35,CI35)</f>
        <v>178</v>
      </c>
      <c r="Y35" s="292">
        <f>SUM(Z35:AS35)</f>
        <v>8937</v>
      </c>
      <c r="Z35" s="292">
        <v>7327</v>
      </c>
      <c r="AA35" s="292">
        <v>2</v>
      </c>
      <c r="AB35" s="292">
        <v>0</v>
      </c>
      <c r="AC35" s="292">
        <v>610</v>
      </c>
      <c r="AD35" s="292">
        <v>99</v>
      </c>
      <c r="AE35" s="292">
        <v>367</v>
      </c>
      <c r="AF35" s="292">
        <v>5</v>
      </c>
      <c r="AG35" s="292">
        <v>0</v>
      </c>
      <c r="AH35" s="292">
        <v>1</v>
      </c>
      <c r="AI35" s="295">
        <v>345</v>
      </c>
      <c r="AJ35" s="295" t="s">
        <v>850</v>
      </c>
      <c r="AK35" s="295" t="s">
        <v>850</v>
      </c>
      <c r="AL35" s="295" t="s">
        <v>850</v>
      </c>
      <c r="AM35" s="295" t="s">
        <v>850</v>
      </c>
      <c r="AN35" s="295" t="s">
        <v>850</v>
      </c>
      <c r="AO35" s="295" t="s">
        <v>850</v>
      </c>
      <c r="AP35" s="295" t="s">
        <v>850</v>
      </c>
      <c r="AQ35" s="295" t="s">
        <v>850</v>
      </c>
      <c r="AR35" s="292">
        <v>3</v>
      </c>
      <c r="AS35" s="292">
        <v>178</v>
      </c>
      <c r="AT35" s="292">
        <f>施設資源化量内訳!D35</f>
        <v>15329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1041</v>
      </c>
      <c r="AY35" s="292">
        <f>施設資源化量内訳!I35</f>
        <v>378</v>
      </c>
      <c r="AZ35" s="292">
        <f>施設資源化量内訳!J35</f>
        <v>158</v>
      </c>
      <c r="BA35" s="292">
        <f>施設資源化量内訳!K35</f>
        <v>0</v>
      </c>
      <c r="BB35" s="292">
        <f>施設資源化量内訳!L35</f>
        <v>76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13676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960</v>
      </c>
      <c r="BP35" s="292">
        <v>715</v>
      </c>
      <c r="BQ35" s="292">
        <v>0</v>
      </c>
      <c r="BR35" s="292">
        <v>0</v>
      </c>
      <c r="BS35" s="292">
        <v>175</v>
      </c>
      <c r="BT35" s="292">
        <v>0</v>
      </c>
      <c r="BU35" s="292">
        <v>70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850</v>
      </c>
      <c r="CA35" s="295" t="s">
        <v>850</v>
      </c>
      <c r="CB35" s="295" t="s">
        <v>850</v>
      </c>
      <c r="CC35" s="295" t="s">
        <v>850</v>
      </c>
      <c r="CD35" s="295" t="s">
        <v>850</v>
      </c>
      <c r="CE35" s="295" t="s">
        <v>850</v>
      </c>
      <c r="CF35" s="295" t="s">
        <v>850</v>
      </c>
      <c r="CG35" s="295" t="s">
        <v>850</v>
      </c>
      <c r="CH35" s="292">
        <v>0</v>
      </c>
      <c r="CI35" s="292">
        <v>0</v>
      </c>
      <c r="CJ35" s="293" t="s">
        <v>771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1014</v>
      </c>
      <c r="E36" s="292">
        <f>SUM(Z36,AU36,BP36)</f>
        <v>401</v>
      </c>
      <c r="F36" s="292">
        <f>SUM(AA36,AV36,BQ36)</f>
        <v>0</v>
      </c>
      <c r="G36" s="292">
        <f>SUM(AB36,AW36,BR36)</f>
        <v>0</v>
      </c>
      <c r="H36" s="292">
        <f>SUM(AC36,AX36,BS36)</f>
        <v>382</v>
      </c>
      <c r="I36" s="292">
        <f>SUM(AD36,AY36,BT36)</f>
        <v>151</v>
      </c>
      <c r="J36" s="292">
        <f>SUM(AE36,AZ36,BU36)</f>
        <v>75</v>
      </c>
      <c r="K36" s="292">
        <f>SUM(AF36,BA36,BV36)</f>
        <v>0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5</v>
      </c>
      <c r="Y36" s="292">
        <f>SUM(Z36:AS36)</f>
        <v>275</v>
      </c>
      <c r="Z36" s="292">
        <v>275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850</v>
      </c>
      <c r="AK36" s="295" t="s">
        <v>850</v>
      </c>
      <c r="AL36" s="295" t="s">
        <v>850</v>
      </c>
      <c r="AM36" s="295" t="s">
        <v>850</v>
      </c>
      <c r="AN36" s="295" t="s">
        <v>850</v>
      </c>
      <c r="AO36" s="295" t="s">
        <v>850</v>
      </c>
      <c r="AP36" s="295" t="s">
        <v>850</v>
      </c>
      <c r="AQ36" s="295" t="s">
        <v>850</v>
      </c>
      <c r="AR36" s="292">
        <v>0</v>
      </c>
      <c r="AS36" s="292">
        <v>0</v>
      </c>
      <c r="AT36" s="292">
        <f>施設資源化量内訳!D36</f>
        <v>637</v>
      </c>
      <c r="AU36" s="292">
        <f>施設資源化量内訳!E36</f>
        <v>33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382</v>
      </c>
      <c r="AY36" s="292">
        <f>施設資源化量内訳!I36</f>
        <v>142</v>
      </c>
      <c r="AZ36" s="292">
        <f>施設資源化量内訳!J36</f>
        <v>75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5</v>
      </c>
      <c r="BO36" s="292">
        <f>SUM(BP36:CI36)</f>
        <v>102</v>
      </c>
      <c r="BP36" s="292">
        <v>93</v>
      </c>
      <c r="BQ36" s="292">
        <v>0</v>
      </c>
      <c r="BR36" s="292">
        <v>0</v>
      </c>
      <c r="BS36" s="292">
        <v>0</v>
      </c>
      <c r="BT36" s="292">
        <v>9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850</v>
      </c>
      <c r="CA36" s="295" t="s">
        <v>850</v>
      </c>
      <c r="CB36" s="295" t="s">
        <v>850</v>
      </c>
      <c r="CC36" s="295" t="s">
        <v>850</v>
      </c>
      <c r="CD36" s="295" t="s">
        <v>850</v>
      </c>
      <c r="CE36" s="295" t="s">
        <v>850</v>
      </c>
      <c r="CF36" s="295" t="s">
        <v>850</v>
      </c>
      <c r="CG36" s="295" t="s">
        <v>850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2253</v>
      </c>
      <c r="E37" s="292">
        <f>SUM(Z37,AU37,BP37)</f>
        <v>262</v>
      </c>
      <c r="F37" s="292">
        <f>SUM(AA37,AV37,BQ37)</f>
        <v>0</v>
      </c>
      <c r="G37" s="292">
        <f>SUM(AB37,AW37,BR37)</f>
        <v>0</v>
      </c>
      <c r="H37" s="292">
        <f>SUM(AC37,AX37,BS37)</f>
        <v>314</v>
      </c>
      <c r="I37" s="292">
        <f>SUM(AD37,AY37,BT37)</f>
        <v>588</v>
      </c>
      <c r="J37" s="292">
        <f>SUM(AE37,AZ37,BU37)</f>
        <v>61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1022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6</v>
      </c>
      <c r="Y37" s="292">
        <f>SUM(Z37:AS37)</f>
        <v>274</v>
      </c>
      <c r="Z37" s="292">
        <v>256</v>
      </c>
      <c r="AA37" s="292">
        <v>0</v>
      </c>
      <c r="AB37" s="292">
        <v>0</v>
      </c>
      <c r="AC37" s="292">
        <v>0</v>
      </c>
      <c r="AD37" s="292">
        <v>18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850</v>
      </c>
      <c r="AK37" s="295" t="s">
        <v>850</v>
      </c>
      <c r="AL37" s="295" t="s">
        <v>850</v>
      </c>
      <c r="AM37" s="295" t="s">
        <v>850</v>
      </c>
      <c r="AN37" s="295" t="s">
        <v>850</v>
      </c>
      <c r="AO37" s="295" t="s">
        <v>850</v>
      </c>
      <c r="AP37" s="295" t="s">
        <v>850</v>
      </c>
      <c r="AQ37" s="295" t="s">
        <v>850</v>
      </c>
      <c r="AR37" s="292">
        <v>0</v>
      </c>
      <c r="AS37" s="292">
        <v>0</v>
      </c>
      <c r="AT37" s="292">
        <f>施設資源化量内訳!D37</f>
        <v>1979</v>
      </c>
      <c r="AU37" s="292">
        <f>施設資源化量内訳!E37</f>
        <v>6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314</v>
      </c>
      <c r="AY37" s="292">
        <f>施設資源化量内訳!I37</f>
        <v>570</v>
      </c>
      <c r="AZ37" s="292">
        <f>施設資源化量内訳!J37</f>
        <v>61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1022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6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850</v>
      </c>
      <c r="CA37" s="295" t="s">
        <v>850</v>
      </c>
      <c r="CB37" s="295" t="s">
        <v>850</v>
      </c>
      <c r="CC37" s="295" t="s">
        <v>850</v>
      </c>
      <c r="CD37" s="295" t="s">
        <v>850</v>
      </c>
      <c r="CE37" s="295" t="s">
        <v>850</v>
      </c>
      <c r="CF37" s="295" t="s">
        <v>850</v>
      </c>
      <c r="CG37" s="295" t="s">
        <v>850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2303</v>
      </c>
      <c r="E38" s="292">
        <f>SUM(Z38,AU38,BP38)</f>
        <v>891</v>
      </c>
      <c r="F38" s="292">
        <f>SUM(AA38,AV38,BQ38)</f>
        <v>0</v>
      </c>
      <c r="G38" s="292">
        <f>SUM(AB38,AW38,BR38)</f>
        <v>0</v>
      </c>
      <c r="H38" s="292">
        <f>SUM(AC38,AX38,BS38)</f>
        <v>190</v>
      </c>
      <c r="I38" s="292">
        <f>SUM(AD38,AY38,BT38)</f>
        <v>291</v>
      </c>
      <c r="J38" s="292">
        <f>SUM(AE38,AZ38,BU38)</f>
        <v>72</v>
      </c>
      <c r="K38" s="292">
        <f>SUM(AF38,BA38,BV38)</f>
        <v>0</v>
      </c>
      <c r="L38" s="292">
        <f>SUM(AG38,BB38,BW38)</f>
        <v>105</v>
      </c>
      <c r="M38" s="292">
        <f>SUM(AH38,BC38,BX38)</f>
        <v>0</v>
      </c>
      <c r="N38" s="292">
        <f>SUM(AI38,BD38,BY38)</f>
        <v>81</v>
      </c>
      <c r="O38" s="292">
        <f>SUM(AJ38,BE38,BZ38)</f>
        <v>6</v>
      </c>
      <c r="P38" s="292">
        <f>SUM(AK38,BF38,CA38)</f>
        <v>0</v>
      </c>
      <c r="Q38" s="292">
        <f>SUM(AL38,BG38,CB38)</f>
        <v>527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140</v>
      </c>
      <c r="Y38" s="292">
        <f>SUM(Z38:AS38)</f>
        <v>610</v>
      </c>
      <c r="Z38" s="292">
        <v>536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74</v>
      </c>
      <c r="AJ38" s="295" t="s">
        <v>850</v>
      </c>
      <c r="AK38" s="295" t="s">
        <v>850</v>
      </c>
      <c r="AL38" s="295" t="s">
        <v>850</v>
      </c>
      <c r="AM38" s="295" t="s">
        <v>850</v>
      </c>
      <c r="AN38" s="295" t="s">
        <v>850</v>
      </c>
      <c r="AO38" s="295" t="s">
        <v>850</v>
      </c>
      <c r="AP38" s="295" t="s">
        <v>850</v>
      </c>
      <c r="AQ38" s="295" t="s">
        <v>850</v>
      </c>
      <c r="AR38" s="292">
        <v>0</v>
      </c>
      <c r="AS38" s="292">
        <v>0</v>
      </c>
      <c r="AT38" s="292">
        <f>施設資源化量内訳!D38</f>
        <v>1375</v>
      </c>
      <c r="AU38" s="292">
        <f>施設資源化量内訳!E38</f>
        <v>54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182</v>
      </c>
      <c r="AY38" s="292">
        <f>施設資源化量内訳!I38</f>
        <v>289</v>
      </c>
      <c r="AZ38" s="292">
        <f>施設資源化量内訳!J38</f>
        <v>72</v>
      </c>
      <c r="BA38" s="292">
        <f>施設資源化量内訳!K38</f>
        <v>0</v>
      </c>
      <c r="BB38" s="292">
        <f>施設資源化量内訳!L38</f>
        <v>105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6</v>
      </c>
      <c r="BF38" s="292">
        <f>施設資源化量内訳!P38</f>
        <v>0</v>
      </c>
      <c r="BG38" s="292">
        <f>施設資源化量内訳!Q38</f>
        <v>527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140</v>
      </c>
      <c r="BO38" s="292">
        <f>SUM(BP38:CI38)</f>
        <v>318</v>
      </c>
      <c r="BP38" s="292">
        <v>301</v>
      </c>
      <c r="BQ38" s="292">
        <v>0</v>
      </c>
      <c r="BR38" s="292">
        <v>0</v>
      </c>
      <c r="BS38" s="292">
        <v>8</v>
      </c>
      <c r="BT38" s="292">
        <v>2</v>
      </c>
      <c r="BU38" s="292">
        <v>0</v>
      </c>
      <c r="BV38" s="292">
        <v>0</v>
      </c>
      <c r="BW38" s="292">
        <v>0</v>
      </c>
      <c r="BX38" s="292">
        <v>0</v>
      </c>
      <c r="BY38" s="292">
        <v>7</v>
      </c>
      <c r="BZ38" s="295" t="s">
        <v>850</v>
      </c>
      <c r="CA38" s="295" t="s">
        <v>850</v>
      </c>
      <c r="CB38" s="295" t="s">
        <v>850</v>
      </c>
      <c r="CC38" s="295" t="s">
        <v>850</v>
      </c>
      <c r="CD38" s="295" t="s">
        <v>850</v>
      </c>
      <c r="CE38" s="295" t="s">
        <v>850</v>
      </c>
      <c r="CF38" s="295" t="s">
        <v>850</v>
      </c>
      <c r="CG38" s="295" t="s">
        <v>850</v>
      </c>
      <c r="CH38" s="292">
        <v>0</v>
      </c>
      <c r="CI38" s="292">
        <v>0</v>
      </c>
      <c r="CJ38" s="293" t="s">
        <v>771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4936</v>
      </c>
      <c r="E39" s="292">
        <f>SUM(Z39,AU39,BP39)</f>
        <v>2963</v>
      </c>
      <c r="F39" s="292">
        <f>SUM(AA39,AV39,BQ39)</f>
        <v>0</v>
      </c>
      <c r="G39" s="292">
        <f>SUM(AB39,AW39,BR39)</f>
        <v>0</v>
      </c>
      <c r="H39" s="292">
        <f>SUM(AC39,AX39,BS39)</f>
        <v>363</v>
      </c>
      <c r="I39" s="292">
        <f>SUM(AD39,AY39,BT39)</f>
        <v>397</v>
      </c>
      <c r="J39" s="292">
        <f>SUM(AE39,AZ39,BU39)</f>
        <v>84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1019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110</v>
      </c>
      <c r="Y39" s="292">
        <f>SUM(Z39:AS39)</f>
        <v>2579</v>
      </c>
      <c r="Z39" s="292">
        <v>2495</v>
      </c>
      <c r="AA39" s="292">
        <v>0</v>
      </c>
      <c r="AB39" s="292">
        <v>0</v>
      </c>
      <c r="AC39" s="292">
        <v>8</v>
      </c>
      <c r="AD39" s="292">
        <v>16</v>
      </c>
      <c r="AE39" s="292">
        <v>37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850</v>
      </c>
      <c r="AK39" s="295" t="s">
        <v>850</v>
      </c>
      <c r="AL39" s="295" t="s">
        <v>850</v>
      </c>
      <c r="AM39" s="295" t="s">
        <v>850</v>
      </c>
      <c r="AN39" s="295" t="s">
        <v>850</v>
      </c>
      <c r="AO39" s="295" t="s">
        <v>850</v>
      </c>
      <c r="AP39" s="295" t="s">
        <v>850</v>
      </c>
      <c r="AQ39" s="295" t="s">
        <v>850</v>
      </c>
      <c r="AR39" s="292">
        <v>0</v>
      </c>
      <c r="AS39" s="292">
        <v>23</v>
      </c>
      <c r="AT39" s="292">
        <f>施設資源化量内訳!D39</f>
        <v>2128</v>
      </c>
      <c r="AU39" s="292">
        <f>施設資源化量内訳!E39</f>
        <v>255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344</v>
      </c>
      <c r="AY39" s="292">
        <f>施設資源化量内訳!I39</f>
        <v>376</v>
      </c>
      <c r="AZ39" s="292">
        <f>施設資源化量内訳!J39</f>
        <v>47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1019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87</v>
      </c>
      <c r="BO39" s="292">
        <f>SUM(BP39:CI39)</f>
        <v>229</v>
      </c>
      <c r="BP39" s="292">
        <v>213</v>
      </c>
      <c r="BQ39" s="292">
        <v>0</v>
      </c>
      <c r="BR39" s="292">
        <v>0</v>
      </c>
      <c r="BS39" s="292">
        <v>11</v>
      </c>
      <c r="BT39" s="292">
        <v>5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850</v>
      </c>
      <c r="CA39" s="295" t="s">
        <v>850</v>
      </c>
      <c r="CB39" s="295" t="s">
        <v>850</v>
      </c>
      <c r="CC39" s="295" t="s">
        <v>850</v>
      </c>
      <c r="CD39" s="295" t="s">
        <v>850</v>
      </c>
      <c r="CE39" s="295" t="s">
        <v>850</v>
      </c>
      <c r="CF39" s="295" t="s">
        <v>850</v>
      </c>
      <c r="CG39" s="295" t="s">
        <v>850</v>
      </c>
      <c r="CH39" s="292">
        <v>0</v>
      </c>
      <c r="CI39" s="292">
        <v>0</v>
      </c>
      <c r="CJ39" s="293" t="s">
        <v>771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1824</v>
      </c>
      <c r="E40" s="292">
        <f>SUM(Z40,AU40,BP40)</f>
        <v>1155</v>
      </c>
      <c r="F40" s="292">
        <f>SUM(AA40,AV40,BQ40)</f>
        <v>0</v>
      </c>
      <c r="G40" s="292">
        <f>SUM(AB40,AW40,BR40)</f>
        <v>0</v>
      </c>
      <c r="H40" s="292">
        <f>SUM(AC40,AX40,BS40)</f>
        <v>261</v>
      </c>
      <c r="I40" s="292">
        <f>SUM(AD40,AY40,BT40)</f>
        <v>309</v>
      </c>
      <c r="J40" s="292">
        <f>SUM(AE40,AZ40,BU40)</f>
        <v>88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1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10</v>
      </c>
      <c r="Y40" s="292">
        <f>SUM(Z40:AS40)</f>
        <v>790</v>
      </c>
      <c r="Z40" s="292">
        <v>767</v>
      </c>
      <c r="AA40" s="292">
        <v>0</v>
      </c>
      <c r="AB40" s="292">
        <v>0</v>
      </c>
      <c r="AC40" s="292">
        <v>7</v>
      </c>
      <c r="AD40" s="292">
        <v>4</v>
      </c>
      <c r="AE40" s="292">
        <v>3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850</v>
      </c>
      <c r="AK40" s="295" t="s">
        <v>850</v>
      </c>
      <c r="AL40" s="295" t="s">
        <v>850</v>
      </c>
      <c r="AM40" s="295" t="s">
        <v>850</v>
      </c>
      <c r="AN40" s="295" t="s">
        <v>850</v>
      </c>
      <c r="AO40" s="295" t="s">
        <v>850</v>
      </c>
      <c r="AP40" s="295" t="s">
        <v>850</v>
      </c>
      <c r="AQ40" s="295" t="s">
        <v>850</v>
      </c>
      <c r="AR40" s="292">
        <v>0</v>
      </c>
      <c r="AS40" s="292">
        <v>9</v>
      </c>
      <c r="AT40" s="292">
        <f>施設資源化量内訳!D40</f>
        <v>550</v>
      </c>
      <c r="AU40" s="292">
        <f>施設資源化量内訳!E40</f>
        <v>23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209</v>
      </c>
      <c r="AY40" s="292">
        <f>施設資源化量内訳!I40</f>
        <v>292</v>
      </c>
      <c r="AZ40" s="292">
        <f>施設資源化量内訳!J40</f>
        <v>26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484</v>
      </c>
      <c r="BP40" s="292">
        <v>365</v>
      </c>
      <c r="BQ40" s="292">
        <v>0</v>
      </c>
      <c r="BR40" s="292">
        <v>0</v>
      </c>
      <c r="BS40" s="292">
        <v>45</v>
      </c>
      <c r="BT40" s="292">
        <v>13</v>
      </c>
      <c r="BU40" s="292">
        <v>59</v>
      </c>
      <c r="BV40" s="292">
        <v>0</v>
      </c>
      <c r="BW40" s="292">
        <v>0</v>
      </c>
      <c r="BX40" s="292">
        <v>0</v>
      </c>
      <c r="BY40" s="292">
        <v>1</v>
      </c>
      <c r="BZ40" s="295" t="s">
        <v>850</v>
      </c>
      <c r="CA40" s="295" t="s">
        <v>850</v>
      </c>
      <c r="CB40" s="295" t="s">
        <v>850</v>
      </c>
      <c r="CC40" s="295" t="s">
        <v>850</v>
      </c>
      <c r="CD40" s="295" t="s">
        <v>850</v>
      </c>
      <c r="CE40" s="295" t="s">
        <v>850</v>
      </c>
      <c r="CF40" s="295" t="s">
        <v>850</v>
      </c>
      <c r="CG40" s="295" t="s">
        <v>850</v>
      </c>
      <c r="CH40" s="292">
        <v>0</v>
      </c>
      <c r="CI40" s="292">
        <v>1</v>
      </c>
      <c r="CJ40" s="293" t="s">
        <v>771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968</v>
      </c>
      <c r="E41" s="292">
        <f>SUM(Z41,AU41,BP41)</f>
        <v>482</v>
      </c>
      <c r="F41" s="292">
        <f>SUM(AA41,AV41,BQ41)</f>
        <v>66</v>
      </c>
      <c r="G41" s="292">
        <f>SUM(AB41,AW41,BR41)</f>
        <v>0</v>
      </c>
      <c r="H41" s="292">
        <f>SUM(AC41,AX41,BS41)</f>
        <v>178</v>
      </c>
      <c r="I41" s="292">
        <f>SUM(AD41,AY41,BT41)</f>
        <v>188</v>
      </c>
      <c r="J41" s="292">
        <f>SUM(AE41,AZ41,BU41)</f>
        <v>47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7</v>
      </c>
      <c r="Y41" s="292">
        <f>SUM(Z41:AS41)</f>
        <v>738</v>
      </c>
      <c r="Z41" s="292">
        <v>465</v>
      </c>
      <c r="AA41" s="292">
        <v>66</v>
      </c>
      <c r="AB41" s="292">
        <v>0</v>
      </c>
      <c r="AC41" s="292">
        <v>47</v>
      </c>
      <c r="AD41" s="292">
        <v>118</v>
      </c>
      <c r="AE41" s="292">
        <v>42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850</v>
      </c>
      <c r="AK41" s="295" t="s">
        <v>850</v>
      </c>
      <c r="AL41" s="295" t="s">
        <v>850</v>
      </c>
      <c r="AM41" s="295" t="s">
        <v>850</v>
      </c>
      <c r="AN41" s="295" t="s">
        <v>850</v>
      </c>
      <c r="AO41" s="295" t="s">
        <v>850</v>
      </c>
      <c r="AP41" s="295" t="s">
        <v>850</v>
      </c>
      <c r="AQ41" s="295" t="s">
        <v>850</v>
      </c>
      <c r="AR41" s="292">
        <v>0</v>
      </c>
      <c r="AS41" s="292">
        <v>0</v>
      </c>
      <c r="AT41" s="292">
        <f>施設資源化量内訳!D41</f>
        <v>230</v>
      </c>
      <c r="AU41" s="292">
        <f>施設資源化量内訳!E41</f>
        <v>17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131</v>
      </c>
      <c r="AY41" s="292">
        <f>施設資源化量内訳!I41</f>
        <v>70</v>
      </c>
      <c r="AZ41" s="292">
        <f>施設資源化量内訳!J41</f>
        <v>5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7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850</v>
      </c>
      <c r="CA41" s="295" t="s">
        <v>850</v>
      </c>
      <c r="CB41" s="295" t="s">
        <v>850</v>
      </c>
      <c r="CC41" s="295" t="s">
        <v>850</v>
      </c>
      <c r="CD41" s="295" t="s">
        <v>850</v>
      </c>
      <c r="CE41" s="295" t="s">
        <v>850</v>
      </c>
      <c r="CF41" s="295" t="s">
        <v>850</v>
      </c>
      <c r="CG41" s="295" t="s">
        <v>850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676</v>
      </c>
      <c r="E42" s="292">
        <f>SUM(Z42,AU42,BP42)</f>
        <v>213</v>
      </c>
      <c r="F42" s="292">
        <f>SUM(AA42,AV42,BQ42)</f>
        <v>0</v>
      </c>
      <c r="G42" s="292">
        <f>SUM(AB42,AW42,BR42)</f>
        <v>0</v>
      </c>
      <c r="H42" s="292">
        <f>SUM(AC42,AX42,BS42)</f>
        <v>181</v>
      </c>
      <c r="I42" s="292">
        <f>SUM(AD42,AY42,BT42)</f>
        <v>147</v>
      </c>
      <c r="J42" s="292">
        <f>SUM(AE42,AZ42,BU42)</f>
        <v>16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117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2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850</v>
      </c>
      <c r="AK42" s="295" t="s">
        <v>850</v>
      </c>
      <c r="AL42" s="295" t="s">
        <v>850</v>
      </c>
      <c r="AM42" s="295" t="s">
        <v>850</v>
      </c>
      <c r="AN42" s="295" t="s">
        <v>850</v>
      </c>
      <c r="AO42" s="295" t="s">
        <v>850</v>
      </c>
      <c r="AP42" s="295" t="s">
        <v>850</v>
      </c>
      <c r="AQ42" s="295" t="s">
        <v>850</v>
      </c>
      <c r="AR42" s="292">
        <v>0</v>
      </c>
      <c r="AS42" s="292">
        <v>0</v>
      </c>
      <c r="AT42" s="292">
        <f>施設資源化量内訳!D42</f>
        <v>463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181</v>
      </c>
      <c r="AY42" s="292">
        <f>施設資源化量内訳!I42</f>
        <v>147</v>
      </c>
      <c r="AZ42" s="292">
        <f>施設資源化量内訳!J42</f>
        <v>16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117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2</v>
      </c>
      <c r="BN42" s="292">
        <f>施設資源化量内訳!X42</f>
        <v>0</v>
      </c>
      <c r="BO42" s="292">
        <f>SUM(BP42:CI42)</f>
        <v>213</v>
      </c>
      <c r="BP42" s="292">
        <v>213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850</v>
      </c>
      <c r="CA42" s="295" t="s">
        <v>850</v>
      </c>
      <c r="CB42" s="295" t="s">
        <v>850</v>
      </c>
      <c r="CC42" s="295" t="s">
        <v>850</v>
      </c>
      <c r="CD42" s="295" t="s">
        <v>850</v>
      </c>
      <c r="CE42" s="295" t="s">
        <v>850</v>
      </c>
      <c r="CF42" s="295" t="s">
        <v>850</v>
      </c>
      <c r="CG42" s="295" t="s">
        <v>850</v>
      </c>
      <c r="CH42" s="292">
        <v>0</v>
      </c>
      <c r="CI42" s="292">
        <v>0</v>
      </c>
      <c r="CJ42" s="293" t="s">
        <v>771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2510</v>
      </c>
      <c r="E43" s="292">
        <f>SUM(Z43,AU43,BP43)</f>
        <v>914</v>
      </c>
      <c r="F43" s="292">
        <f>SUM(AA43,AV43,BQ43)</f>
        <v>8</v>
      </c>
      <c r="G43" s="292">
        <f>SUM(AB43,AW43,BR43)</f>
        <v>70</v>
      </c>
      <c r="H43" s="292">
        <f>SUM(AC43,AX43,BS43)</f>
        <v>107</v>
      </c>
      <c r="I43" s="292">
        <f>SUM(AD43,AY43,BT43)</f>
        <v>172</v>
      </c>
      <c r="J43" s="292">
        <f>SUM(AE43,AZ43,BU43)</f>
        <v>55</v>
      </c>
      <c r="K43" s="292">
        <f>SUM(AF43,BA43,BV43)</f>
        <v>0</v>
      </c>
      <c r="L43" s="292">
        <f>SUM(AG43,BB43,BW43)</f>
        <v>174</v>
      </c>
      <c r="M43" s="292">
        <f>SUM(AH43,BC43,BX43)</f>
        <v>0</v>
      </c>
      <c r="N43" s="292">
        <f>SUM(AI43,BD43,BY43)</f>
        <v>121</v>
      </c>
      <c r="O43" s="292">
        <f>SUM(AJ43,BE43,BZ43)</f>
        <v>344</v>
      </c>
      <c r="P43" s="292">
        <f>SUM(AK43,BF43,CA43)</f>
        <v>0</v>
      </c>
      <c r="Q43" s="292">
        <f>SUM(AL43,BG43,CB43)</f>
        <v>379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166</v>
      </c>
      <c r="Y43" s="292">
        <f>SUM(Z43:AS43)</f>
        <v>1075</v>
      </c>
      <c r="Z43" s="292">
        <v>878</v>
      </c>
      <c r="AA43" s="292">
        <v>7</v>
      </c>
      <c r="AB43" s="292">
        <v>70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120</v>
      </c>
      <c r="AJ43" s="295" t="s">
        <v>850</v>
      </c>
      <c r="AK43" s="295" t="s">
        <v>850</v>
      </c>
      <c r="AL43" s="295" t="s">
        <v>850</v>
      </c>
      <c r="AM43" s="295" t="s">
        <v>850</v>
      </c>
      <c r="AN43" s="295" t="s">
        <v>850</v>
      </c>
      <c r="AO43" s="295" t="s">
        <v>850</v>
      </c>
      <c r="AP43" s="295" t="s">
        <v>850</v>
      </c>
      <c r="AQ43" s="295" t="s">
        <v>850</v>
      </c>
      <c r="AR43" s="292">
        <v>0</v>
      </c>
      <c r="AS43" s="292">
        <v>0</v>
      </c>
      <c r="AT43" s="292">
        <f>施設資源化量内訳!D43</f>
        <v>1392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102</v>
      </c>
      <c r="AY43" s="292">
        <f>施設資源化量内訳!I43</f>
        <v>172</v>
      </c>
      <c r="AZ43" s="292">
        <f>施設資源化量内訳!J43</f>
        <v>55</v>
      </c>
      <c r="BA43" s="292">
        <f>施設資源化量内訳!K43</f>
        <v>0</v>
      </c>
      <c r="BB43" s="292">
        <f>施設資源化量内訳!L43</f>
        <v>174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344</v>
      </c>
      <c r="BF43" s="292">
        <f>施設資源化量内訳!P43</f>
        <v>0</v>
      </c>
      <c r="BG43" s="292">
        <f>施設資源化量内訳!Q43</f>
        <v>379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166</v>
      </c>
      <c r="BO43" s="292">
        <f>SUM(BP43:CI43)</f>
        <v>43</v>
      </c>
      <c r="BP43" s="292">
        <v>36</v>
      </c>
      <c r="BQ43" s="292">
        <v>1</v>
      </c>
      <c r="BR43" s="292">
        <v>0</v>
      </c>
      <c r="BS43" s="292">
        <v>5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1</v>
      </c>
      <c r="BZ43" s="295" t="s">
        <v>850</v>
      </c>
      <c r="CA43" s="295" t="s">
        <v>850</v>
      </c>
      <c r="CB43" s="295" t="s">
        <v>850</v>
      </c>
      <c r="CC43" s="295" t="s">
        <v>850</v>
      </c>
      <c r="CD43" s="295" t="s">
        <v>850</v>
      </c>
      <c r="CE43" s="295" t="s">
        <v>850</v>
      </c>
      <c r="CF43" s="295" t="s">
        <v>850</v>
      </c>
      <c r="CG43" s="295" t="s">
        <v>850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1282</v>
      </c>
      <c r="E44" s="292">
        <f>SUM(Z44,AU44,BP44)</f>
        <v>718</v>
      </c>
      <c r="F44" s="292">
        <f>SUM(AA44,AV44,BQ44)</f>
        <v>0</v>
      </c>
      <c r="G44" s="292">
        <f>SUM(AB44,AW44,BR44)</f>
        <v>0</v>
      </c>
      <c r="H44" s="292">
        <f>SUM(AC44,AX44,BS44)</f>
        <v>217</v>
      </c>
      <c r="I44" s="292">
        <f>SUM(AD44,AY44,BT44)</f>
        <v>273</v>
      </c>
      <c r="J44" s="292">
        <f>SUM(AE44,AZ44,BU44)</f>
        <v>43</v>
      </c>
      <c r="K44" s="292">
        <f>SUM(AF44,BA44,BV44)</f>
        <v>0</v>
      </c>
      <c r="L44" s="292">
        <f>SUM(AG44,BB44,BW44)</f>
        <v>4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27</v>
      </c>
      <c r="Y44" s="292">
        <f>SUM(Z44:AS44)</f>
        <v>1018</v>
      </c>
      <c r="Z44" s="292">
        <v>718</v>
      </c>
      <c r="AA44" s="292">
        <v>0</v>
      </c>
      <c r="AB44" s="292">
        <v>0</v>
      </c>
      <c r="AC44" s="292">
        <v>0</v>
      </c>
      <c r="AD44" s="292">
        <v>273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850</v>
      </c>
      <c r="AK44" s="295" t="s">
        <v>850</v>
      </c>
      <c r="AL44" s="295" t="s">
        <v>850</v>
      </c>
      <c r="AM44" s="295" t="s">
        <v>850</v>
      </c>
      <c r="AN44" s="295" t="s">
        <v>850</v>
      </c>
      <c r="AO44" s="295" t="s">
        <v>850</v>
      </c>
      <c r="AP44" s="295" t="s">
        <v>850</v>
      </c>
      <c r="AQ44" s="295" t="s">
        <v>850</v>
      </c>
      <c r="AR44" s="292">
        <v>0</v>
      </c>
      <c r="AS44" s="292">
        <v>27</v>
      </c>
      <c r="AT44" s="292">
        <f>施設資源化量内訳!D44</f>
        <v>264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217</v>
      </c>
      <c r="AY44" s="292">
        <f>施設資源化量内訳!I44</f>
        <v>0</v>
      </c>
      <c r="AZ44" s="292">
        <f>施設資源化量内訳!J44</f>
        <v>43</v>
      </c>
      <c r="BA44" s="292">
        <f>施設資源化量内訳!K44</f>
        <v>0</v>
      </c>
      <c r="BB44" s="292">
        <f>施設資源化量内訳!L44</f>
        <v>4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850</v>
      </c>
      <c r="CA44" s="295" t="s">
        <v>850</v>
      </c>
      <c r="CB44" s="295" t="s">
        <v>850</v>
      </c>
      <c r="CC44" s="295" t="s">
        <v>850</v>
      </c>
      <c r="CD44" s="295" t="s">
        <v>850</v>
      </c>
      <c r="CE44" s="295" t="s">
        <v>850</v>
      </c>
      <c r="CF44" s="295" t="s">
        <v>850</v>
      </c>
      <c r="CG44" s="295" t="s">
        <v>850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1084</v>
      </c>
      <c r="E45" s="292">
        <f>SUM(Z45,AU45,BP45)</f>
        <v>575</v>
      </c>
      <c r="F45" s="292">
        <f>SUM(AA45,AV45,BQ45)</f>
        <v>0</v>
      </c>
      <c r="G45" s="292">
        <f>SUM(AB45,AW45,BR45)</f>
        <v>33</v>
      </c>
      <c r="H45" s="292">
        <f>SUM(AC45,AX45,BS45)</f>
        <v>138</v>
      </c>
      <c r="I45" s="292">
        <f>SUM(AD45,AY45,BT45)</f>
        <v>207</v>
      </c>
      <c r="J45" s="292">
        <f>SUM(AE45,AZ45,BU45)</f>
        <v>11</v>
      </c>
      <c r="K45" s="292">
        <f>SUM(AF45,BA45,BV45)</f>
        <v>0</v>
      </c>
      <c r="L45" s="292">
        <f>SUM(AG45,BB45,BW45)</f>
        <v>56</v>
      </c>
      <c r="M45" s="292">
        <f>SUM(AH45,BC45,BX45)</f>
        <v>0</v>
      </c>
      <c r="N45" s="292">
        <f>SUM(AI45,BD45,BY45)</f>
        <v>1</v>
      </c>
      <c r="O45" s="292">
        <f>SUM(AJ45,BE45,BZ45)</f>
        <v>0</v>
      </c>
      <c r="P45" s="292">
        <f>SUM(AK45,BF45,CA45)</f>
        <v>0</v>
      </c>
      <c r="Q45" s="292">
        <f>SUM(AL45,BG45,CB45)</f>
        <v>44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19</v>
      </c>
      <c r="Y45" s="292">
        <f>SUM(Z45:AS45)</f>
        <v>694</v>
      </c>
      <c r="Z45" s="292">
        <v>397</v>
      </c>
      <c r="AA45" s="292">
        <v>0</v>
      </c>
      <c r="AB45" s="292">
        <v>33</v>
      </c>
      <c r="AC45" s="292">
        <v>86</v>
      </c>
      <c r="AD45" s="292">
        <v>99</v>
      </c>
      <c r="AE45" s="292">
        <v>11</v>
      </c>
      <c r="AF45" s="292">
        <v>0</v>
      </c>
      <c r="AG45" s="292">
        <v>56</v>
      </c>
      <c r="AH45" s="292">
        <v>0</v>
      </c>
      <c r="AI45" s="295">
        <v>0</v>
      </c>
      <c r="AJ45" s="295" t="s">
        <v>850</v>
      </c>
      <c r="AK45" s="295" t="s">
        <v>850</v>
      </c>
      <c r="AL45" s="295" t="s">
        <v>850</v>
      </c>
      <c r="AM45" s="295" t="s">
        <v>850</v>
      </c>
      <c r="AN45" s="295" t="s">
        <v>850</v>
      </c>
      <c r="AO45" s="295" t="s">
        <v>850</v>
      </c>
      <c r="AP45" s="295" t="s">
        <v>850</v>
      </c>
      <c r="AQ45" s="295" t="s">
        <v>850</v>
      </c>
      <c r="AR45" s="292">
        <v>0</v>
      </c>
      <c r="AS45" s="292">
        <v>12</v>
      </c>
      <c r="AT45" s="292">
        <f>施設資源化量内訳!D45</f>
        <v>206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48</v>
      </c>
      <c r="AY45" s="292">
        <f>施設資源化量内訳!I45</f>
        <v>107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44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7</v>
      </c>
      <c r="BO45" s="292">
        <f>SUM(BP45:CI45)</f>
        <v>184</v>
      </c>
      <c r="BP45" s="292">
        <v>178</v>
      </c>
      <c r="BQ45" s="292">
        <v>0</v>
      </c>
      <c r="BR45" s="292">
        <v>0</v>
      </c>
      <c r="BS45" s="292">
        <v>4</v>
      </c>
      <c r="BT45" s="292">
        <v>1</v>
      </c>
      <c r="BU45" s="292">
        <v>0</v>
      </c>
      <c r="BV45" s="292">
        <v>0</v>
      </c>
      <c r="BW45" s="292">
        <v>0</v>
      </c>
      <c r="BX45" s="292">
        <v>0</v>
      </c>
      <c r="BY45" s="292">
        <v>1</v>
      </c>
      <c r="BZ45" s="295" t="s">
        <v>850</v>
      </c>
      <c r="CA45" s="295" t="s">
        <v>850</v>
      </c>
      <c r="CB45" s="295" t="s">
        <v>850</v>
      </c>
      <c r="CC45" s="295" t="s">
        <v>850</v>
      </c>
      <c r="CD45" s="295" t="s">
        <v>850</v>
      </c>
      <c r="CE45" s="295" t="s">
        <v>850</v>
      </c>
      <c r="CF45" s="295" t="s">
        <v>850</v>
      </c>
      <c r="CG45" s="295" t="s">
        <v>850</v>
      </c>
      <c r="CH45" s="292">
        <v>0</v>
      </c>
      <c r="CI45" s="292">
        <v>0</v>
      </c>
      <c r="CJ45" s="293" t="s">
        <v>771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3724</v>
      </c>
      <c r="E46" s="292">
        <f>SUM(Z46,AU46,BP46)</f>
        <v>892</v>
      </c>
      <c r="F46" s="292">
        <f>SUM(AA46,AV46,BQ46)</f>
        <v>47</v>
      </c>
      <c r="G46" s="292">
        <f>SUM(AB46,AW46,BR46)</f>
        <v>1689</v>
      </c>
      <c r="H46" s="292">
        <f>SUM(AC46,AX46,BS46)</f>
        <v>568</v>
      </c>
      <c r="I46" s="292">
        <f>SUM(AD46,AY46,BT46)</f>
        <v>212</v>
      </c>
      <c r="J46" s="292">
        <f>SUM(AE46,AZ46,BU46)</f>
        <v>169</v>
      </c>
      <c r="K46" s="292">
        <f>SUM(AF46,BA46,BV46)</f>
        <v>46</v>
      </c>
      <c r="L46" s="292">
        <f>SUM(AG46,BB46,BW46)</f>
        <v>0</v>
      </c>
      <c r="M46" s="292">
        <f>SUM(AH46,BC46,BX46)</f>
        <v>0</v>
      </c>
      <c r="N46" s="292">
        <f>SUM(AI46,BD46,BY46)</f>
        <v>94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7</v>
      </c>
      <c r="X46" s="292">
        <f>SUM(AS46,BN46,CI46)</f>
        <v>0</v>
      </c>
      <c r="Y46" s="292">
        <f>SUM(Z46:AS46)</f>
        <v>680</v>
      </c>
      <c r="Z46" s="292">
        <v>580</v>
      </c>
      <c r="AA46" s="292">
        <v>4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89</v>
      </c>
      <c r="AJ46" s="295" t="s">
        <v>850</v>
      </c>
      <c r="AK46" s="295" t="s">
        <v>850</v>
      </c>
      <c r="AL46" s="295" t="s">
        <v>850</v>
      </c>
      <c r="AM46" s="295" t="s">
        <v>850</v>
      </c>
      <c r="AN46" s="295" t="s">
        <v>850</v>
      </c>
      <c r="AO46" s="295" t="s">
        <v>850</v>
      </c>
      <c r="AP46" s="295" t="s">
        <v>850</v>
      </c>
      <c r="AQ46" s="295" t="s">
        <v>850</v>
      </c>
      <c r="AR46" s="292">
        <v>7</v>
      </c>
      <c r="AS46" s="292">
        <v>0</v>
      </c>
      <c r="AT46" s="292">
        <f>施設資源化量内訳!D46</f>
        <v>726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425</v>
      </c>
      <c r="AY46" s="292">
        <f>施設資源化量内訳!I46</f>
        <v>201</v>
      </c>
      <c r="AZ46" s="292">
        <f>施設資源化量内訳!J46</f>
        <v>100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2318</v>
      </c>
      <c r="BP46" s="292">
        <v>312</v>
      </c>
      <c r="BQ46" s="292">
        <v>43</v>
      </c>
      <c r="BR46" s="292">
        <v>1689</v>
      </c>
      <c r="BS46" s="292">
        <v>143</v>
      </c>
      <c r="BT46" s="292">
        <v>11</v>
      </c>
      <c r="BU46" s="292">
        <v>69</v>
      </c>
      <c r="BV46" s="292">
        <v>46</v>
      </c>
      <c r="BW46" s="292">
        <v>0</v>
      </c>
      <c r="BX46" s="292">
        <v>0</v>
      </c>
      <c r="BY46" s="292">
        <v>5</v>
      </c>
      <c r="BZ46" s="295" t="s">
        <v>850</v>
      </c>
      <c r="CA46" s="295" t="s">
        <v>850</v>
      </c>
      <c r="CB46" s="295" t="s">
        <v>850</v>
      </c>
      <c r="CC46" s="295" t="s">
        <v>850</v>
      </c>
      <c r="CD46" s="295" t="s">
        <v>850</v>
      </c>
      <c r="CE46" s="295" t="s">
        <v>850</v>
      </c>
      <c r="CF46" s="295" t="s">
        <v>850</v>
      </c>
      <c r="CG46" s="295" t="s">
        <v>850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848</v>
      </c>
      <c r="E47" s="292">
        <f>SUM(Z47,AU47,BP47)</f>
        <v>178</v>
      </c>
      <c r="F47" s="292">
        <f>SUM(AA47,AV47,BQ47)</f>
        <v>0</v>
      </c>
      <c r="G47" s="292">
        <f>SUM(AB47,AW47,BR47)</f>
        <v>0</v>
      </c>
      <c r="H47" s="292">
        <f>SUM(AC47,AX47,BS47)</f>
        <v>87</v>
      </c>
      <c r="I47" s="292">
        <f>SUM(AD47,AY47,BT47)</f>
        <v>34</v>
      </c>
      <c r="J47" s="292">
        <f>SUM(AE47,AZ47,BU47)</f>
        <v>19</v>
      </c>
      <c r="K47" s="292">
        <f>SUM(AF47,BA47,BV47)</f>
        <v>0</v>
      </c>
      <c r="L47" s="292">
        <f>SUM(AG47,BB47,BW47)</f>
        <v>0</v>
      </c>
      <c r="M47" s="292">
        <f>SUM(AH47,BC47,BX47)</f>
        <v>0</v>
      </c>
      <c r="N47" s="292">
        <f>SUM(AI47,BD47,BY47)</f>
        <v>5</v>
      </c>
      <c r="O47" s="292">
        <f>SUM(AJ47,BE47,BZ47)</f>
        <v>0</v>
      </c>
      <c r="P47" s="292">
        <f>SUM(AK47,BF47,CA47)</f>
        <v>0</v>
      </c>
      <c r="Q47" s="292">
        <f>SUM(AL47,BG47,CB47)</f>
        <v>190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335</v>
      </c>
      <c r="Y47" s="292">
        <f>SUM(Z47:AS47)</f>
        <v>552</v>
      </c>
      <c r="Z47" s="292">
        <v>178</v>
      </c>
      <c r="AA47" s="292">
        <v>0</v>
      </c>
      <c r="AB47" s="292">
        <v>0</v>
      </c>
      <c r="AC47" s="292">
        <v>0</v>
      </c>
      <c r="AD47" s="292">
        <v>34</v>
      </c>
      <c r="AE47" s="292">
        <v>0</v>
      </c>
      <c r="AF47" s="292">
        <v>0</v>
      </c>
      <c r="AG47" s="292">
        <v>0</v>
      </c>
      <c r="AH47" s="292">
        <v>0</v>
      </c>
      <c r="AI47" s="295">
        <v>5</v>
      </c>
      <c r="AJ47" s="295" t="s">
        <v>850</v>
      </c>
      <c r="AK47" s="295" t="s">
        <v>850</v>
      </c>
      <c r="AL47" s="295" t="s">
        <v>850</v>
      </c>
      <c r="AM47" s="295" t="s">
        <v>850</v>
      </c>
      <c r="AN47" s="295" t="s">
        <v>850</v>
      </c>
      <c r="AO47" s="295" t="s">
        <v>850</v>
      </c>
      <c r="AP47" s="295" t="s">
        <v>850</v>
      </c>
      <c r="AQ47" s="295" t="s">
        <v>850</v>
      </c>
      <c r="AR47" s="292">
        <v>0</v>
      </c>
      <c r="AS47" s="292">
        <v>335</v>
      </c>
      <c r="AT47" s="292">
        <f>施設資源化量内訳!D47</f>
        <v>296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87</v>
      </c>
      <c r="AY47" s="292">
        <f>施設資源化量内訳!I47</f>
        <v>0</v>
      </c>
      <c r="AZ47" s="292">
        <f>施設資源化量内訳!J47</f>
        <v>19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190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850</v>
      </c>
      <c r="CA47" s="295" t="s">
        <v>850</v>
      </c>
      <c r="CB47" s="295" t="s">
        <v>850</v>
      </c>
      <c r="CC47" s="295" t="s">
        <v>850</v>
      </c>
      <c r="CD47" s="295" t="s">
        <v>850</v>
      </c>
      <c r="CE47" s="295" t="s">
        <v>850</v>
      </c>
      <c r="CF47" s="295" t="s">
        <v>850</v>
      </c>
      <c r="CG47" s="295" t="s">
        <v>850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808</v>
      </c>
      <c r="E48" s="292">
        <f>SUM(Z48,AU48,BP48)</f>
        <v>383</v>
      </c>
      <c r="F48" s="292">
        <f>SUM(AA48,AV48,BQ48)</f>
        <v>0</v>
      </c>
      <c r="G48" s="292">
        <f>SUM(AB48,AW48,BR48)</f>
        <v>0</v>
      </c>
      <c r="H48" s="292">
        <f>SUM(AC48,AX48,BS48)</f>
        <v>179</v>
      </c>
      <c r="I48" s="292">
        <f>SUM(AD48,AY48,BT48)</f>
        <v>173</v>
      </c>
      <c r="J48" s="292">
        <f>SUM(AE48,AZ48,BU48)</f>
        <v>73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669</v>
      </c>
      <c r="Z48" s="292">
        <v>360</v>
      </c>
      <c r="AA48" s="292">
        <v>0</v>
      </c>
      <c r="AB48" s="292">
        <v>0</v>
      </c>
      <c r="AC48" s="292">
        <v>66</v>
      </c>
      <c r="AD48" s="292">
        <v>171</v>
      </c>
      <c r="AE48" s="292">
        <v>72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850</v>
      </c>
      <c r="AK48" s="295" t="s">
        <v>850</v>
      </c>
      <c r="AL48" s="295" t="s">
        <v>850</v>
      </c>
      <c r="AM48" s="295" t="s">
        <v>850</v>
      </c>
      <c r="AN48" s="295" t="s">
        <v>850</v>
      </c>
      <c r="AO48" s="295" t="s">
        <v>850</v>
      </c>
      <c r="AP48" s="295" t="s">
        <v>850</v>
      </c>
      <c r="AQ48" s="295" t="s">
        <v>850</v>
      </c>
      <c r="AR48" s="292">
        <v>0</v>
      </c>
      <c r="AS48" s="292">
        <v>0</v>
      </c>
      <c r="AT48" s="292">
        <f>施設資源化量内訳!D48</f>
        <v>111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109</v>
      </c>
      <c r="AY48" s="292">
        <f>施設資源化量内訳!I48</f>
        <v>2</v>
      </c>
      <c r="AZ48" s="292">
        <f>施設資源化量内訳!J48</f>
        <v>0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28</v>
      </c>
      <c r="BP48" s="292">
        <v>23</v>
      </c>
      <c r="BQ48" s="292">
        <v>0</v>
      </c>
      <c r="BR48" s="292">
        <v>0</v>
      </c>
      <c r="BS48" s="292">
        <v>4</v>
      </c>
      <c r="BT48" s="292">
        <v>0</v>
      </c>
      <c r="BU48" s="292">
        <v>1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850</v>
      </c>
      <c r="CA48" s="295" t="s">
        <v>850</v>
      </c>
      <c r="CB48" s="295" t="s">
        <v>850</v>
      </c>
      <c r="CC48" s="295" t="s">
        <v>850</v>
      </c>
      <c r="CD48" s="295" t="s">
        <v>850</v>
      </c>
      <c r="CE48" s="295" t="s">
        <v>850</v>
      </c>
      <c r="CF48" s="295" t="s">
        <v>850</v>
      </c>
      <c r="CG48" s="295" t="s">
        <v>850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491</v>
      </c>
      <c r="E49" s="292">
        <f>SUM(Z49,AU49,BP49)</f>
        <v>165</v>
      </c>
      <c r="F49" s="292">
        <f>SUM(AA49,AV49,BQ49)</f>
        <v>0</v>
      </c>
      <c r="G49" s="292">
        <f>SUM(AB49,AW49,BR49)</f>
        <v>0</v>
      </c>
      <c r="H49" s="292">
        <f>SUM(AC49,AX49,BS49)</f>
        <v>91</v>
      </c>
      <c r="I49" s="292">
        <f>SUM(AD49,AY49,BT49)</f>
        <v>48</v>
      </c>
      <c r="J49" s="292">
        <f>SUM(AE49,AZ49,BU49)</f>
        <v>31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0</v>
      </c>
      <c r="O49" s="292">
        <f>SUM(AJ49,BE49,BZ49)</f>
        <v>0</v>
      </c>
      <c r="P49" s="292">
        <f>SUM(AK49,BF49,CA49)</f>
        <v>0</v>
      </c>
      <c r="Q49" s="292">
        <f>SUM(AL49,BG49,CB49)</f>
        <v>156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80</v>
      </c>
      <c r="Z49" s="292">
        <v>80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850</v>
      </c>
      <c r="AK49" s="295" t="s">
        <v>850</v>
      </c>
      <c r="AL49" s="295" t="s">
        <v>850</v>
      </c>
      <c r="AM49" s="295" t="s">
        <v>850</v>
      </c>
      <c r="AN49" s="295" t="s">
        <v>850</v>
      </c>
      <c r="AO49" s="295" t="s">
        <v>850</v>
      </c>
      <c r="AP49" s="295" t="s">
        <v>850</v>
      </c>
      <c r="AQ49" s="295" t="s">
        <v>850</v>
      </c>
      <c r="AR49" s="292">
        <v>0</v>
      </c>
      <c r="AS49" s="292">
        <v>0</v>
      </c>
      <c r="AT49" s="292">
        <f>施設資源化量内訳!D49</f>
        <v>325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90</v>
      </c>
      <c r="AY49" s="292">
        <f>施設資源化量内訳!I49</f>
        <v>48</v>
      </c>
      <c r="AZ49" s="292">
        <f>施設資源化量内訳!J49</f>
        <v>31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156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86</v>
      </c>
      <c r="BP49" s="292">
        <v>85</v>
      </c>
      <c r="BQ49" s="292">
        <v>0</v>
      </c>
      <c r="BR49" s="292">
        <v>0</v>
      </c>
      <c r="BS49" s="292">
        <v>1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850</v>
      </c>
      <c r="CA49" s="295" t="s">
        <v>850</v>
      </c>
      <c r="CB49" s="295" t="s">
        <v>850</v>
      </c>
      <c r="CC49" s="295" t="s">
        <v>850</v>
      </c>
      <c r="CD49" s="295" t="s">
        <v>850</v>
      </c>
      <c r="CE49" s="295" t="s">
        <v>850</v>
      </c>
      <c r="CF49" s="295" t="s">
        <v>850</v>
      </c>
      <c r="CG49" s="295" t="s">
        <v>850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1335</v>
      </c>
      <c r="E50" s="292">
        <f>SUM(Z50,AU50,BP50)</f>
        <v>534</v>
      </c>
      <c r="F50" s="292">
        <f>SUM(AA50,AV50,BQ50)</f>
        <v>4</v>
      </c>
      <c r="G50" s="292">
        <f>SUM(AB50,AW50,BR50)</f>
        <v>0</v>
      </c>
      <c r="H50" s="292">
        <f>SUM(AC50,AX50,BS50)</f>
        <v>148</v>
      </c>
      <c r="I50" s="292">
        <f>SUM(AD50,AY50,BT50)</f>
        <v>162</v>
      </c>
      <c r="J50" s="292">
        <f>SUM(AE50,AZ50,BU50)</f>
        <v>51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76</v>
      </c>
      <c r="O50" s="292">
        <f>SUM(AJ50,BE50,BZ50)</f>
        <v>0</v>
      </c>
      <c r="P50" s="292">
        <f>SUM(AK50,BF50,CA50)</f>
        <v>0</v>
      </c>
      <c r="Q50" s="292">
        <f>SUM(AL50,BG50,CB50)</f>
        <v>360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0</v>
      </c>
      <c r="Y50" s="292">
        <f>SUM(Z50:AS50)</f>
        <v>477</v>
      </c>
      <c r="Z50" s="292">
        <v>378</v>
      </c>
      <c r="AA50" s="292">
        <v>0</v>
      </c>
      <c r="AB50" s="292">
        <v>0</v>
      </c>
      <c r="AC50" s="292">
        <v>15</v>
      </c>
      <c r="AD50" s="292">
        <v>0</v>
      </c>
      <c r="AE50" s="292">
        <v>8</v>
      </c>
      <c r="AF50" s="292">
        <v>0</v>
      </c>
      <c r="AG50" s="292">
        <v>0</v>
      </c>
      <c r="AH50" s="292">
        <v>0</v>
      </c>
      <c r="AI50" s="295">
        <v>76</v>
      </c>
      <c r="AJ50" s="295" t="s">
        <v>850</v>
      </c>
      <c r="AK50" s="295" t="s">
        <v>850</v>
      </c>
      <c r="AL50" s="295" t="s">
        <v>850</v>
      </c>
      <c r="AM50" s="295" t="s">
        <v>850</v>
      </c>
      <c r="AN50" s="295" t="s">
        <v>850</v>
      </c>
      <c r="AO50" s="295" t="s">
        <v>850</v>
      </c>
      <c r="AP50" s="295" t="s">
        <v>850</v>
      </c>
      <c r="AQ50" s="295" t="s">
        <v>850</v>
      </c>
      <c r="AR50" s="292">
        <v>0</v>
      </c>
      <c r="AS50" s="292">
        <v>0</v>
      </c>
      <c r="AT50" s="292">
        <f>施設資源化量内訳!D50</f>
        <v>695</v>
      </c>
      <c r="AU50" s="292">
        <f>施設資源化量内訳!E50</f>
        <v>6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129</v>
      </c>
      <c r="AY50" s="292">
        <f>施設資源化量内訳!I50</f>
        <v>157</v>
      </c>
      <c r="AZ50" s="292">
        <f>施設資源化量内訳!J50</f>
        <v>43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360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163</v>
      </c>
      <c r="BP50" s="292">
        <v>150</v>
      </c>
      <c r="BQ50" s="292">
        <v>4</v>
      </c>
      <c r="BR50" s="292">
        <v>0</v>
      </c>
      <c r="BS50" s="292">
        <v>4</v>
      </c>
      <c r="BT50" s="292">
        <v>5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850</v>
      </c>
      <c r="CA50" s="295" t="s">
        <v>850</v>
      </c>
      <c r="CB50" s="295" t="s">
        <v>850</v>
      </c>
      <c r="CC50" s="295" t="s">
        <v>850</v>
      </c>
      <c r="CD50" s="295" t="s">
        <v>850</v>
      </c>
      <c r="CE50" s="295" t="s">
        <v>850</v>
      </c>
      <c r="CF50" s="295" t="s">
        <v>850</v>
      </c>
      <c r="CG50" s="295" t="s">
        <v>850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866</v>
      </c>
      <c r="E51" s="292">
        <f>SUM(Z51,AU51,BP51)</f>
        <v>222</v>
      </c>
      <c r="F51" s="292">
        <f>SUM(AA51,AV51,BQ51)</f>
        <v>1</v>
      </c>
      <c r="G51" s="292">
        <f>SUM(AB51,AW51,BR51)</f>
        <v>0</v>
      </c>
      <c r="H51" s="292">
        <f>SUM(AC51,AX51,BS51)</f>
        <v>159</v>
      </c>
      <c r="I51" s="292">
        <f>SUM(AD51,AY51,BT51)</f>
        <v>82</v>
      </c>
      <c r="J51" s="292">
        <f>SUM(AE51,AZ51,BU51)</f>
        <v>24</v>
      </c>
      <c r="K51" s="292">
        <f>SUM(AF51,BA51,BV51)</f>
        <v>0</v>
      </c>
      <c r="L51" s="292">
        <f>SUM(AG51,BB51,BW51)</f>
        <v>0</v>
      </c>
      <c r="M51" s="292">
        <f>SUM(AH51,BC51,BX51)</f>
        <v>0</v>
      </c>
      <c r="N51" s="292">
        <f>SUM(AI51,BD51,BY51)</f>
        <v>10</v>
      </c>
      <c r="O51" s="292">
        <f>SUM(AJ51,BE51,BZ51)</f>
        <v>0</v>
      </c>
      <c r="P51" s="292">
        <f>SUM(AK51,BF51,CA51)</f>
        <v>0</v>
      </c>
      <c r="Q51" s="292">
        <f>SUM(AL51,BG51,CB51)</f>
        <v>364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4</v>
      </c>
      <c r="Y51" s="292">
        <f>SUM(Z51:AS51)</f>
        <v>319</v>
      </c>
      <c r="Z51" s="292">
        <v>222</v>
      </c>
      <c r="AA51" s="292">
        <v>1</v>
      </c>
      <c r="AB51" s="292">
        <v>0</v>
      </c>
      <c r="AC51" s="292">
        <v>0</v>
      </c>
      <c r="AD51" s="292">
        <v>82</v>
      </c>
      <c r="AE51" s="292">
        <v>0</v>
      </c>
      <c r="AF51" s="292">
        <v>0</v>
      </c>
      <c r="AG51" s="292">
        <v>0</v>
      </c>
      <c r="AH51" s="292">
        <v>0</v>
      </c>
      <c r="AI51" s="295">
        <v>10</v>
      </c>
      <c r="AJ51" s="295" t="s">
        <v>850</v>
      </c>
      <c r="AK51" s="295" t="s">
        <v>850</v>
      </c>
      <c r="AL51" s="295" t="s">
        <v>850</v>
      </c>
      <c r="AM51" s="295" t="s">
        <v>850</v>
      </c>
      <c r="AN51" s="295" t="s">
        <v>850</v>
      </c>
      <c r="AO51" s="295" t="s">
        <v>850</v>
      </c>
      <c r="AP51" s="295" t="s">
        <v>850</v>
      </c>
      <c r="AQ51" s="295" t="s">
        <v>850</v>
      </c>
      <c r="AR51" s="292">
        <v>0</v>
      </c>
      <c r="AS51" s="292">
        <v>4</v>
      </c>
      <c r="AT51" s="292">
        <f>施設資源化量内訳!D51</f>
        <v>547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159</v>
      </c>
      <c r="AY51" s="292">
        <f>施設資源化量内訳!I51</f>
        <v>0</v>
      </c>
      <c r="AZ51" s="292">
        <f>施設資源化量内訳!J51</f>
        <v>24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364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850</v>
      </c>
      <c r="CA51" s="295" t="s">
        <v>850</v>
      </c>
      <c r="CB51" s="295" t="s">
        <v>850</v>
      </c>
      <c r="CC51" s="295" t="s">
        <v>850</v>
      </c>
      <c r="CD51" s="295" t="s">
        <v>850</v>
      </c>
      <c r="CE51" s="295" t="s">
        <v>850</v>
      </c>
      <c r="CF51" s="295" t="s">
        <v>850</v>
      </c>
      <c r="CG51" s="295" t="s">
        <v>850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1">
    <sortCondition ref="A8:A51"/>
    <sortCondition ref="B8:B51"/>
    <sortCondition ref="C8:C5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50" man="1"/>
    <brk id="45" min="1" max="50" man="1"/>
    <brk id="66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6">
        <f t="shared" ref="D7:X7" si="0">SUM(Y7,AT7,BO7,CJ7,DE7,DZ7,EU7)</f>
        <v>111213</v>
      </c>
      <c r="E7" s="306">
        <f t="shared" si="0"/>
        <v>10425</v>
      </c>
      <c r="F7" s="306">
        <f t="shared" si="0"/>
        <v>41</v>
      </c>
      <c r="G7" s="306">
        <f t="shared" si="0"/>
        <v>89</v>
      </c>
      <c r="H7" s="306">
        <f t="shared" si="0"/>
        <v>19849</v>
      </c>
      <c r="I7" s="306">
        <f t="shared" si="0"/>
        <v>13287</v>
      </c>
      <c r="J7" s="306">
        <f t="shared" si="0"/>
        <v>4557</v>
      </c>
      <c r="K7" s="306">
        <f t="shared" si="0"/>
        <v>348</v>
      </c>
      <c r="L7" s="306">
        <f t="shared" si="0"/>
        <v>2298</v>
      </c>
      <c r="M7" s="306">
        <f t="shared" si="0"/>
        <v>583</v>
      </c>
      <c r="N7" s="306">
        <f t="shared" si="0"/>
        <v>903</v>
      </c>
      <c r="O7" s="306">
        <f t="shared" si="0"/>
        <v>1733</v>
      </c>
      <c r="P7" s="306">
        <f t="shared" si="0"/>
        <v>28</v>
      </c>
      <c r="Q7" s="306">
        <f t="shared" si="0"/>
        <v>24064</v>
      </c>
      <c r="R7" s="306">
        <f t="shared" si="0"/>
        <v>23221</v>
      </c>
      <c r="S7" s="306">
        <f t="shared" si="0"/>
        <v>0</v>
      </c>
      <c r="T7" s="306">
        <f t="shared" si="0"/>
        <v>160</v>
      </c>
      <c r="U7" s="306">
        <f t="shared" si="0"/>
        <v>0</v>
      </c>
      <c r="V7" s="306">
        <f t="shared" si="0"/>
        <v>0</v>
      </c>
      <c r="W7" s="306">
        <f t="shared" si="0"/>
        <v>62</v>
      </c>
      <c r="X7" s="306">
        <f t="shared" si="0"/>
        <v>9565</v>
      </c>
      <c r="Y7" s="306">
        <f>SUM(Z7:AS7)</f>
        <v>26859</v>
      </c>
      <c r="Z7" s="306">
        <f t="shared" ref="Z7:AI7" si="1">SUM(Z$8:Z$207)</f>
        <v>493</v>
      </c>
      <c r="AA7" s="306">
        <f t="shared" si="1"/>
        <v>0</v>
      </c>
      <c r="AB7" s="306">
        <f t="shared" si="1"/>
        <v>0</v>
      </c>
      <c r="AC7" s="306">
        <f t="shared" si="1"/>
        <v>1298</v>
      </c>
      <c r="AD7" s="306">
        <f t="shared" si="1"/>
        <v>0</v>
      </c>
      <c r="AE7" s="306">
        <f t="shared" si="1"/>
        <v>7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13</v>
      </c>
      <c r="AJ7" s="310" t="s">
        <v>739</v>
      </c>
      <c r="AK7" s="310" t="s">
        <v>739</v>
      </c>
      <c r="AL7" s="306">
        <f>SUM(AL$8:AL$207)</f>
        <v>24064</v>
      </c>
      <c r="AM7" s="310" t="s">
        <v>739</v>
      </c>
      <c r="AN7" s="310" t="s">
        <v>739</v>
      </c>
      <c r="AO7" s="306">
        <f>SUM(AO$8:AO$207)</f>
        <v>160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824</v>
      </c>
      <c r="AT7" s="306">
        <f>SUM(AU7:BN7)</f>
        <v>14189</v>
      </c>
      <c r="AU7" s="306">
        <f t="shared" ref="AU7:BD7" si="2">SUM(AU$8:AU$207)</f>
        <v>205</v>
      </c>
      <c r="AV7" s="306">
        <f t="shared" si="2"/>
        <v>0</v>
      </c>
      <c r="AW7" s="306">
        <f t="shared" si="2"/>
        <v>89</v>
      </c>
      <c r="AX7" s="306">
        <f t="shared" si="2"/>
        <v>10798</v>
      </c>
      <c r="AY7" s="306">
        <f t="shared" si="2"/>
        <v>1702</v>
      </c>
      <c r="AZ7" s="306">
        <f t="shared" si="2"/>
        <v>354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63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978</v>
      </c>
      <c r="BO7" s="306">
        <f>SUM(BP7:CI7)</f>
        <v>2078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1733</v>
      </c>
      <c r="CA7" s="306">
        <f t="shared" si="3"/>
        <v>28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317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23437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21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23221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37</v>
      </c>
      <c r="ET7" s="306">
        <f>SUM(ET$8:ET$207)</f>
        <v>158</v>
      </c>
      <c r="EU7" s="306">
        <f>SUM(EV7:FO7)</f>
        <v>44650</v>
      </c>
      <c r="EV7" s="306">
        <f t="shared" ref="EV7:FG7" si="7">SUM(EV$8:EV$207)</f>
        <v>9727</v>
      </c>
      <c r="EW7" s="306">
        <f t="shared" si="7"/>
        <v>41</v>
      </c>
      <c r="EX7" s="306">
        <f t="shared" si="7"/>
        <v>0</v>
      </c>
      <c r="EY7" s="306">
        <f t="shared" si="7"/>
        <v>7732</v>
      </c>
      <c r="EZ7" s="306">
        <f t="shared" si="7"/>
        <v>11585</v>
      </c>
      <c r="FA7" s="306">
        <f t="shared" si="7"/>
        <v>4196</v>
      </c>
      <c r="FB7" s="306">
        <f t="shared" si="7"/>
        <v>348</v>
      </c>
      <c r="FC7" s="306">
        <f t="shared" si="7"/>
        <v>2298</v>
      </c>
      <c r="FD7" s="306">
        <f t="shared" si="7"/>
        <v>583</v>
      </c>
      <c r="FE7" s="306">
        <f t="shared" si="7"/>
        <v>827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25</v>
      </c>
      <c r="FO7" s="306">
        <f>SUM(FO$8:FO$207)</f>
        <v>7288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5075</v>
      </c>
      <c r="E8" s="292">
        <f>SUM(Z8,AU8,BP8,CK8,DF8,EA8,EV8)</f>
        <v>2036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1367</v>
      </c>
      <c r="I8" s="292">
        <f>SUM(AD8,AY8,BT8,CO8,DJ8,EE8,EZ8)</f>
        <v>776</v>
      </c>
      <c r="J8" s="292">
        <f>SUM(AE8,AZ8,BU8,CP8,DK8,EF8,FA8)</f>
        <v>87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55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754</v>
      </c>
      <c r="Y8" s="292">
        <f>SUM(Z8:AS8)</f>
        <v>241</v>
      </c>
      <c r="Z8" s="292">
        <v>241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850</v>
      </c>
      <c r="AK8" s="295" t="s">
        <v>850</v>
      </c>
      <c r="AL8" s="292">
        <v>0</v>
      </c>
      <c r="AM8" s="295" t="s">
        <v>850</v>
      </c>
      <c r="AN8" s="295" t="s">
        <v>850</v>
      </c>
      <c r="AO8" s="292">
        <v>0</v>
      </c>
      <c r="AP8" s="295" t="s">
        <v>850</v>
      </c>
      <c r="AQ8" s="292">
        <v>0</v>
      </c>
      <c r="AR8" s="295" t="s">
        <v>850</v>
      </c>
      <c r="AS8" s="292">
        <v>0</v>
      </c>
      <c r="AT8" s="292">
        <f>SUM(AU8:BN8)</f>
        <v>192</v>
      </c>
      <c r="AU8" s="292">
        <v>0</v>
      </c>
      <c r="AV8" s="292">
        <v>0</v>
      </c>
      <c r="AW8" s="292">
        <v>0</v>
      </c>
      <c r="AX8" s="292">
        <v>110</v>
      </c>
      <c r="AY8" s="292">
        <v>82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850</v>
      </c>
      <c r="BF8" s="295" t="s">
        <v>850</v>
      </c>
      <c r="BG8" s="295" t="s">
        <v>850</v>
      </c>
      <c r="BH8" s="295" t="s">
        <v>850</v>
      </c>
      <c r="BI8" s="295" t="s">
        <v>850</v>
      </c>
      <c r="BJ8" s="295" t="s">
        <v>850</v>
      </c>
      <c r="BK8" s="295" t="s">
        <v>850</v>
      </c>
      <c r="BL8" s="295" t="s">
        <v>850</v>
      </c>
      <c r="BM8" s="295" t="s">
        <v>850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850</v>
      </c>
      <c r="CC8" s="295" t="s">
        <v>850</v>
      </c>
      <c r="CD8" s="295" t="s">
        <v>850</v>
      </c>
      <c r="CE8" s="295" t="s">
        <v>850</v>
      </c>
      <c r="CF8" s="295" t="s">
        <v>850</v>
      </c>
      <c r="CG8" s="295" t="s">
        <v>850</v>
      </c>
      <c r="CH8" s="295" t="s">
        <v>850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850</v>
      </c>
      <c r="CX8" s="295" t="s">
        <v>850</v>
      </c>
      <c r="CY8" s="295" t="s">
        <v>850</v>
      </c>
      <c r="CZ8" s="295" t="s">
        <v>850</v>
      </c>
      <c r="DA8" s="295" t="s">
        <v>850</v>
      </c>
      <c r="DB8" s="295" t="s">
        <v>850</v>
      </c>
      <c r="DC8" s="295" t="s">
        <v>850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850</v>
      </c>
      <c r="DS8" s="295" t="s">
        <v>850</v>
      </c>
      <c r="DT8" s="292">
        <v>0</v>
      </c>
      <c r="DU8" s="295" t="s">
        <v>850</v>
      </c>
      <c r="DV8" s="295" t="s">
        <v>850</v>
      </c>
      <c r="DW8" s="295" t="s">
        <v>850</v>
      </c>
      <c r="DX8" s="295" t="s">
        <v>850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850</v>
      </c>
      <c r="EL8" s="295" t="s">
        <v>850</v>
      </c>
      <c r="EM8" s="295" t="s">
        <v>850</v>
      </c>
      <c r="EN8" s="292">
        <v>0</v>
      </c>
      <c r="EO8" s="292">
        <v>0</v>
      </c>
      <c r="EP8" s="295" t="s">
        <v>850</v>
      </c>
      <c r="EQ8" s="295" t="s">
        <v>850</v>
      </c>
      <c r="ER8" s="295" t="s">
        <v>850</v>
      </c>
      <c r="ES8" s="292">
        <v>0</v>
      </c>
      <c r="ET8" s="292">
        <v>0</v>
      </c>
      <c r="EU8" s="292">
        <f>SUM(EV8:FO8)</f>
        <v>4642</v>
      </c>
      <c r="EV8" s="292">
        <v>1795</v>
      </c>
      <c r="EW8" s="292">
        <v>0</v>
      </c>
      <c r="EX8" s="292">
        <v>0</v>
      </c>
      <c r="EY8" s="292">
        <v>1257</v>
      </c>
      <c r="EZ8" s="292">
        <v>694</v>
      </c>
      <c r="FA8" s="292">
        <v>87</v>
      </c>
      <c r="FB8" s="292">
        <v>0</v>
      </c>
      <c r="FC8" s="292">
        <v>0</v>
      </c>
      <c r="FD8" s="292">
        <v>0</v>
      </c>
      <c r="FE8" s="292">
        <v>55</v>
      </c>
      <c r="FF8" s="292">
        <v>0</v>
      </c>
      <c r="FG8" s="292">
        <v>0</v>
      </c>
      <c r="FH8" s="295" t="s">
        <v>850</v>
      </c>
      <c r="FI8" s="295" t="s">
        <v>850</v>
      </c>
      <c r="FJ8" s="295" t="s">
        <v>850</v>
      </c>
      <c r="FK8" s="292">
        <v>0</v>
      </c>
      <c r="FL8" s="292">
        <v>0</v>
      </c>
      <c r="FM8" s="292">
        <v>0</v>
      </c>
      <c r="FN8" s="292">
        <v>0</v>
      </c>
      <c r="FO8" s="292">
        <v>754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9868</v>
      </c>
      <c r="E9" s="292">
        <f>SUM(Z9,AU9,BP9,CK9,DF9,EA9,EV9)</f>
        <v>2666</v>
      </c>
      <c r="F9" s="292">
        <f>SUM(AA9,AV9,BQ9,CL9,DG9,EB9,EW9)</f>
        <v>35</v>
      </c>
      <c r="G9" s="292">
        <f>SUM(AB9,AW9,BR9,CM9,DH9,EC9,EX9)</f>
        <v>0</v>
      </c>
      <c r="H9" s="292">
        <f>SUM(AC9,AX9,BS9,CN9,DI9,ED9,EY9)</f>
        <v>1098</v>
      </c>
      <c r="I9" s="292">
        <f>SUM(AD9,AY9,BT9,CO9,DJ9,EE9,EZ9)</f>
        <v>1070</v>
      </c>
      <c r="J9" s="292">
        <f>SUM(AE9,AZ9,BU9,CP9,DK9,EF9,FA9)</f>
        <v>291</v>
      </c>
      <c r="K9" s="292">
        <f>SUM(AF9,BA9,BV9,CQ9,DL9,EG9,FB9)</f>
        <v>25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68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3872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23</v>
      </c>
      <c r="X9" s="292">
        <f>SUM(AS9,BN9,CI9,DD9,DY9,ET9,FO9)</f>
        <v>720</v>
      </c>
      <c r="Y9" s="292">
        <f>SUM(Z9:AS9)</f>
        <v>4026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850</v>
      </c>
      <c r="AK9" s="295" t="s">
        <v>850</v>
      </c>
      <c r="AL9" s="292">
        <v>3872</v>
      </c>
      <c r="AM9" s="295" t="s">
        <v>850</v>
      </c>
      <c r="AN9" s="295" t="s">
        <v>850</v>
      </c>
      <c r="AO9" s="292">
        <v>0</v>
      </c>
      <c r="AP9" s="295" t="s">
        <v>850</v>
      </c>
      <c r="AQ9" s="292">
        <v>0</v>
      </c>
      <c r="AR9" s="295" t="s">
        <v>850</v>
      </c>
      <c r="AS9" s="292">
        <v>154</v>
      </c>
      <c r="AT9" s="292">
        <f>SUM(AU9:BN9)</f>
        <v>561</v>
      </c>
      <c r="AU9" s="292">
        <v>0</v>
      </c>
      <c r="AV9" s="292">
        <v>0</v>
      </c>
      <c r="AW9" s="292">
        <v>0</v>
      </c>
      <c r="AX9" s="292">
        <v>561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850</v>
      </c>
      <c r="BF9" s="295" t="s">
        <v>850</v>
      </c>
      <c r="BG9" s="295" t="s">
        <v>850</v>
      </c>
      <c r="BH9" s="295" t="s">
        <v>850</v>
      </c>
      <c r="BI9" s="295" t="s">
        <v>850</v>
      </c>
      <c r="BJ9" s="295" t="s">
        <v>850</v>
      </c>
      <c r="BK9" s="295" t="s">
        <v>850</v>
      </c>
      <c r="BL9" s="295" t="s">
        <v>850</v>
      </c>
      <c r="BM9" s="295" t="s">
        <v>850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850</v>
      </c>
      <c r="CC9" s="295" t="s">
        <v>850</v>
      </c>
      <c r="CD9" s="295" t="s">
        <v>850</v>
      </c>
      <c r="CE9" s="295" t="s">
        <v>850</v>
      </c>
      <c r="CF9" s="295" t="s">
        <v>850</v>
      </c>
      <c r="CG9" s="295" t="s">
        <v>850</v>
      </c>
      <c r="CH9" s="295" t="s">
        <v>850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850</v>
      </c>
      <c r="CX9" s="295" t="s">
        <v>850</v>
      </c>
      <c r="CY9" s="295" t="s">
        <v>850</v>
      </c>
      <c r="CZ9" s="295" t="s">
        <v>850</v>
      </c>
      <c r="DA9" s="295" t="s">
        <v>850</v>
      </c>
      <c r="DB9" s="295" t="s">
        <v>850</v>
      </c>
      <c r="DC9" s="295" t="s">
        <v>850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850</v>
      </c>
      <c r="DS9" s="295" t="s">
        <v>850</v>
      </c>
      <c r="DT9" s="292">
        <v>0</v>
      </c>
      <c r="DU9" s="295" t="s">
        <v>850</v>
      </c>
      <c r="DV9" s="295" t="s">
        <v>850</v>
      </c>
      <c r="DW9" s="295" t="s">
        <v>850</v>
      </c>
      <c r="DX9" s="295" t="s">
        <v>850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850</v>
      </c>
      <c r="EL9" s="295" t="s">
        <v>850</v>
      </c>
      <c r="EM9" s="295" t="s">
        <v>850</v>
      </c>
      <c r="EN9" s="292">
        <v>0</v>
      </c>
      <c r="EO9" s="292">
        <v>0</v>
      </c>
      <c r="EP9" s="295" t="s">
        <v>850</v>
      </c>
      <c r="EQ9" s="295" t="s">
        <v>850</v>
      </c>
      <c r="ER9" s="295" t="s">
        <v>850</v>
      </c>
      <c r="ES9" s="292">
        <v>0</v>
      </c>
      <c r="ET9" s="292">
        <v>0</v>
      </c>
      <c r="EU9" s="292">
        <f>SUM(EV9:FO9)</f>
        <v>5281</v>
      </c>
      <c r="EV9" s="292">
        <v>2666</v>
      </c>
      <c r="EW9" s="292">
        <v>35</v>
      </c>
      <c r="EX9" s="292">
        <v>0</v>
      </c>
      <c r="EY9" s="292">
        <v>537</v>
      </c>
      <c r="EZ9" s="292">
        <v>1070</v>
      </c>
      <c r="FA9" s="292">
        <v>291</v>
      </c>
      <c r="FB9" s="292">
        <v>25</v>
      </c>
      <c r="FC9" s="292">
        <v>0</v>
      </c>
      <c r="FD9" s="292">
        <v>0</v>
      </c>
      <c r="FE9" s="292">
        <v>68</v>
      </c>
      <c r="FF9" s="292">
        <v>0</v>
      </c>
      <c r="FG9" s="292">
        <v>0</v>
      </c>
      <c r="FH9" s="295" t="s">
        <v>850</v>
      </c>
      <c r="FI9" s="295" t="s">
        <v>850</v>
      </c>
      <c r="FJ9" s="295" t="s">
        <v>850</v>
      </c>
      <c r="FK9" s="292">
        <v>0</v>
      </c>
      <c r="FL9" s="292">
        <v>0</v>
      </c>
      <c r="FM9" s="292">
        <v>0</v>
      </c>
      <c r="FN9" s="292">
        <v>23</v>
      </c>
      <c r="FO9" s="292">
        <v>566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8916</v>
      </c>
      <c r="E10" s="292">
        <f>SUM(Z10,AU10,BP10,CK10,DF10,EA10,EV10)</f>
        <v>97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1474</v>
      </c>
      <c r="I10" s="292">
        <f>SUM(AD10,AY10,BT10,CO10,DJ10,EE10,EZ10)</f>
        <v>685</v>
      </c>
      <c r="J10" s="292">
        <f>SUM(AE10,AZ10,BU10,CP10,DK10,EF10,FA10)</f>
        <v>275</v>
      </c>
      <c r="K10" s="292">
        <f>SUM(AF10,BA10,BV10,CQ10,DL10,EG10,FB10)</f>
        <v>0</v>
      </c>
      <c r="L10" s="292">
        <f>SUM(AG10,BB10,BW10,CR10,DM10,EH10,FC10)</f>
        <v>924</v>
      </c>
      <c r="M10" s="292">
        <f>SUM(AH10,BC10,BX10,CS10,DN10,EI10,FD10)</f>
        <v>0</v>
      </c>
      <c r="N10" s="292">
        <f>SUM(AI10,BD10,BY10,CT10,DO10,EJ10,FE10)</f>
        <v>174</v>
      </c>
      <c r="O10" s="292">
        <f>SUM(AJ10,BE10,BZ10,CU10,DP10,EK10,FF10)</f>
        <v>70</v>
      </c>
      <c r="P10" s="292">
        <f>SUM(AK10,BF10,CA10,CV10,DQ10,EL10,FG10)</f>
        <v>0</v>
      </c>
      <c r="Q10" s="292">
        <f>SUM(AL10,BG10,CB10,CW10,DR10,EM10,FH10)</f>
        <v>75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20</v>
      </c>
      <c r="X10" s="292">
        <f>SUM(AS10,BN10,CI10,DD10,DY10,ET10,FO10)</f>
        <v>5122</v>
      </c>
      <c r="Y10" s="292">
        <f>SUM(Z10:AS10)</f>
        <v>439</v>
      </c>
      <c r="Z10" s="292">
        <v>97</v>
      </c>
      <c r="AA10" s="292">
        <v>0</v>
      </c>
      <c r="AB10" s="292">
        <v>0</v>
      </c>
      <c r="AC10" s="292">
        <v>266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</v>
      </c>
      <c r="AJ10" s="295" t="s">
        <v>850</v>
      </c>
      <c r="AK10" s="295" t="s">
        <v>850</v>
      </c>
      <c r="AL10" s="292">
        <v>75</v>
      </c>
      <c r="AM10" s="295" t="s">
        <v>850</v>
      </c>
      <c r="AN10" s="295" t="s">
        <v>850</v>
      </c>
      <c r="AO10" s="292">
        <v>0</v>
      </c>
      <c r="AP10" s="295" t="s">
        <v>850</v>
      </c>
      <c r="AQ10" s="292">
        <v>0</v>
      </c>
      <c r="AR10" s="295" t="s">
        <v>850</v>
      </c>
      <c r="AS10" s="292">
        <v>0</v>
      </c>
      <c r="AT10" s="292">
        <f>SUM(AU10:BN10)</f>
        <v>1208</v>
      </c>
      <c r="AU10" s="292">
        <v>0</v>
      </c>
      <c r="AV10" s="292">
        <v>0</v>
      </c>
      <c r="AW10" s="292">
        <v>0</v>
      </c>
      <c r="AX10" s="292">
        <v>1208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850</v>
      </c>
      <c r="BF10" s="295" t="s">
        <v>850</v>
      </c>
      <c r="BG10" s="295" t="s">
        <v>850</v>
      </c>
      <c r="BH10" s="295" t="s">
        <v>850</v>
      </c>
      <c r="BI10" s="295" t="s">
        <v>850</v>
      </c>
      <c r="BJ10" s="295" t="s">
        <v>850</v>
      </c>
      <c r="BK10" s="295" t="s">
        <v>850</v>
      </c>
      <c r="BL10" s="295" t="s">
        <v>850</v>
      </c>
      <c r="BM10" s="295" t="s">
        <v>850</v>
      </c>
      <c r="BN10" s="292">
        <v>0</v>
      </c>
      <c r="BO10" s="292">
        <f>SUM(BP10:CI10)</f>
        <v>70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70</v>
      </c>
      <c r="CA10" s="292">
        <v>0</v>
      </c>
      <c r="CB10" s="295" t="s">
        <v>850</v>
      </c>
      <c r="CC10" s="295" t="s">
        <v>850</v>
      </c>
      <c r="CD10" s="295" t="s">
        <v>850</v>
      </c>
      <c r="CE10" s="295" t="s">
        <v>850</v>
      </c>
      <c r="CF10" s="295" t="s">
        <v>850</v>
      </c>
      <c r="CG10" s="295" t="s">
        <v>850</v>
      </c>
      <c r="CH10" s="295" t="s">
        <v>850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850</v>
      </c>
      <c r="CX10" s="295" t="s">
        <v>850</v>
      </c>
      <c r="CY10" s="295" t="s">
        <v>850</v>
      </c>
      <c r="CZ10" s="295" t="s">
        <v>850</v>
      </c>
      <c r="DA10" s="295" t="s">
        <v>850</v>
      </c>
      <c r="DB10" s="295" t="s">
        <v>850</v>
      </c>
      <c r="DC10" s="295" t="s">
        <v>850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850</v>
      </c>
      <c r="DS10" s="295" t="s">
        <v>850</v>
      </c>
      <c r="DT10" s="292">
        <v>0</v>
      </c>
      <c r="DU10" s="295" t="s">
        <v>850</v>
      </c>
      <c r="DV10" s="295" t="s">
        <v>850</v>
      </c>
      <c r="DW10" s="295" t="s">
        <v>850</v>
      </c>
      <c r="DX10" s="295" t="s">
        <v>850</v>
      </c>
      <c r="DY10" s="292">
        <v>0</v>
      </c>
      <c r="DZ10" s="292">
        <f>SUM(EA10:ET10)</f>
        <v>20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850</v>
      </c>
      <c r="EL10" s="295" t="s">
        <v>850</v>
      </c>
      <c r="EM10" s="295" t="s">
        <v>850</v>
      </c>
      <c r="EN10" s="292">
        <v>0</v>
      </c>
      <c r="EO10" s="292">
        <v>0</v>
      </c>
      <c r="EP10" s="295" t="s">
        <v>850</v>
      </c>
      <c r="EQ10" s="295" t="s">
        <v>850</v>
      </c>
      <c r="ER10" s="295" t="s">
        <v>850</v>
      </c>
      <c r="ES10" s="292">
        <v>20</v>
      </c>
      <c r="ET10" s="292">
        <v>0</v>
      </c>
      <c r="EU10" s="292">
        <f>SUM(EV10:FO10)</f>
        <v>7179</v>
      </c>
      <c r="EV10" s="292">
        <v>0</v>
      </c>
      <c r="EW10" s="292">
        <v>0</v>
      </c>
      <c r="EX10" s="292">
        <v>0</v>
      </c>
      <c r="EY10" s="292">
        <v>0</v>
      </c>
      <c r="EZ10" s="292">
        <v>685</v>
      </c>
      <c r="FA10" s="292">
        <v>275</v>
      </c>
      <c r="FB10" s="292">
        <v>0</v>
      </c>
      <c r="FC10" s="292">
        <v>924</v>
      </c>
      <c r="FD10" s="292">
        <v>0</v>
      </c>
      <c r="FE10" s="292">
        <v>173</v>
      </c>
      <c r="FF10" s="292">
        <v>0</v>
      </c>
      <c r="FG10" s="292">
        <v>0</v>
      </c>
      <c r="FH10" s="295" t="s">
        <v>850</v>
      </c>
      <c r="FI10" s="295" t="s">
        <v>850</v>
      </c>
      <c r="FJ10" s="295" t="s">
        <v>850</v>
      </c>
      <c r="FK10" s="292">
        <v>0</v>
      </c>
      <c r="FL10" s="292">
        <v>0</v>
      </c>
      <c r="FM10" s="292">
        <v>0</v>
      </c>
      <c r="FN10" s="292">
        <v>0</v>
      </c>
      <c r="FO10" s="292">
        <v>5122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4516</v>
      </c>
      <c r="E11" s="292">
        <f>SUM(Z11,AU11,BP11,CK11,DF11,EA11,EV11)</f>
        <v>7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1115</v>
      </c>
      <c r="I11" s="292">
        <f>SUM(AD11,AY11,BT11,CO11,DJ11,EE11,EZ11)</f>
        <v>954</v>
      </c>
      <c r="J11" s="292">
        <f>SUM(AE11,AZ11,BU11,CP11,DK11,EF11,FA11)</f>
        <v>539</v>
      </c>
      <c r="K11" s="292">
        <f>SUM(AF11,BA11,BV11,CQ11,DL11,EG11,FB11)</f>
        <v>0</v>
      </c>
      <c r="L11" s="292">
        <f>SUM(AG11,BB11,BW11,CR11,DM11,EH11,FC11)</f>
        <v>670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1231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1428</v>
      </c>
      <c r="Z11" s="292">
        <v>0</v>
      </c>
      <c r="AA11" s="292">
        <v>0</v>
      </c>
      <c r="AB11" s="292">
        <v>0</v>
      </c>
      <c r="AC11" s="292">
        <v>197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850</v>
      </c>
      <c r="AK11" s="295" t="s">
        <v>850</v>
      </c>
      <c r="AL11" s="292">
        <v>1231</v>
      </c>
      <c r="AM11" s="295" t="s">
        <v>850</v>
      </c>
      <c r="AN11" s="295" t="s">
        <v>850</v>
      </c>
      <c r="AO11" s="292">
        <v>0</v>
      </c>
      <c r="AP11" s="295" t="s">
        <v>850</v>
      </c>
      <c r="AQ11" s="292">
        <v>0</v>
      </c>
      <c r="AR11" s="295" t="s">
        <v>850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850</v>
      </c>
      <c r="BF11" s="295" t="s">
        <v>850</v>
      </c>
      <c r="BG11" s="295" t="s">
        <v>850</v>
      </c>
      <c r="BH11" s="295" t="s">
        <v>850</v>
      </c>
      <c r="BI11" s="295" t="s">
        <v>850</v>
      </c>
      <c r="BJ11" s="295" t="s">
        <v>850</v>
      </c>
      <c r="BK11" s="295" t="s">
        <v>850</v>
      </c>
      <c r="BL11" s="295" t="s">
        <v>850</v>
      </c>
      <c r="BM11" s="295" t="s">
        <v>850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850</v>
      </c>
      <c r="CC11" s="295" t="s">
        <v>850</v>
      </c>
      <c r="CD11" s="295" t="s">
        <v>850</v>
      </c>
      <c r="CE11" s="295" t="s">
        <v>850</v>
      </c>
      <c r="CF11" s="295" t="s">
        <v>850</v>
      </c>
      <c r="CG11" s="295" t="s">
        <v>850</v>
      </c>
      <c r="CH11" s="295" t="s">
        <v>850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850</v>
      </c>
      <c r="CX11" s="295" t="s">
        <v>850</v>
      </c>
      <c r="CY11" s="295" t="s">
        <v>850</v>
      </c>
      <c r="CZ11" s="295" t="s">
        <v>850</v>
      </c>
      <c r="DA11" s="295" t="s">
        <v>850</v>
      </c>
      <c r="DB11" s="295" t="s">
        <v>850</v>
      </c>
      <c r="DC11" s="295" t="s">
        <v>850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850</v>
      </c>
      <c r="DS11" s="295" t="s">
        <v>850</v>
      </c>
      <c r="DT11" s="292">
        <v>0</v>
      </c>
      <c r="DU11" s="295" t="s">
        <v>850</v>
      </c>
      <c r="DV11" s="295" t="s">
        <v>850</v>
      </c>
      <c r="DW11" s="295" t="s">
        <v>850</v>
      </c>
      <c r="DX11" s="295" t="s">
        <v>850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850</v>
      </c>
      <c r="EL11" s="295" t="s">
        <v>850</v>
      </c>
      <c r="EM11" s="295" t="s">
        <v>850</v>
      </c>
      <c r="EN11" s="292">
        <v>0</v>
      </c>
      <c r="EO11" s="292">
        <v>0</v>
      </c>
      <c r="EP11" s="295" t="s">
        <v>850</v>
      </c>
      <c r="EQ11" s="295" t="s">
        <v>850</v>
      </c>
      <c r="ER11" s="295" t="s">
        <v>850</v>
      </c>
      <c r="ES11" s="292">
        <v>0</v>
      </c>
      <c r="ET11" s="292">
        <v>0</v>
      </c>
      <c r="EU11" s="292">
        <f>SUM(EV11:FO11)</f>
        <v>3088</v>
      </c>
      <c r="EV11" s="292">
        <v>7</v>
      </c>
      <c r="EW11" s="292">
        <v>0</v>
      </c>
      <c r="EX11" s="292">
        <v>0</v>
      </c>
      <c r="EY11" s="292">
        <v>918</v>
      </c>
      <c r="EZ11" s="292">
        <v>954</v>
      </c>
      <c r="FA11" s="292">
        <v>539</v>
      </c>
      <c r="FB11" s="292">
        <v>0</v>
      </c>
      <c r="FC11" s="292">
        <v>670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850</v>
      </c>
      <c r="FI11" s="295" t="s">
        <v>850</v>
      </c>
      <c r="FJ11" s="295" t="s">
        <v>850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4252</v>
      </c>
      <c r="E12" s="292">
        <f>SUM(Z12,AU12,BP12,CK12,DF12,EA12,EV12)</f>
        <v>67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621</v>
      </c>
      <c r="I12" s="292">
        <f>SUM(AD12,AY12,BT12,CO12,DJ12,EE12,EZ12)</f>
        <v>552</v>
      </c>
      <c r="J12" s="292">
        <f>SUM(AE12,AZ12,BU12,CP12,DK12,EF12,FA12)</f>
        <v>107</v>
      </c>
      <c r="K12" s="292">
        <f>SUM(AF12,BA12,BV12,CQ12,DL12,EG12,FB12)</f>
        <v>0</v>
      </c>
      <c r="L12" s="292">
        <f>SUM(AG12,BB12,BW12,CR12,DM12,EH12,FC12)</f>
        <v>8</v>
      </c>
      <c r="M12" s="292">
        <f>SUM(AH12,BC12,BX12,CS12,DN12,EI12,FD12)</f>
        <v>0</v>
      </c>
      <c r="N12" s="292">
        <f>SUM(AI12,BD12,BY12,CT12,DO12,EJ12,FE12)</f>
        <v>4</v>
      </c>
      <c r="O12" s="292">
        <f>SUM(AJ12,BE12,BZ12,CU12,DP12,EK12,FF12)</f>
        <v>399</v>
      </c>
      <c r="P12" s="292">
        <f>SUM(AK12,BF12,CA12,CV12,DQ12,EL12,FG12)</f>
        <v>0</v>
      </c>
      <c r="Q12" s="292">
        <f>SUM(AL12,BG12,CB12,CW12,DR12,EM12,FH12)</f>
        <v>2329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165</v>
      </c>
      <c r="Y12" s="292">
        <f>SUM(Z12:AS12)</f>
        <v>2359</v>
      </c>
      <c r="Z12" s="292">
        <v>26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4</v>
      </c>
      <c r="AJ12" s="295" t="s">
        <v>850</v>
      </c>
      <c r="AK12" s="295" t="s">
        <v>850</v>
      </c>
      <c r="AL12" s="292">
        <v>2329</v>
      </c>
      <c r="AM12" s="295" t="s">
        <v>850</v>
      </c>
      <c r="AN12" s="295" t="s">
        <v>850</v>
      </c>
      <c r="AO12" s="292">
        <v>0</v>
      </c>
      <c r="AP12" s="295" t="s">
        <v>850</v>
      </c>
      <c r="AQ12" s="292">
        <v>0</v>
      </c>
      <c r="AR12" s="295" t="s">
        <v>850</v>
      </c>
      <c r="AS12" s="292">
        <v>0</v>
      </c>
      <c r="AT12" s="292">
        <f>SUM(AU12:BN12)</f>
        <v>1121</v>
      </c>
      <c r="AU12" s="292">
        <v>0</v>
      </c>
      <c r="AV12" s="292">
        <v>0</v>
      </c>
      <c r="AW12" s="292">
        <v>0</v>
      </c>
      <c r="AX12" s="292">
        <v>620</v>
      </c>
      <c r="AY12" s="292">
        <v>336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850</v>
      </c>
      <c r="BF12" s="295" t="s">
        <v>850</v>
      </c>
      <c r="BG12" s="295" t="s">
        <v>850</v>
      </c>
      <c r="BH12" s="295" t="s">
        <v>850</v>
      </c>
      <c r="BI12" s="295" t="s">
        <v>850</v>
      </c>
      <c r="BJ12" s="295" t="s">
        <v>850</v>
      </c>
      <c r="BK12" s="295" t="s">
        <v>850</v>
      </c>
      <c r="BL12" s="295" t="s">
        <v>850</v>
      </c>
      <c r="BM12" s="295" t="s">
        <v>850</v>
      </c>
      <c r="BN12" s="292">
        <v>165</v>
      </c>
      <c r="BO12" s="292">
        <f>SUM(BP12:CI12)</f>
        <v>399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399</v>
      </c>
      <c r="CA12" s="292">
        <v>0</v>
      </c>
      <c r="CB12" s="295" t="s">
        <v>850</v>
      </c>
      <c r="CC12" s="295" t="s">
        <v>850</v>
      </c>
      <c r="CD12" s="295" t="s">
        <v>850</v>
      </c>
      <c r="CE12" s="295" t="s">
        <v>850</v>
      </c>
      <c r="CF12" s="295" t="s">
        <v>850</v>
      </c>
      <c r="CG12" s="295" t="s">
        <v>850</v>
      </c>
      <c r="CH12" s="295" t="s">
        <v>850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850</v>
      </c>
      <c r="CX12" s="295" t="s">
        <v>850</v>
      </c>
      <c r="CY12" s="295" t="s">
        <v>850</v>
      </c>
      <c r="CZ12" s="295" t="s">
        <v>850</v>
      </c>
      <c r="DA12" s="295" t="s">
        <v>850</v>
      </c>
      <c r="DB12" s="295" t="s">
        <v>850</v>
      </c>
      <c r="DC12" s="295" t="s">
        <v>850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850</v>
      </c>
      <c r="DS12" s="295" t="s">
        <v>850</v>
      </c>
      <c r="DT12" s="292">
        <v>0</v>
      </c>
      <c r="DU12" s="295" t="s">
        <v>850</v>
      </c>
      <c r="DV12" s="295" t="s">
        <v>850</v>
      </c>
      <c r="DW12" s="295" t="s">
        <v>850</v>
      </c>
      <c r="DX12" s="295" t="s">
        <v>850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850</v>
      </c>
      <c r="EL12" s="295" t="s">
        <v>850</v>
      </c>
      <c r="EM12" s="295" t="s">
        <v>850</v>
      </c>
      <c r="EN12" s="292">
        <v>0</v>
      </c>
      <c r="EO12" s="292">
        <v>0</v>
      </c>
      <c r="EP12" s="295" t="s">
        <v>850</v>
      </c>
      <c r="EQ12" s="295" t="s">
        <v>850</v>
      </c>
      <c r="ER12" s="295" t="s">
        <v>850</v>
      </c>
      <c r="ES12" s="292">
        <v>0</v>
      </c>
      <c r="ET12" s="292">
        <v>0</v>
      </c>
      <c r="EU12" s="292">
        <f>SUM(EV12:FO12)</f>
        <v>373</v>
      </c>
      <c r="EV12" s="292">
        <v>41</v>
      </c>
      <c r="EW12" s="292">
        <v>0</v>
      </c>
      <c r="EX12" s="292">
        <v>0</v>
      </c>
      <c r="EY12" s="292">
        <v>1</v>
      </c>
      <c r="EZ12" s="292">
        <v>216</v>
      </c>
      <c r="FA12" s="292">
        <v>107</v>
      </c>
      <c r="FB12" s="292">
        <v>0</v>
      </c>
      <c r="FC12" s="292">
        <v>8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850</v>
      </c>
      <c r="FI12" s="295" t="s">
        <v>850</v>
      </c>
      <c r="FJ12" s="295" t="s">
        <v>850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949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0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547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402</v>
      </c>
      <c r="Y13" s="292">
        <f>SUM(Z13:AS13)</f>
        <v>949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850</v>
      </c>
      <c r="AK13" s="295" t="s">
        <v>850</v>
      </c>
      <c r="AL13" s="292">
        <v>547</v>
      </c>
      <c r="AM13" s="295" t="s">
        <v>850</v>
      </c>
      <c r="AN13" s="295" t="s">
        <v>850</v>
      </c>
      <c r="AO13" s="292">
        <v>0</v>
      </c>
      <c r="AP13" s="295" t="s">
        <v>850</v>
      </c>
      <c r="AQ13" s="292">
        <v>0</v>
      </c>
      <c r="AR13" s="295" t="s">
        <v>850</v>
      </c>
      <c r="AS13" s="292">
        <v>402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850</v>
      </c>
      <c r="BF13" s="295" t="s">
        <v>850</v>
      </c>
      <c r="BG13" s="295" t="s">
        <v>850</v>
      </c>
      <c r="BH13" s="295" t="s">
        <v>850</v>
      </c>
      <c r="BI13" s="295" t="s">
        <v>850</v>
      </c>
      <c r="BJ13" s="295" t="s">
        <v>850</v>
      </c>
      <c r="BK13" s="295" t="s">
        <v>850</v>
      </c>
      <c r="BL13" s="295" t="s">
        <v>850</v>
      </c>
      <c r="BM13" s="295" t="s">
        <v>850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850</v>
      </c>
      <c r="CC13" s="295" t="s">
        <v>850</v>
      </c>
      <c r="CD13" s="295" t="s">
        <v>850</v>
      </c>
      <c r="CE13" s="295" t="s">
        <v>850</v>
      </c>
      <c r="CF13" s="295" t="s">
        <v>850</v>
      </c>
      <c r="CG13" s="295" t="s">
        <v>850</v>
      </c>
      <c r="CH13" s="295" t="s">
        <v>850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850</v>
      </c>
      <c r="CX13" s="295" t="s">
        <v>850</v>
      </c>
      <c r="CY13" s="295" t="s">
        <v>850</v>
      </c>
      <c r="CZ13" s="295" t="s">
        <v>850</v>
      </c>
      <c r="DA13" s="295" t="s">
        <v>850</v>
      </c>
      <c r="DB13" s="295" t="s">
        <v>850</v>
      </c>
      <c r="DC13" s="295" t="s">
        <v>850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850</v>
      </c>
      <c r="DS13" s="295" t="s">
        <v>850</v>
      </c>
      <c r="DT13" s="292">
        <v>0</v>
      </c>
      <c r="DU13" s="295" t="s">
        <v>850</v>
      </c>
      <c r="DV13" s="295" t="s">
        <v>850</v>
      </c>
      <c r="DW13" s="295" t="s">
        <v>850</v>
      </c>
      <c r="DX13" s="295" t="s">
        <v>850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850</v>
      </c>
      <c r="EL13" s="295" t="s">
        <v>850</v>
      </c>
      <c r="EM13" s="295" t="s">
        <v>850</v>
      </c>
      <c r="EN13" s="292">
        <v>0</v>
      </c>
      <c r="EO13" s="292">
        <v>0</v>
      </c>
      <c r="EP13" s="295" t="s">
        <v>850</v>
      </c>
      <c r="EQ13" s="295" t="s">
        <v>850</v>
      </c>
      <c r="ER13" s="295" t="s">
        <v>850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850</v>
      </c>
      <c r="FI13" s="295" t="s">
        <v>850</v>
      </c>
      <c r="FJ13" s="295" t="s">
        <v>850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2720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670</v>
      </c>
      <c r="I14" s="292">
        <f>SUM(AD14,AY14,BT14,CO14,DJ14,EE14,EZ14)</f>
        <v>0</v>
      </c>
      <c r="J14" s="292">
        <f>SUM(AE14,AZ14,BU14,CP14,DK14,EF14,FA14)</f>
        <v>120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1930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1941</v>
      </c>
      <c r="Z14" s="292">
        <v>0</v>
      </c>
      <c r="AA14" s="292">
        <v>0</v>
      </c>
      <c r="AB14" s="292">
        <v>0</v>
      </c>
      <c r="AC14" s="292">
        <v>11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850</v>
      </c>
      <c r="AK14" s="295" t="s">
        <v>850</v>
      </c>
      <c r="AL14" s="292">
        <v>1930</v>
      </c>
      <c r="AM14" s="295" t="s">
        <v>850</v>
      </c>
      <c r="AN14" s="295" t="s">
        <v>850</v>
      </c>
      <c r="AO14" s="292">
        <v>0</v>
      </c>
      <c r="AP14" s="295" t="s">
        <v>850</v>
      </c>
      <c r="AQ14" s="292">
        <v>0</v>
      </c>
      <c r="AR14" s="295" t="s">
        <v>850</v>
      </c>
      <c r="AS14" s="292">
        <v>0</v>
      </c>
      <c r="AT14" s="292">
        <f>SUM(AU14:BN14)</f>
        <v>491</v>
      </c>
      <c r="AU14" s="292">
        <v>0</v>
      </c>
      <c r="AV14" s="292">
        <v>0</v>
      </c>
      <c r="AW14" s="292">
        <v>0</v>
      </c>
      <c r="AX14" s="292">
        <v>491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850</v>
      </c>
      <c r="BF14" s="295" t="s">
        <v>850</v>
      </c>
      <c r="BG14" s="295" t="s">
        <v>850</v>
      </c>
      <c r="BH14" s="295" t="s">
        <v>850</v>
      </c>
      <c r="BI14" s="295" t="s">
        <v>850</v>
      </c>
      <c r="BJ14" s="295" t="s">
        <v>850</v>
      </c>
      <c r="BK14" s="295" t="s">
        <v>850</v>
      </c>
      <c r="BL14" s="295" t="s">
        <v>850</v>
      </c>
      <c r="BM14" s="295" t="s">
        <v>850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850</v>
      </c>
      <c r="CC14" s="295" t="s">
        <v>850</v>
      </c>
      <c r="CD14" s="295" t="s">
        <v>850</v>
      </c>
      <c r="CE14" s="295" t="s">
        <v>850</v>
      </c>
      <c r="CF14" s="295" t="s">
        <v>850</v>
      </c>
      <c r="CG14" s="295" t="s">
        <v>850</v>
      </c>
      <c r="CH14" s="295" t="s">
        <v>850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850</v>
      </c>
      <c r="CX14" s="295" t="s">
        <v>850</v>
      </c>
      <c r="CY14" s="295" t="s">
        <v>850</v>
      </c>
      <c r="CZ14" s="295" t="s">
        <v>850</v>
      </c>
      <c r="DA14" s="295" t="s">
        <v>850</v>
      </c>
      <c r="DB14" s="295" t="s">
        <v>850</v>
      </c>
      <c r="DC14" s="295" t="s">
        <v>850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850</v>
      </c>
      <c r="DS14" s="295" t="s">
        <v>850</v>
      </c>
      <c r="DT14" s="292">
        <v>0</v>
      </c>
      <c r="DU14" s="295" t="s">
        <v>850</v>
      </c>
      <c r="DV14" s="295" t="s">
        <v>850</v>
      </c>
      <c r="DW14" s="295" t="s">
        <v>850</v>
      </c>
      <c r="DX14" s="295" t="s">
        <v>850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850</v>
      </c>
      <c r="EL14" s="295" t="s">
        <v>850</v>
      </c>
      <c r="EM14" s="295" t="s">
        <v>850</v>
      </c>
      <c r="EN14" s="292">
        <v>0</v>
      </c>
      <c r="EO14" s="292">
        <v>0</v>
      </c>
      <c r="EP14" s="295" t="s">
        <v>850</v>
      </c>
      <c r="EQ14" s="295" t="s">
        <v>850</v>
      </c>
      <c r="ER14" s="295" t="s">
        <v>850</v>
      </c>
      <c r="ES14" s="292">
        <v>0</v>
      </c>
      <c r="ET14" s="292">
        <v>0</v>
      </c>
      <c r="EU14" s="292">
        <f>SUM(EV14:FO14)</f>
        <v>288</v>
      </c>
      <c r="EV14" s="292">
        <v>0</v>
      </c>
      <c r="EW14" s="292">
        <v>0</v>
      </c>
      <c r="EX14" s="292">
        <v>0</v>
      </c>
      <c r="EY14" s="292">
        <v>168</v>
      </c>
      <c r="EZ14" s="292">
        <v>0</v>
      </c>
      <c r="FA14" s="292">
        <v>120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850</v>
      </c>
      <c r="FI14" s="295" t="s">
        <v>850</v>
      </c>
      <c r="FJ14" s="295" t="s">
        <v>850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267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263</v>
      </c>
      <c r="I15" s="292">
        <f>SUM(AD15,AY15,BT15,CO15,DJ15,EE15,EZ15)</f>
        <v>4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850</v>
      </c>
      <c r="AK15" s="295" t="s">
        <v>850</v>
      </c>
      <c r="AL15" s="292">
        <v>0</v>
      </c>
      <c r="AM15" s="295" t="s">
        <v>850</v>
      </c>
      <c r="AN15" s="295" t="s">
        <v>850</v>
      </c>
      <c r="AO15" s="292">
        <v>0</v>
      </c>
      <c r="AP15" s="295" t="s">
        <v>850</v>
      </c>
      <c r="AQ15" s="292">
        <v>0</v>
      </c>
      <c r="AR15" s="295" t="s">
        <v>850</v>
      </c>
      <c r="AS15" s="292">
        <v>0</v>
      </c>
      <c r="AT15" s="292">
        <f>SUM(AU15:BN15)</f>
        <v>257</v>
      </c>
      <c r="AU15" s="292">
        <v>0</v>
      </c>
      <c r="AV15" s="292">
        <v>0</v>
      </c>
      <c r="AW15" s="292">
        <v>0</v>
      </c>
      <c r="AX15" s="292">
        <v>257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850</v>
      </c>
      <c r="BF15" s="295" t="s">
        <v>850</v>
      </c>
      <c r="BG15" s="295" t="s">
        <v>850</v>
      </c>
      <c r="BH15" s="295" t="s">
        <v>850</v>
      </c>
      <c r="BI15" s="295" t="s">
        <v>850</v>
      </c>
      <c r="BJ15" s="295" t="s">
        <v>850</v>
      </c>
      <c r="BK15" s="295" t="s">
        <v>850</v>
      </c>
      <c r="BL15" s="295" t="s">
        <v>850</v>
      </c>
      <c r="BM15" s="295" t="s">
        <v>850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850</v>
      </c>
      <c r="CC15" s="295" t="s">
        <v>850</v>
      </c>
      <c r="CD15" s="295" t="s">
        <v>850</v>
      </c>
      <c r="CE15" s="295" t="s">
        <v>850</v>
      </c>
      <c r="CF15" s="295" t="s">
        <v>850</v>
      </c>
      <c r="CG15" s="295" t="s">
        <v>850</v>
      </c>
      <c r="CH15" s="295" t="s">
        <v>850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850</v>
      </c>
      <c r="CX15" s="295" t="s">
        <v>850</v>
      </c>
      <c r="CY15" s="295" t="s">
        <v>850</v>
      </c>
      <c r="CZ15" s="295" t="s">
        <v>850</v>
      </c>
      <c r="DA15" s="295" t="s">
        <v>850</v>
      </c>
      <c r="DB15" s="295" t="s">
        <v>850</v>
      </c>
      <c r="DC15" s="295" t="s">
        <v>850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850</v>
      </c>
      <c r="DS15" s="295" t="s">
        <v>850</v>
      </c>
      <c r="DT15" s="292">
        <v>0</v>
      </c>
      <c r="DU15" s="295" t="s">
        <v>850</v>
      </c>
      <c r="DV15" s="295" t="s">
        <v>850</v>
      </c>
      <c r="DW15" s="295" t="s">
        <v>850</v>
      </c>
      <c r="DX15" s="295" t="s">
        <v>850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850</v>
      </c>
      <c r="EL15" s="295" t="s">
        <v>850</v>
      </c>
      <c r="EM15" s="295" t="s">
        <v>850</v>
      </c>
      <c r="EN15" s="292">
        <v>0</v>
      </c>
      <c r="EO15" s="292">
        <v>0</v>
      </c>
      <c r="EP15" s="295" t="s">
        <v>850</v>
      </c>
      <c r="EQ15" s="295" t="s">
        <v>850</v>
      </c>
      <c r="ER15" s="295" t="s">
        <v>850</v>
      </c>
      <c r="ES15" s="292">
        <v>0</v>
      </c>
      <c r="ET15" s="292">
        <v>0</v>
      </c>
      <c r="EU15" s="292">
        <f>SUM(EV15:FO15)</f>
        <v>10</v>
      </c>
      <c r="EV15" s="292">
        <v>0</v>
      </c>
      <c r="EW15" s="292">
        <v>0</v>
      </c>
      <c r="EX15" s="292">
        <v>0</v>
      </c>
      <c r="EY15" s="292">
        <v>6</v>
      </c>
      <c r="EZ15" s="292">
        <v>4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850</v>
      </c>
      <c r="FI15" s="295" t="s">
        <v>850</v>
      </c>
      <c r="FJ15" s="295" t="s">
        <v>850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1454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280</v>
      </c>
      <c r="I16" s="292">
        <f>SUM(AD16,AY16,BT16,CO16,DJ16,EE16,EZ16)</f>
        <v>239</v>
      </c>
      <c r="J16" s="292">
        <f>SUM(AE16,AZ16,BU16,CP16,DK16,EF16,FA16)</f>
        <v>57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109</v>
      </c>
      <c r="N16" s="292">
        <f>SUM(AI16,BD16,BY16,CT16,DO16,EJ16,FE16)</f>
        <v>0</v>
      </c>
      <c r="O16" s="292">
        <f>SUM(AJ16,BE16,BZ16,CU16,DP16,EK16,FF16)</f>
        <v>306</v>
      </c>
      <c r="P16" s="292">
        <f>SUM(AK16,BF16,CA16,CV16,DQ16,EL16,FG16)</f>
        <v>12</v>
      </c>
      <c r="Q16" s="292">
        <f>SUM(AL16,BG16,CB16,CW16,DR16,EM16,FH16)</f>
        <v>443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8</v>
      </c>
      <c r="Y16" s="292">
        <f>SUM(Z16:AS16)</f>
        <v>487</v>
      </c>
      <c r="Z16" s="292">
        <v>0</v>
      </c>
      <c r="AA16" s="292">
        <v>0</v>
      </c>
      <c r="AB16" s="292">
        <v>0</v>
      </c>
      <c r="AC16" s="292">
        <v>44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850</v>
      </c>
      <c r="AK16" s="295" t="s">
        <v>850</v>
      </c>
      <c r="AL16" s="292">
        <v>443</v>
      </c>
      <c r="AM16" s="295" t="s">
        <v>850</v>
      </c>
      <c r="AN16" s="295" t="s">
        <v>850</v>
      </c>
      <c r="AO16" s="292">
        <v>0</v>
      </c>
      <c r="AP16" s="295" t="s">
        <v>850</v>
      </c>
      <c r="AQ16" s="292">
        <v>0</v>
      </c>
      <c r="AR16" s="295" t="s">
        <v>850</v>
      </c>
      <c r="AS16" s="292">
        <v>0</v>
      </c>
      <c r="AT16" s="292">
        <f>SUM(AU16:BN16)</f>
        <v>130</v>
      </c>
      <c r="AU16" s="292">
        <v>0</v>
      </c>
      <c r="AV16" s="292">
        <v>0</v>
      </c>
      <c r="AW16" s="292">
        <v>0</v>
      </c>
      <c r="AX16" s="292">
        <v>130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850</v>
      </c>
      <c r="BF16" s="295" t="s">
        <v>850</v>
      </c>
      <c r="BG16" s="295" t="s">
        <v>850</v>
      </c>
      <c r="BH16" s="295" t="s">
        <v>850</v>
      </c>
      <c r="BI16" s="295" t="s">
        <v>850</v>
      </c>
      <c r="BJ16" s="295" t="s">
        <v>850</v>
      </c>
      <c r="BK16" s="295" t="s">
        <v>850</v>
      </c>
      <c r="BL16" s="295" t="s">
        <v>850</v>
      </c>
      <c r="BM16" s="295" t="s">
        <v>850</v>
      </c>
      <c r="BN16" s="292">
        <v>0</v>
      </c>
      <c r="BO16" s="292">
        <f>SUM(BP16:CI16)</f>
        <v>318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306</v>
      </c>
      <c r="CA16" s="292">
        <v>12</v>
      </c>
      <c r="CB16" s="295" t="s">
        <v>850</v>
      </c>
      <c r="CC16" s="295" t="s">
        <v>850</v>
      </c>
      <c r="CD16" s="295" t="s">
        <v>850</v>
      </c>
      <c r="CE16" s="295" t="s">
        <v>850</v>
      </c>
      <c r="CF16" s="295" t="s">
        <v>850</v>
      </c>
      <c r="CG16" s="295" t="s">
        <v>850</v>
      </c>
      <c r="CH16" s="295" t="s">
        <v>850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850</v>
      </c>
      <c r="CX16" s="295" t="s">
        <v>850</v>
      </c>
      <c r="CY16" s="295" t="s">
        <v>850</v>
      </c>
      <c r="CZ16" s="295" t="s">
        <v>850</v>
      </c>
      <c r="DA16" s="295" t="s">
        <v>850</v>
      </c>
      <c r="DB16" s="295" t="s">
        <v>850</v>
      </c>
      <c r="DC16" s="295" t="s">
        <v>850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850</v>
      </c>
      <c r="DS16" s="295" t="s">
        <v>850</v>
      </c>
      <c r="DT16" s="292">
        <v>0</v>
      </c>
      <c r="DU16" s="295" t="s">
        <v>850</v>
      </c>
      <c r="DV16" s="295" t="s">
        <v>850</v>
      </c>
      <c r="DW16" s="295" t="s">
        <v>850</v>
      </c>
      <c r="DX16" s="295" t="s">
        <v>850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850</v>
      </c>
      <c r="EL16" s="295" t="s">
        <v>850</v>
      </c>
      <c r="EM16" s="295" t="s">
        <v>850</v>
      </c>
      <c r="EN16" s="292">
        <v>0</v>
      </c>
      <c r="EO16" s="292">
        <v>0</v>
      </c>
      <c r="EP16" s="295" t="s">
        <v>850</v>
      </c>
      <c r="EQ16" s="295" t="s">
        <v>850</v>
      </c>
      <c r="ER16" s="295" t="s">
        <v>850</v>
      </c>
      <c r="ES16" s="292">
        <v>0</v>
      </c>
      <c r="ET16" s="292">
        <v>0</v>
      </c>
      <c r="EU16" s="292">
        <f>SUM(EV16:FO16)</f>
        <v>519</v>
      </c>
      <c r="EV16" s="292">
        <v>0</v>
      </c>
      <c r="EW16" s="292">
        <v>0</v>
      </c>
      <c r="EX16" s="292">
        <v>0</v>
      </c>
      <c r="EY16" s="292">
        <v>106</v>
      </c>
      <c r="EZ16" s="292">
        <v>239</v>
      </c>
      <c r="FA16" s="292">
        <v>57</v>
      </c>
      <c r="FB16" s="292">
        <v>0</v>
      </c>
      <c r="FC16" s="292">
        <v>0</v>
      </c>
      <c r="FD16" s="292">
        <v>109</v>
      </c>
      <c r="FE16" s="292">
        <v>0</v>
      </c>
      <c r="FF16" s="292">
        <v>0</v>
      </c>
      <c r="FG16" s="292">
        <v>0</v>
      </c>
      <c r="FH16" s="295" t="s">
        <v>850</v>
      </c>
      <c r="FI16" s="295" t="s">
        <v>850</v>
      </c>
      <c r="FJ16" s="295" t="s">
        <v>850</v>
      </c>
      <c r="FK16" s="292">
        <v>0</v>
      </c>
      <c r="FL16" s="292">
        <v>0</v>
      </c>
      <c r="FM16" s="292">
        <v>0</v>
      </c>
      <c r="FN16" s="292">
        <v>0</v>
      </c>
      <c r="FO16" s="292">
        <v>8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863</v>
      </c>
      <c r="E17" s="292">
        <f>SUM(Z17,AU17,BP17,CK17,DF17,EA17,EV17)</f>
        <v>0</v>
      </c>
      <c r="F17" s="292">
        <f>SUM(AA17,AV17,BQ17,CL17,DG17,EB17,EW17)</f>
        <v>3</v>
      </c>
      <c r="G17" s="292">
        <f>SUM(AB17,AW17,BR17,CM17,DH17,EC17,EX17)</f>
        <v>0</v>
      </c>
      <c r="H17" s="292">
        <f>SUM(AC17,AX17,BS17,CN17,DI17,ED17,EY17)</f>
        <v>141</v>
      </c>
      <c r="I17" s="292">
        <f>SUM(AD17,AY17,BT17,CO17,DJ17,EE17,EZ17)</f>
        <v>608</v>
      </c>
      <c r="J17" s="292">
        <f>SUM(AE17,AZ17,BU17,CP17,DK17,EF17,FA17)</f>
        <v>61</v>
      </c>
      <c r="K17" s="292">
        <f>SUM(AF17,BA17,BV17,CQ17,DL17,EG17,FB17)</f>
        <v>9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41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850</v>
      </c>
      <c r="AK17" s="295" t="s">
        <v>850</v>
      </c>
      <c r="AL17" s="292">
        <v>0</v>
      </c>
      <c r="AM17" s="295" t="s">
        <v>850</v>
      </c>
      <c r="AN17" s="295" t="s">
        <v>850</v>
      </c>
      <c r="AO17" s="292">
        <v>0</v>
      </c>
      <c r="AP17" s="295" t="s">
        <v>850</v>
      </c>
      <c r="AQ17" s="292">
        <v>0</v>
      </c>
      <c r="AR17" s="295" t="s">
        <v>850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850</v>
      </c>
      <c r="BF17" s="295" t="s">
        <v>850</v>
      </c>
      <c r="BG17" s="295" t="s">
        <v>850</v>
      </c>
      <c r="BH17" s="295" t="s">
        <v>850</v>
      </c>
      <c r="BI17" s="295" t="s">
        <v>850</v>
      </c>
      <c r="BJ17" s="295" t="s">
        <v>850</v>
      </c>
      <c r="BK17" s="295" t="s">
        <v>850</v>
      </c>
      <c r="BL17" s="295" t="s">
        <v>850</v>
      </c>
      <c r="BM17" s="295" t="s">
        <v>850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850</v>
      </c>
      <c r="CC17" s="295" t="s">
        <v>850</v>
      </c>
      <c r="CD17" s="295" t="s">
        <v>850</v>
      </c>
      <c r="CE17" s="295" t="s">
        <v>850</v>
      </c>
      <c r="CF17" s="295" t="s">
        <v>850</v>
      </c>
      <c r="CG17" s="295" t="s">
        <v>850</v>
      </c>
      <c r="CH17" s="295" t="s">
        <v>850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850</v>
      </c>
      <c r="CX17" s="295" t="s">
        <v>850</v>
      </c>
      <c r="CY17" s="295" t="s">
        <v>850</v>
      </c>
      <c r="CZ17" s="295" t="s">
        <v>850</v>
      </c>
      <c r="DA17" s="295" t="s">
        <v>850</v>
      </c>
      <c r="DB17" s="295" t="s">
        <v>850</v>
      </c>
      <c r="DC17" s="295" t="s">
        <v>850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850</v>
      </c>
      <c r="DS17" s="295" t="s">
        <v>850</v>
      </c>
      <c r="DT17" s="292">
        <v>0</v>
      </c>
      <c r="DU17" s="295" t="s">
        <v>850</v>
      </c>
      <c r="DV17" s="295" t="s">
        <v>850</v>
      </c>
      <c r="DW17" s="295" t="s">
        <v>850</v>
      </c>
      <c r="DX17" s="295" t="s">
        <v>850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850</v>
      </c>
      <c r="EL17" s="295" t="s">
        <v>850</v>
      </c>
      <c r="EM17" s="295" t="s">
        <v>850</v>
      </c>
      <c r="EN17" s="292">
        <v>0</v>
      </c>
      <c r="EO17" s="292">
        <v>0</v>
      </c>
      <c r="EP17" s="295" t="s">
        <v>850</v>
      </c>
      <c r="EQ17" s="295" t="s">
        <v>850</v>
      </c>
      <c r="ER17" s="295" t="s">
        <v>850</v>
      </c>
      <c r="ES17" s="292">
        <v>0</v>
      </c>
      <c r="ET17" s="292">
        <v>0</v>
      </c>
      <c r="EU17" s="292">
        <f>SUM(EV17:FO17)</f>
        <v>863</v>
      </c>
      <c r="EV17" s="292">
        <v>0</v>
      </c>
      <c r="EW17" s="292">
        <v>3</v>
      </c>
      <c r="EX17" s="292">
        <v>0</v>
      </c>
      <c r="EY17" s="292">
        <v>141</v>
      </c>
      <c r="EZ17" s="292">
        <v>608</v>
      </c>
      <c r="FA17" s="292">
        <v>61</v>
      </c>
      <c r="FB17" s="292">
        <v>9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850</v>
      </c>
      <c r="FI17" s="295" t="s">
        <v>850</v>
      </c>
      <c r="FJ17" s="295" t="s">
        <v>850</v>
      </c>
      <c r="FK17" s="292">
        <v>0</v>
      </c>
      <c r="FL17" s="292">
        <v>0</v>
      </c>
      <c r="FM17" s="292">
        <v>0</v>
      </c>
      <c r="FN17" s="292">
        <v>0</v>
      </c>
      <c r="FO17" s="292">
        <v>41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1865</v>
      </c>
      <c r="E18" s="292">
        <f>SUM(Z18,AU18,BP18,CK18,DF18,EA18,EV18)</f>
        <v>660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200</v>
      </c>
      <c r="I18" s="292">
        <f>SUM(AD18,AY18,BT18,CO18,DJ18,EE18,EZ18)</f>
        <v>186</v>
      </c>
      <c r="J18" s="292">
        <f>SUM(AE18,AZ18,BU18,CP18,DK18,EF18,FA18)</f>
        <v>108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134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577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850</v>
      </c>
      <c r="AK18" s="295" t="s">
        <v>850</v>
      </c>
      <c r="AL18" s="292">
        <v>0</v>
      </c>
      <c r="AM18" s="295" t="s">
        <v>850</v>
      </c>
      <c r="AN18" s="295" t="s">
        <v>850</v>
      </c>
      <c r="AO18" s="292">
        <v>0</v>
      </c>
      <c r="AP18" s="295" t="s">
        <v>850</v>
      </c>
      <c r="AQ18" s="292">
        <v>0</v>
      </c>
      <c r="AR18" s="295" t="s">
        <v>850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850</v>
      </c>
      <c r="BF18" s="295" t="s">
        <v>850</v>
      </c>
      <c r="BG18" s="295" t="s">
        <v>850</v>
      </c>
      <c r="BH18" s="295" t="s">
        <v>850</v>
      </c>
      <c r="BI18" s="295" t="s">
        <v>850</v>
      </c>
      <c r="BJ18" s="295" t="s">
        <v>850</v>
      </c>
      <c r="BK18" s="295" t="s">
        <v>850</v>
      </c>
      <c r="BL18" s="295" t="s">
        <v>850</v>
      </c>
      <c r="BM18" s="295" t="s">
        <v>850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850</v>
      </c>
      <c r="CC18" s="295" t="s">
        <v>850</v>
      </c>
      <c r="CD18" s="295" t="s">
        <v>850</v>
      </c>
      <c r="CE18" s="295" t="s">
        <v>850</v>
      </c>
      <c r="CF18" s="295" t="s">
        <v>850</v>
      </c>
      <c r="CG18" s="295" t="s">
        <v>850</v>
      </c>
      <c r="CH18" s="295" t="s">
        <v>850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850</v>
      </c>
      <c r="CX18" s="295" t="s">
        <v>850</v>
      </c>
      <c r="CY18" s="295" t="s">
        <v>850</v>
      </c>
      <c r="CZ18" s="295" t="s">
        <v>850</v>
      </c>
      <c r="DA18" s="295" t="s">
        <v>850</v>
      </c>
      <c r="DB18" s="295" t="s">
        <v>850</v>
      </c>
      <c r="DC18" s="295" t="s">
        <v>850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850</v>
      </c>
      <c r="DS18" s="295" t="s">
        <v>850</v>
      </c>
      <c r="DT18" s="292">
        <v>0</v>
      </c>
      <c r="DU18" s="295" t="s">
        <v>850</v>
      </c>
      <c r="DV18" s="295" t="s">
        <v>850</v>
      </c>
      <c r="DW18" s="295" t="s">
        <v>850</v>
      </c>
      <c r="DX18" s="295" t="s">
        <v>850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850</v>
      </c>
      <c r="EL18" s="295" t="s">
        <v>850</v>
      </c>
      <c r="EM18" s="295" t="s">
        <v>850</v>
      </c>
      <c r="EN18" s="292">
        <v>0</v>
      </c>
      <c r="EO18" s="292">
        <v>0</v>
      </c>
      <c r="EP18" s="295" t="s">
        <v>850</v>
      </c>
      <c r="EQ18" s="295" t="s">
        <v>850</v>
      </c>
      <c r="ER18" s="295" t="s">
        <v>850</v>
      </c>
      <c r="ES18" s="292">
        <v>0</v>
      </c>
      <c r="ET18" s="292">
        <v>0</v>
      </c>
      <c r="EU18" s="292">
        <f>SUM(EV18:FO18)</f>
        <v>1865</v>
      </c>
      <c r="EV18" s="292">
        <v>660</v>
      </c>
      <c r="EW18" s="292">
        <v>0</v>
      </c>
      <c r="EX18" s="292">
        <v>0</v>
      </c>
      <c r="EY18" s="292">
        <v>200</v>
      </c>
      <c r="EZ18" s="292">
        <v>186</v>
      </c>
      <c r="FA18" s="292">
        <v>108</v>
      </c>
      <c r="FB18" s="292">
        <v>0</v>
      </c>
      <c r="FC18" s="292">
        <v>0</v>
      </c>
      <c r="FD18" s="292">
        <v>0</v>
      </c>
      <c r="FE18" s="292">
        <v>134</v>
      </c>
      <c r="FF18" s="292">
        <v>0</v>
      </c>
      <c r="FG18" s="292">
        <v>0</v>
      </c>
      <c r="FH18" s="295" t="s">
        <v>850</v>
      </c>
      <c r="FI18" s="295" t="s">
        <v>850</v>
      </c>
      <c r="FJ18" s="295" t="s">
        <v>850</v>
      </c>
      <c r="FK18" s="292">
        <v>0</v>
      </c>
      <c r="FL18" s="292">
        <v>0</v>
      </c>
      <c r="FM18" s="292">
        <v>0</v>
      </c>
      <c r="FN18" s="292">
        <v>0</v>
      </c>
      <c r="FO18" s="292">
        <v>577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552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255</v>
      </c>
      <c r="K19" s="292">
        <f>SUM(AF19,BA19,BV19,CQ19,DL19,EG19,FB19)</f>
        <v>297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850</v>
      </c>
      <c r="AK19" s="295" t="s">
        <v>850</v>
      </c>
      <c r="AL19" s="292">
        <v>0</v>
      </c>
      <c r="AM19" s="295" t="s">
        <v>850</v>
      </c>
      <c r="AN19" s="295" t="s">
        <v>850</v>
      </c>
      <c r="AO19" s="292">
        <v>0</v>
      </c>
      <c r="AP19" s="295" t="s">
        <v>850</v>
      </c>
      <c r="AQ19" s="292">
        <v>0</v>
      </c>
      <c r="AR19" s="295" t="s">
        <v>850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850</v>
      </c>
      <c r="BF19" s="295" t="s">
        <v>850</v>
      </c>
      <c r="BG19" s="295" t="s">
        <v>850</v>
      </c>
      <c r="BH19" s="295" t="s">
        <v>850</v>
      </c>
      <c r="BI19" s="295" t="s">
        <v>850</v>
      </c>
      <c r="BJ19" s="295" t="s">
        <v>850</v>
      </c>
      <c r="BK19" s="295" t="s">
        <v>850</v>
      </c>
      <c r="BL19" s="295" t="s">
        <v>850</v>
      </c>
      <c r="BM19" s="295" t="s">
        <v>850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850</v>
      </c>
      <c r="CC19" s="295" t="s">
        <v>850</v>
      </c>
      <c r="CD19" s="295" t="s">
        <v>850</v>
      </c>
      <c r="CE19" s="295" t="s">
        <v>850</v>
      </c>
      <c r="CF19" s="295" t="s">
        <v>850</v>
      </c>
      <c r="CG19" s="295" t="s">
        <v>850</v>
      </c>
      <c r="CH19" s="295" t="s">
        <v>850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850</v>
      </c>
      <c r="CX19" s="295" t="s">
        <v>850</v>
      </c>
      <c r="CY19" s="295" t="s">
        <v>850</v>
      </c>
      <c r="CZ19" s="295" t="s">
        <v>850</v>
      </c>
      <c r="DA19" s="295" t="s">
        <v>850</v>
      </c>
      <c r="DB19" s="295" t="s">
        <v>850</v>
      </c>
      <c r="DC19" s="295" t="s">
        <v>850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850</v>
      </c>
      <c r="DS19" s="295" t="s">
        <v>850</v>
      </c>
      <c r="DT19" s="292">
        <v>0</v>
      </c>
      <c r="DU19" s="295" t="s">
        <v>850</v>
      </c>
      <c r="DV19" s="295" t="s">
        <v>850</v>
      </c>
      <c r="DW19" s="295" t="s">
        <v>850</v>
      </c>
      <c r="DX19" s="295" t="s">
        <v>850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850</v>
      </c>
      <c r="EL19" s="295" t="s">
        <v>850</v>
      </c>
      <c r="EM19" s="295" t="s">
        <v>850</v>
      </c>
      <c r="EN19" s="292">
        <v>0</v>
      </c>
      <c r="EO19" s="292">
        <v>0</v>
      </c>
      <c r="EP19" s="295" t="s">
        <v>850</v>
      </c>
      <c r="EQ19" s="295" t="s">
        <v>850</v>
      </c>
      <c r="ER19" s="295" t="s">
        <v>850</v>
      </c>
      <c r="ES19" s="292">
        <v>0</v>
      </c>
      <c r="ET19" s="292">
        <v>0</v>
      </c>
      <c r="EU19" s="292">
        <f>SUM(EV19:FO19)</f>
        <v>552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255</v>
      </c>
      <c r="FB19" s="292">
        <v>297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850</v>
      </c>
      <c r="FI19" s="295" t="s">
        <v>850</v>
      </c>
      <c r="FJ19" s="295" t="s">
        <v>850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2146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471</v>
      </c>
      <c r="I20" s="292">
        <f>SUM(AD20,AY20,BT20,CO20,DJ20,EE20,EZ20)</f>
        <v>183</v>
      </c>
      <c r="J20" s="292">
        <f>SUM(AE20,AZ20,BU20,CP20,DK20,EF20,FA20)</f>
        <v>58</v>
      </c>
      <c r="K20" s="292">
        <f>SUM(AF20,BA20,BV20,CQ20,DL20,EG20,FB20)</f>
        <v>2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1432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1432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850</v>
      </c>
      <c r="AK20" s="295" t="s">
        <v>850</v>
      </c>
      <c r="AL20" s="292">
        <v>1432</v>
      </c>
      <c r="AM20" s="295" t="s">
        <v>850</v>
      </c>
      <c r="AN20" s="295" t="s">
        <v>850</v>
      </c>
      <c r="AO20" s="292">
        <v>0</v>
      </c>
      <c r="AP20" s="295" t="s">
        <v>850</v>
      </c>
      <c r="AQ20" s="292">
        <v>0</v>
      </c>
      <c r="AR20" s="295" t="s">
        <v>850</v>
      </c>
      <c r="AS20" s="292">
        <v>0</v>
      </c>
      <c r="AT20" s="292">
        <f>SUM(AU20:BN20)</f>
        <v>654</v>
      </c>
      <c r="AU20" s="292">
        <v>0</v>
      </c>
      <c r="AV20" s="292">
        <v>0</v>
      </c>
      <c r="AW20" s="292">
        <v>0</v>
      </c>
      <c r="AX20" s="292">
        <v>471</v>
      </c>
      <c r="AY20" s="292">
        <v>183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850</v>
      </c>
      <c r="BF20" s="295" t="s">
        <v>850</v>
      </c>
      <c r="BG20" s="295" t="s">
        <v>850</v>
      </c>
      <c r="BH20" s="295" t="s">
        <v>850</v>
      </c>
      <c r="BI20" s="295" t="s">
        <v>850</v>
      </c>
      <c r="BJ20" s="295" t="s">
        <v>850</v>
      </c>
      <c r="BK20" s="295" t="s">
        <v>850</v>
      </c>
      <c r="BL20" s="295" t="s">
        <v>850</v>
      </c>
      <c r="BM20" s="295" t="s">
        <v>850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850</v>
      </c>
      <c r="CC20" s="295" t="s">
        <v>850</v>
      </c>
      <c r="CD20" s="295" t="s">
        <v>850</v>
      </c>
      <c r="CE20" s="295" t="s">
        <v>850</v>
      </c>
      <c r="CF20" s="295" t="s">
        <v>850</v>
      </c>
      <c r="CG20" s="295" t="s">
        <v>850</v>
      </c>
      <c r="CH20" s="295" t="s">
        <v>850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850</v>
      </c>
      <c r="CX20" s="295" t="s">
        <v>850</v>
      </c>
      <c r="CY20" s="295" t="s">
        <v>850</v>
      </c>
      <c r="CZ20" s="295" t="s">
        <v>850</v>
      </c>
      <c r="DA20" s="295" t="s">
        <v>850</v>
      </c>
      <c r="DB20" s="295" t="s">
        <v>850</v>
      </c>
      <c r="DC20" s="295" t="s">
        <v>850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850</v>
      </c>
      <c r="DS20" s="295" t="s">
        <v>850</v>
      </c>
      <c r="DT20" s="292">
        <v>0</v>
      </c>
      <c r="DU20" s="295" t="s">
        <v>850</v>
      </c>
      <c r="DV20" s="295" t="s">
        <v>850</v>
      </c>
      <c r="DW20" s="295" t="s">
        <v>850</v>
      </c>
      <c r="DX20" s="295" t="s">
        <v>850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850</v>
      </c>
      <c r="EL20" s="295" t="s">
        <v>850</v>
      </c>
      <c r="EM20" s="295" t="s">
        <v>850</v>
      </c>
      <c r="EN20" s="292">
        <v>0</v>
      </c>
      <c r="EO20" s="292">
        <v>0</v>
      </c>
      <c r="EP20" s="295" t="s">
        <v>850</v>
      </c>
      <c r="EQ20" s="295" t="s">
        <v>850</v>
      </c>
      <c r="ER20" s="295" t="s">
        <v>850</v>
      </c>
      <c r="ES20" s="292">
        <v>0</v>
      </c>
      <c r="ET20" s="292">
        <v>0</v>
      </c>
      <c r="EU20" s="292">
        <f>SUM(EV20:FO20)</f>
        <v>60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58</v>
      </c>
      <c r="FB20" s="292">
        <v>2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850</v>
      </c>
      <c r="FI20" s="295" t="s">
        <v>850</v>
      </c>
      <c r="FJ20" s="295" t="s">
        <v>850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3482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520</v>
      </c>
      <c r="I21" s="292">
        <f>SUM(AD21,AY21,BT21,CO21,DJ21,EE21,EZ21)</f>
        <v>654</v>
      </c>
      <c r="J21" s="292">
        <f>SUM(AE21,AZ21,BU21,CP21,DK21,EF21,FA21)</f>
        <v>163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336</v>
      </c>
      <c r="N21" s="292">
        <f>SUM(AI21,BD21,BY21,CT21,DO21,EJ21,FE21)</f>
        <v>0</v>
      </c>
      <c r="O21" s="292">
        <f>SUM(AJ21,BE21,BZ21,CU21,DP21,EK21,FF21)</f>
        <v>181</v>
      </c>
      <c r="P21" s="292">
        <f>SUM(AK21,BF21,CA21,CV21,DQ21,EL21,FG21)</f>
        <v>0</v>
      </c>
      <c r="Q21" s="292">
        <f>SUM(AL21,BG21,CB21,CW21,DR21,EM21,FH21)</f>
        <v>1272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356</v>
      </c>
      <c r="Y21" s="292">
        <f>SUM(Z21:AS21)</f>
        <v>1400</v>
      </c>
      <c r="Z21" s="292">
        <v>0</v>
      </c>
      <c r="AA21" s="292">
        <v>0</v>
      </c>
      <c r="AB21" s="292">
        <v>0</v>
      </c>
      <c r="AC21" s="292">
        <v>128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850</v>
      </c>
      <c r="AK21" s="295" t="s">
        <v>850</v>
      </c>
      <c r="AL21" s="292">
        <v>1272</v>
      </c>
      <c r="AM21" s="295" t="s">
        <v>850</v>
      </c>
      <c r="AN21" s="295" t="s">
        <v>850</v>
      </c>
      <c r="AO21" s="292">
        <v>0</v>
      </c>
      <c r="AP21" s="295" t="s">
        <v>850</v>
      </c>
      <c r="AQ21" s="292">
        <v>0</v>
      </c>
      <c r="AR21" s="295" t="s">
        <v>850</v>
      </c>
      <c r="AS21" s="292">
        <v>0</v>
      </c>
      <c r="AT21" s="292">
        <f>SUM(AU21:BN21)</f>
        <v>326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850</v>
      </c>
      <c r="BF21" s="295" t="s">
        <v>850</v>
      </c>
      <c r="BG21" s="295" t="s">
        <v>850</v>
      </c>
      <c r="BH21" s="295" t="s">
        <v>850</v>
      </c>
      <c r="BI21" s="295" t="s">
        <v>850</v>
      </c>
      <c r="BJ21" s="295" t="s">
        <v>850</v>
      </c>
      <c r="BK21" s="295" t="s">
        <v>850</v>
      </c>
      <c r="BL21" s="295" t="s">
        <v>850</v>
      </c>
      <c r="BM21" s="295" t="s">
        <v>850</v>
      </c>
      <c r="BN21" s="292">
        <v>326</v>
      </c>
      <c r="BO21" s="292">
        <f>SUM(BP21:CI21)</f>
        <v>181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181</v>
      </c>
      <c r="CA21" s="292">
        <v>0</v>
      </c>
      <c r="CB21" s="295" t="s">
        <v>850</v>
      </c>
      <c r="CC21" s="295" t="s">
        <v>850</v>
      </c>
      <c r="CD21" s="295" t="s">
        <v>850</v>
      </c>
      <c r="CE21" s="295" t="s">
        <v>850</v>
      </c>
      <c r="CF21" s="295" t="s">
        <v>850</v>
      </c>
      <c r="CG21" s="295" t="s">
        <v>850</v>
      </c>
      <c r="CH21" s="295" t="s">
        <v>850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850</v>
      </c>
      <c r="CX21" s="295" t="s">
        <v>850</v>
      </c>
      <c r="CY21" s="295" t="s">
        <v>850</v>
      </c>
      <c r="CZ21" s="295" t="s">
        <v>850</v>
      </c>
      <c r="DA21" s="295" t="s">
        <v>850</v>
      </c>
      <c r="DB21" s="295" t="s">
        <v>850</v>
      </c>
      <c r="DC21" s="295" t="s">
        <v>850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850</v>
      </c>
      <c r="DS21" s="295" t="s">
        <v>850</v>
      </c>
      <c r="DT21" s="292">
        <v>0</v>
      </c>
      <c r="DU21" s="295" t="s">
        <v>850</v>
      </c>
      <c r="DV21" s="295" t="s">
        <v>850</v>
      </c>
      <c r="DW21" s="295" t="s">
        <v>850</v>
      </c>
      <c r="DX21" s="295" t="s">
        <v>850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850</v>
      </c>
      <c r="EL21" s="295" t="s">
        <v>850</v>
      </c>
      <c r="EM21" s="295" t="s">
        <v>850</v>
      </c>
      <c r="EN21" s="292">
        <v>0</v>
      </c>
      <c r="EO21" s="292">
        <v>0</v>
      </c>
      <c r="EP21" s="295" t="s">
        <v>850</v>
      </c>
      <c r="EQ21" s="295" t="s">
        <v>850</v>
      </c>
      <c r="ER21" s="295" t="s">
        <v>850</v>
      </c>
      <c r="ES21" s="292">
        <v>0</v>
      </c>
      <c r="ET21" s="292">
        <v>0</v>
      </c>
      <c r="EU21" s="292">
        <f>SUM(EV21:FO21)</f>
        <v>1575</v>
      </c>
      <c r="EV21" s="292">
        <v>0</v>
      </c>
      <c r="EW21" s="292">
        <v>0</v>
      </c>
      <c r="EX21" s="292">
        <v>0</v>
      </c>
      <c r="EY21" s="292">
        <v>392</v>
      </c>
      <c r="EZ21" s="292">
        <v>654</v>
      </c>
      <c r="FA21" s="292">
        <v>163</v>
      </c>
      <c r="FB21" s="292">
        <v>0</v>
      </c>
      <c r="FC21" s="292">
        <v>0</v>
      </c>
      <c r="FD21" s="292">
        <v>336</v>
      </c>
      <c r="FE21" s="292">
        <v>0</v>
      </c>
      <c r="FF21" s="292">
        <v>0</v>
      </c>
      <c r="FG21" s="292">
        <v>0</v>
      </c>
      <c r="FH21" s="295" t="s">
        <v>850</v>
      </c>
      <c r="FI21" s="295" t="s">
        <v>850</v>
      </c>
      <c r="FJ21" s="295" t="s">
        <v>850</v>
      </c>
      <c r="FK21" s="292">
        <v>0</v>
      </c>
      <c r="FL21" s="292">
        <v>0</v>
      </c>
      <c r="FM21" s="292">
        <v>0</v>
      </c>
      <c r="FN21" s="292">
        <v>0</v>
      </c>
      <c r="FO21" s="292">
        <v>30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2703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910</v>
      </c>
      <c r="I22" s="292">
        <f>SUM(AD22,AY22,BT22,CO22,DJ22,EE22,EZ22)</f>
        <v>481</v>
      </c>
      <c r="J22" s="292">
        <f>SUM(AE22,AZ22,BU22,CP22,DK22,EF22,FA22)</f>
        <v>175</v>
      </c>
      <c r="K22" s="292">
        <f>SUM(AF22,BA22,BV22,CQ22,DL22,EG22,FB22)</f>
        <v>15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1011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17</v>
      </c>
      <c r="X22" s="292">
        <f>SUM(AS22,BN22,CI22,DD22,DY22,ET22,FO22)</f>
        <v>94</v>
      </c>
      <c r="Y22" s="292">
        <f>SUM(Z22:AS22)</f>
        <v>1091</v>
      </c>
      <c r="Z22" s="292">
        <v>0</v>
      </c>
      <c r="AA22" s="292">
        <v>0</v>
      </c>
      <c r="AB22" s="292">
        <v>0</v>
      </c>
      <c r="AC22" s="292">
        <v>80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850</v>
      </c>
      <c r="AK22" s="295" t="s">
        <v>850</v>
      </c>
      <c r="AL22" s="292">
        <v>1011</v>
      </c>
      <c r="AM22" s="295" t="s">
        <v>850</v>
      </c>
      <c r="AN22" s="295" t="s">
        <v>850</v>
      </c>
      <c r="AO22" s="292">
        <v>0</v>
      </c>
      <c r="AP22" s="295" t="s">
        <v>850</v>
      </c>
      <c r="AQ22" s="292">
        <v>0</v>
      </c>
      <c r="AR22" s="295" t="s">
        <v>850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850</v>
      </c>
      <c r="BF22" s="295" t="s">
        <v>850</v>
      </c>
      <c r="BG22" s="295" t="s">
        <v>850</v>
      </c>
      <c r="BH22" s="295" t="s">
        <v>850</v>
      </c>
      <c r="BI22" s="295" t="s">
        <v>850</v>
      </c>
      <c r="BJ22" s="295" t="s">
        <v>850</v>
      </c>
      <c r="BK22" s="295" t="s">
        <v>850</v>
      </c>
      <c r="BL22" s="295" t="s">
        <v>850</v>
      </c>
      <c r="BM22" s="295" t="s">
        <v>850</v>
      </c>
      <c r="BN22" s="292">
        <v>0</v>
      </c>
      <c r="BO22" s="292">
        <f>SUM(BP22:CI22)</f>
        <v>16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850</v>
      </c>
      <c r="CC22" s="295" t="s">
        <v>850</v>
      </c>
      <c r="CD22" s="295" t="s">
        <v>850</v>
      </c>
      <c r="CE22" s="295" t="s">
        <v>850</v>
      </c>
      <c r="CF22" s="295" t="s">
        <v>850</v>
      </c>
      <c r="CG22" s="295" t="s">
        <v>850</v>
      </c>
      <c r="CH22" s="295" t="s">
        <v>850</v>
      </c>
      <c r="CI22" s="292">
        <v>16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850</v>
      </c>
      <c r="CX22" s="295" t="s">
        <v>850</v>
      </c>
      <c r="CY22" s="295" t="s">
        <v>850</v>
      </c>
      <c r="CZ22" s="295" t="s">
        <v>850</v>
      </c>
      <c r="DA22" s="295" t="s">
        <v>850</v>
      </c>
      <c r="DB22" s="295" t="s">
        <v>850</v>
      </c>
      <c r="DC22" s="295" t="s">
        <v>850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850</v>
      </c>
      <c r="DS22" s="295" t="s">
        <v>850</v>
      </c>
      <c r="DT22" s="292">
        <v>0</v>
      </c>
      <c r="DU22" s="295" t="s">
        <v>850</v>
      </c>
      <c r="DV22" s="295" t="s">
        <v>850</v>
      </c>
      <c r="DW22" s="295" t="s">
        <v>850</v>
      </c>
      <c r="DX22" s="295" t="s">
        <v>850</v>
      </c>
      <c r="DY22" s="292">
        <v>0</v>
      </c>
      <c r="DZ22" s="292">
        <f>SUM(EA22:ET22)</f>
        <v>17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850</v>
      </c>
      <c r="EL22" s="295" t="s">
        <v>850</v>
      </c>
      <c r="EM22" s="295" t="s">
        <v>850</v>
      </c>
      <c r="EN22" s="292">
        <v>0</v>
      </c>
      <c r="EO22" s="292">
        <v>0</v>
      </c>
      <c r="EP22" s="295" t="s">
        <v>850</v>
      </c>
      <c r="EQ22" s="295" t="s">
        <v>850</v>
      </c>
      <c r="ER22" s="295" t="s">
        <v>850</v>
      </c>
      <c r="ES22" s="292">
        <v>17</v>
      </c>
      <c r="ET22" s="292">
        <v>0</v>
      </c>
      <c r="EU22" s="292">
        <f>SUM(EV22:FO22)</f>
        <v>1579</v>
      </c>
      <c r="EV22" s="292">
        <v>0</v>
      </c>
      <c r="EW22" s="292">
        <v>0</v>
      </c>
      <c r="EX22" s="292">
        <v>0</v>
      </c>
      <c r="EY22" s="292">
        <v>830</v>
      </c>
      <c r="EZ22" s="292">
        <v>481</v>
      </c>
      <c r="FA22" s="292">
        <v>175</v>
      </c>
      <c r="FB22" s="292">
        <v>15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850</v>
      </c>
      <c r="FI22" s="295" t="s">
        <v>850</v>
      </c>
      <c r="FJ22" s="295" t="s">
        <v>850</v>
      </c>
      <c r="FK22" s="292">
        <v>0</v>
      </c>
      <c r="FL22" s="292">
        <v>0</v>
      </c>
      <c r="FM22" s="292">
        <v>0</v>
      </c>
      <c r="FN22" s="292">
        <v>0</v>
      </c>
      <c r="FO22" s="292">
        <v>78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5562</v>
      </c>
      <c r="E23" s="292">
        <f>SUM(Z23,AU23,BP23,CK23,DF23,EA23,EV23)</f>
        <v>2073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1239</v>
      </c>
      <c r="I23" s="292">
        <f>SUM(AD23,AY23,BT23,CO23,DJ23,EE23,EZ23)</f>
        <v>1050</v>
      </c>
      <c r="J23" s="292">
        <f>SUM(AE23,AZ23,BU23,CP23,DK23,EF23,FA23)</f>
        <v>442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296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248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160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54</v>
      </c>
      <c r="Y23" s="292">
        <f>SUM(Z23:AS23)</f>
        <v>408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850</v>
      </c>
      <c r="AK23" s="295" t="s">
        <v>850</v>
      </c>
      <c r="AL23" s="292">
        <v>248</v>
      </c>
      <c r="AM23" s="295" t="s">
        <v>850</v>
      </c>
      <c r="AN23" s="295" t="s">
        <v>850</v>
      </c>
      <c r="AO23" s="292">
        <v>160</v>
      </c>
      <c r="AP23" s="295" t="s">
        <v>850</v>
      </c>
      <c r="AQ23" s="292">
        <v>0</v>
      </c>
      <c r="AR23" s="295" t="s">
        <v>850</v>
      </c>
      <c r="AS23" s="292">
        <v>0</v>
      </c>
      <c r="AT23" s="292">
        <f>SUM(AU23:BN23)</f>
        <v>784</v>
      </c>
      <c r="AU23" s="292">
        <v>0</v>
      </c>
      <c r="AV23" s="292">
        <v>0</v>
      </c>
      <c r="AW23" s="292">
        <v>0</v>
      </c>
      <c r="AX23" s="292">
        <v>784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850</v>
      </c>
      <c r="BF23" s="295" t="s">
        <v>850</v>
      </c>
      <c r="BG23" s="295" t="s">
        <v>850</v>
      </c>
      <c r="BH23" s="295" t="s">
        <v>850</v>
      </c>
      <c r="BI23" s="295" t="s">
        <v>850</v>
      </c>
      <c r="BJ23" s="295" t="s">
        <v>850</v>
      </c>
      <c r="BK23" s="295" t="s">
        <v>850</v>
      </c>
      <c r="BL23" s="295" t="s">
        <v>850</v>
      </c>
      <c r="BM23" s="295" t="s">
        <v>850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850</v>
      </c>
      <c r="CC23" s="295" t="s">
        <v>850</v>
      </c>
      <c r="CD23" s="295" t="s">
        <v>850</v>
      </c>
      <c r="CE23" s="295" t="s">
        <v>850</v>
      </c>
      <c r="CF23" s="295" t="s">
        <v>850</v>
      </c>
      <c r="CG23" s="295" t="s">
        <v>850</v>
      </c>
      <c r="CH23" s="295" t="s">
        <v>850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850</v>
      </c>
      <c r="CX23" s="295" t="s">
        <v>850</v>
      </c>
      <c r="CY23" s="295" t="s">
        <v>850</v>
      </c>
      <c r="CZ23" s="295" t="s">
        <v>850</v>
      </c>
      <c r="DA23" s="295" t="s">
        <v>850</v>
      </c>
      <c r="DB23" s="295" t="s">
        <v>850</v>
      </c>
      <c r="DC23" s="295" t="s">
        <v>850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850</v>
      </c>
      <c r="DS23" s="295" t="s">
        <v>850</v>
      </c>
      <c r="DT23" s="292">
        <v>0</v>
      </c>
      <c r="DU23" s="295" t="s">
        <v>850</v>
      </c>
      <c r="DV23" s="295" t="s">
        <v>850</v>
      </c>
      <c r="DW23" s="295" t="s">
        <v>850</v>
      </c>
      <c r="DX23" s="295" t="s">
        <v>850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850</v>
      </c>
      <c r="EL23" s="295" t="s">
        <v>850</v>
      </c>
      <c r="EM23" s="295" t="s">
        <v>850</v>
      </c>
      <c r="EN23" s="292">
        <v>0</v>
      </c>
      <c r="EO23" s="292">
        <v>0</v>
      </c>
      <c r="EP23" s="295" t="s">
        <v>850</v>
      </c>
      <c r="EQ23" s="295" t="s">
        <v>850</v>
      </c>
      <c r="ER23" s="295" t="s">
        <v>850</v>
      </c>
      <c r="ES23" s="292">
        <v>0</v>
      </c>
      <c r="ET23" s="292">
        <v>0</v>
      </c>
      <c r="EU23" s="292">
        <f>SUM(EV23:FO23)</f>
        <v>4370</v>
      </c>
      <c r="EV23" s="292">
        <v>2073</v>
      </c>
      <c r="EW23" s="292">
        <v>0</v>
      </c>
      <c r="EX23" s="292">
        <v>0</v>
      </c>
      <c r="EY23" s="292">
        <v>455</v>
      </c>
      <c r="EZ23" s="292">
        <v>1050</v>
      </c>
      <c r="FA23" s="292">
        <v>442</v>
      </c>
      <c r="FB23" s="292">
        <v>0</v>
      </c>
      <c r="FC23" s="292">
        <v>0</v>
      </c>
      <c r="FD23" s="292">
        <v>0</v>
      </c>
      <c r="FE23" s="292">
        <v>296</v>
      </c>
      <c r="FF23" s="292">
        <v>0</v>
      </c>
      <c r="FG23" s="292">
        <v>0</v>
      </c>
      <c r="FH23" s="295" t="s">
        <v>850</v>
      </c>
      <c r="FI23" s="295" t="s">
        <v>850</v>
      </c>
      <c r="FJ23" s="295" t="s">
        <v>850</v>
      </c>
      <c r="FK23" s="292">
        <v>0</v>
      </c>
      <c r="FL23" s="292">
        <v>0</v>
      </c>
      <c r="FM23" s="292">
        <v>0</v>
      </c>
      <c r="FN23" s="292">
        <v>0</v>
      </c>
      <c r="FO23" s="292">
        <v>54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2634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1255</v>
      </c>
      <c r="I24" s="292">
        <f>SUM(AD24,AY24,BT24,CO24,DJ24,EE24,EZ24)</f>
        <v>55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1323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</v>
      </c>
      <c r="Y24" s="292">
        <f>SUM(Z24:AS24)</f>
        <v>1583</v>
      </c>
      <c r="Z24" s="292">
        <v>0</v>
      </c>
      <c r="AA24" s="292">
        <v>0</v>
      </c>
      <c r="AB24" s="292">
        <v>0</v>
      </c>
      <c r="AC24" s="292">
        <v>260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850</v>
      </c>
      <c r="AK24" s="295" t="s">
        <v>850</v>
      </c>
      <c r="AL24" s="292">
        <v>1323</v>
      </c>
      <c r="AM24" s="295" t="s">
        <v>850</v>
      </c>
      <c r="AN24" s="295" t="s">
        <v>850</v>
      </c>
      <c r="AO24" s="292">
        <v>0</v>
      </c>
      <c r="AP24" s="295" t="s">
        <v>850</v>
      </c>
      <c r="AQ24" s="292">
        <v>0</v>
      </c>
      <c r="AR24" s="295" t="s">
        <v>850</v>
      </c>
      <c r="AS24" s="292">
        <v>0</v>
      </c>
      <c r="AT24" s="292">
        <f>SUM(AU24:BN24)</f>
        <v>1051</v>
      </c>
      <c r="AU24" s="292">
        <v>0</v>
      </c>
      <c r="AV24" s="292">
        <v>0</v>
      </c>
      <c r="AW24" s="292">
        <v>0</v>
      </c>
      <c r="AX24" s="292">
        <v>995</v>
      </c>
      <c r="AY24" s="292">
        <v>55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850</v>
      </c>
      <c r="BF24" s="295" t="s">
        <v>850</v>
      </c>
      <c r="BG24" s="295" t="s">
        <v>850</v>
      </c>
      <c r="BH24" s="295" t="s">
        <v>850</v>
      </c>
      <c r="BI24" s="295" t="s">
        <v>850</v>
      </c>
      <c r="BJ24" s="295" t="s">
        <v>850</v>
      </c>
      <c r="BK24" s="295" t="s">
        <v>850</v>
      </c>
      <c r="BL24" s="295" t="s">
        <v>850</v>
      </c>
      <c r="BM24" s="295" t="s">
        <v>850</v>
      </c>
      <c r="BN24" s="292">
        <v>1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850</v>
      </c>
      <c r="CC24" s="295" t="s">
        <v>850</v>
      </c>
      <c r="CD24" s="295" t="s">
        <v>850</v>
      </c>
      <c r="CE24" s="295" t="s">
        <v>850</v>
      </c>
      <c r="CF24" s="295" t="s">
        <v>850</v>
      </c>
      <c r="CG24" s="295" t="s">
        <v>850</v>
      </c>
      <c r="CH24" s="295" t="s">
        <v>850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850</v>
      </c>
      <c r="CX24" s="295" t="s">
        <v>850</v>
      </c>
      <c r="CY24" s="295" t="s">
        <v>850</v>
      </c>
      <c r="CZ24" s="295" t="s">
        <v>850</v>
      </c>
      <c r="DA24" s="295" t="s">
        <v>850</v>
      </c>
      <c r="DB24" s="295" t="s">
        <v>850</v>
      </c>
      <c r="DC24" s="295" t="s">
        <v>850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850</v>
      </c>
      <c r="DS24" s="295" t="s">
        <v>850</v>
      </c>
      <c r="DT24" s="292">
        <v>0</v>
      </c>
      <c r="DU24" s="295" t="s">
        <v>850</v>
      </c>
      <c r="DV24" s="295" t="s">
        <v>850</v>
      </c>
      <c r="DW24" s="295" t="s">
        <v>850</v>
      </c>
      <c r="DX24" s="295" t="s">
        <v>850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850</v>
      </c>
      <c r="EL24" s="295" t="s">
        <v>850</v>
      </c>
      <c r="EM24" s="295" t="s">
        <v>850</v>
      </c>
      <c r="EN24" s="292">
        <v>0</v>
      </c>
      <c r="EO24" s="292">
        <v>0</v>
      </c>
      <c r="EP24" s="295" t="s">
        <v>850</v>
      </c>
      <c r="EQ24" s="295" t="s">
        <v>850</v>
      </c>
      <c r="ER24" s="295" t="s">
        <v>850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850</v>
      </c>
      <c r="FI24" s="295" t="s">
        <v>850</v>
      </c>
      <c r="FJ24" s="295" t="s">
        <v>850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10864</v>
      </c>
      <c r="E25" s="292">
        <f>SUM(Z25,AU25,BP25,CK25,DF25,EA25,EV25)</f>
        <v>166</v>
      </c>
      <c r="F25" s="292">
        <f>SUM(AA25,AV25,BQ25,CL25,DG25,EB25,EW25)</f>
        <v>0</v>
      </c>
      <c r="G25" s="292">
        <f>SUM(AB25,AW25,BR25,CM25,DH25,EC25,EX25)</f>
        <v>89</v>
      </c>
      <c r="H25" s="292">
        <f>SUM(AC25,AX25,BS25,CN25,DI25,ED25,EY25)</f>
        <v>527</v>
      </c>
      <c r="I25" s="292">
        <f>SUM(AD25,AY25,BT25,CO25,DJ25,EE25,EZ25)</f>
        <v>249</v>
      </c>
      <c r="J25" s="292">
        <f>SUM(AE25,AZ25,BU25,CP25,DK25,EF25,FA25)</f>
        <v>225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63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9545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850</v>
      </c>
      <c r="AK25" s="295" t="s">
        <v>850</v>
      </c>
      <c r="AL25" s="292">
        <v>0</v>
      </c>
      <c r="AM25" s="295" t="s">
        <v>850</v>
      </c>
      <c r="AN25" s="295" t="s">
        <v>850</v>
      </c>
      <c r="AO25" s="292">
        <v>0</v>
      </c>
      <c r="AP25" s="295" t="s">
        <v>850</v>
      </c>
      <c r="AQ25" s="292">
        <v>0</v>
      </c>
      <c r="AR25" s="295" t="s">
        <v>850</v>
      </c>
      <c r="AS25" s="292">
        <v>0</v>
      </c>
      <c r="AT25" s="292">
        <f>SUM(AU25:BN25)</f>
        <v>1204</v>
      </c>
      <c r="AU25" s="292">
        <v>166</v>
      </c>
      <c r="AV25" s="292">
        <v>0</v>
      </c>
      <c r="AW25" s="292">
        <v>89</v>
      </c>
      <c r="AX25" s="292">
        <v>484</v>
      </c>
      <c r="AY25" s="292">
        <v>197</v>
      </c>
      <c r="AZ25" s="292">
        <v>205</v>
      </c>
      <c r="BA25" s="292">
        <v>0</v>
      </c>
      <c r="BB25" s="292">
        <v>0</v>
      </c>
      <c r="BC25" s="292">
        <v>0</v>
      </c>
      <c r="BD25" s="292">
        <v>63</v>
      </c>
      <c r="BE25" s="295" t="s">
        <v>850</v>
      </c>
      <c r="BF25" s="295" t="s">
        <v>850</v>
      </c>
      <c r="BG25" s="295" t="s">
        <v>850</v>
      </c>
      <c r="BH25" s="295" t="s">
        <v>850</v>
      </c>
      <c r="BI25" s="295" t="s">
        <v>850</v>
      </c>
      <c r="BJ25" s="295" t="s">
        <v>850</v>
      </c>
      <c r="BK25" s="295" t="s">
        <v>850</v>
      </c>
      <c r="BL25" s="295" t="s">
        <v>850</v>
      </c>
      <c r="BM25" s="295" t="s">
        <v>850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850</v>
      </c>
      <c r="CC25" s="295" t="s">
        <v>850</v>
      </c>
      <c r="CD25" s="295" t="s">
        <v>850</v>
      </c>
      <c r="CE25" s="295" t="s">
        <v>850</v>
      </c>
      <c r="CF25" s="295" t="s">
        <v>850</v>
      </c>
      <c r="CG25" s="295" t="s">
        <v>850</v>
      </c>
      <c r="CH25" s="295" t="s">
        <v>850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850</v>
      </c>
      <c r="CX25" s="295" t="s">
        <v>850</v>
      </c>
      <c r="CY25" s="295" t="s">
        <v>850</v>
      </c>
      <c r="CZ25" s="295" t="s">
        <v>850</v>
      </c>
      <c r="DA25" s="295" t="s">
        <v>850</v>
      </c>
      <c r="DB25" s="295" t="s">
        <v>850</v>
      </c>
      <c r="DC25" s="295" t="s">
        <v>850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850</v>
      </c>
      <c r="DS25" s="295" t="s">
        <v>850</v>
      </c>
      <c r="DT25" s="292">
        <v>0</v>
      </c>
      <c r="DU25" s="295" t="s">
        <v>850</v>
      </c>
      <c r="DV25" s="295" t="s">
        <v>850</v>
      </c>
      <c r="DW25" s="295" t="s">
        <v>850</v>
      </c>
      <c r="DX25" s="295" t="s">
        <v>850</v>
      </c>
      <c r="DY25" s="292">
        <v>0</v>
      </c>
      <c r="DZ25" s="292">
        <f>SUM(EA25:ET25)</f>
        <v>9566</v>
      </c>
      <c r="EA25" s="292">
        <v>0</v>
      </c>
      <c r="EB25" s="292">
        <v>0</v>
      </c>
      <c r="EC25" s="292">
        <v>0</v>
      </c>
      <c r="ED25" s="292">
        <v>21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850</v>
      </c>
      <c r="EL25" s="295" t="s">
        <v>850</v>
      </c>
      <c r="EM25" s="295" t="s">
        <v>850</v>
      </c>
      <c r="EN25" s="292">
        <v>9545</v>
      </c>
      <c r="EO25" s="292">
        <v>0</v>
      </c>
      <c r="EP25" s="295" t="s">
        <v>850</v>
      </c>
      <c r="EQ25" s="295" t="s">
        <v>850</v>
      </c>
      <c r="ER25" s="295" t="s">
        <v>850</v>
      </c>
      <c r="ES25" s="292">
        <v>0</v>
      </c>
      <c r="ET25" s="292">
        <v>0</v>
      </c>
      <c r="EU25" s="292">
        <f>SUM(EV25:FO25)</f>
        <v>94</v>
      </c>
      <c r="EV25" s="292">
        <v>0</v>
      </c>
      <c r="EW25" s="292">
        <v>0</v>
      </c>
      <c r="EX25" s="292">
        <v>0</v>
      </c>
      <c r="EY25" s="292">
        <v>22</v>
      </c>
      <c r="EZ25" s="292">
        <v>52</v>
      </c>
      <c r="FA25" s="292">
        <v>20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850</v>
      </c>
      <c r="FI25" s="295" t="s">
        <v>850</v>
      </c>
      <c r="FJ25" s="295" t="s">
        <v>850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2403</v>
      </c>
      <c r="E26" s="292">
        <f>SUM(Z26,AU26,BP26,CK26,DF26,EA26,EV26)</f>
        <v>370</v>
      </c>
      <c r="F26" s="292">
        <f>SUM(AA26,AV26,BQ26,CL26,DG26,EB26,EW26)</f>
        <v>1</v>
      </c>
      <c r="G26" s="292">
        <f>SUM(AB26,AW26,BR26,CM26,DH26,EC26,EX26)</f>
        <v>0</v>
      </c>
      <c r="H26" s="292">
        <f>SUM(AC26,AX26,BS26,CN26,DI26,ED26,EY26)</f>
        <v>247</v>
      </c>
      <c r="I26" s="292">
        <f>SUM(AD26,AY26,BT26,CO26,DJ26,EE26,EZ26)</f>
        <v>105</v>
      </c>
      <c r="J26" s="292">
        <f>SUM(AE26,AZ26,BU26,CP26,DK26,EF26,FA26)</f>
        <v>109</v>
      </c>
      <c r="K26" s="292">
        <f>SUM(AF26,BA26,BV26,CQ26,DL26,EG26,FB26)</f>
        <v>0</v>
      </c>
      <c r="L26" s="292">
        <f>SUM(AG26,BB26,BW26,CR26,DM26,EH26,FC26)</f>
        <v>320</v>
      </c>
      <c r="M26" s="292">
        <f>SUM(AH26,BC26,BX26,CS26,DN26,EI26,FD26)</f>
        <v>0</v>
      </c>
      <c r="N26" s="292">
        <f>SUM(AI26,BD26,BY26,CT26,DO26,EJ26,FE26)</f>
        <v>98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1153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1153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850</v>
      </c>
      <c r="AK26" s="295" t="s">
        <v>850</v>
      </c>
      <c r="AL26" s="292">
        <v>1153</v>
      </c>
      <c r="AM26" s="295" t="s">
        <v>850</v>
      </c>
      <c r="AN26" s="295" t="s">
        <v>850</v>
      </c>
      <c r="AO26" s="292">
        <v>0</v>
      </c>
      <c r="AP26" s="295" t="s">
        <v>850</v>
      </c>
      <c r="AQ26" s="292">
        <v>0</v>
      </c>
      <c r="AR26" s="295" t="s">
        <v>850</v>
      </c>
      <c r="AS26" s="292">
        <v>0</v>
      </c>
      <c r="AT26" s="292">
        <f>SUM(AU26:BN26)</f>
        <v>163</v>
      </c>
      <c r="AU26" s="292">
        <v>0</v>
      </c>
      <c r="AV26" s="292">
        <v>0</v>
      </c>
      <c r="AW26" s="292">
        <v>0</v>
      </c>
      <c r="AX26" s="292">
        <v>163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850</v>
      </c>
      <c r="BF26" s="295" t="s">
        <v>850</v>
      </c>
      <c r="BG26" s="295" t="s">
        <v>850</v>
      </c>
      <c r="BH26" s="295" t="s">
        <v>850</v>
      </c>
      <c r="BI26" s="295" t="s">
        <v>850</v>
      </c>
      <c r="BJ26" s="295" t="s">
        <v>850</v>
      </c>
      <c r="BK26" s="295" t="s">
        <v>850</v>
      </c>
      <c r="BL26" s="295" t="s">
        <v>850</v>
      </c>
      <c r="BM26" s="295" t="s">
        <v>850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850</v>
      </c>
      <c r="CC26" s="295" t="s">
        <v>850</v>
      </c>
      <c r="CD26" s="295" t="s">
        <v>850</v>
      </c>
      <c r="CE26" s="295" t="s">
        <v>850</v>
      </c>
      <c r="CF26" s="295" t="s">
        <v>850</v>
      </c>
      <c r="CG26" s="295" t="s">
        <v>850</v>
      </c>
      <c r="CH26" s="295" t="s">
        <v>850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850</v>
      </c>
      <c r="CX26" s="295" t="s">
        <v>850</v>
      </c>
      <c r="CY26" s="295" t="s">
        <v>850</v>
      </c>
      <c r="CZ26" s="295" t="s">
        <v>850</v>
      </c>
      <c r="DA26" s="295" t="s">
        <v>850</v>
      </c>
      <c r="DB26" s="295" t="s">
        <v>850</v>
      </c>
      <c r="DC26" s="295" t="s">
        <v>850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850</v>
      </c>
      <c r="DS26" s="295" t="s">
        <v>850</v>
      </c>
      <c r="DT26" s="292">
        <v>0</v>
      </c>
      <c r="DU26" s="295" t="s">
        <v>850</v>
      </c>
      <c r="DV26" s="295" t="s">
        <v>850</v>
      </c>
      <c r="DW26" s="295" t="s">
        <v>850</v>
      </c>
      <c r="DX26" s="295" t="s">
        <v>850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850</v>
      </c>
      <c r="EL26" s="295" t="s">
        <v>850</v>
      </c>
      <c r="EM26" s="295" t="s">
        <v>850</v>
      </c>
      <c r="EN26" s="292">
        <v>0</v>
      </c>
      <c r="EO26" s="292">
        <v>0</v>
      </c>
      <c r="EP26" s="295" t="s">
        <v>850</v>
      </c>
      <c r="EQ26" s="295" t="s">
        <v>850</v>
      </c>
      <c r="ER26" s="295" t="s">
        <v>850</v>
      </c>
      <c r="ES26" s="292">
        <v>0</v>
      </c>
      <c r="ET26" s="292">
        <v>0</v>
      </c>
      <c r="EU26" s="292">
        <f>SUM(EV26:FO26)</f>
        <v>1087</v>
      </c>
      <c r="EV26" s="292">
        <v>370</v>
      </c>
      <c r="EW26" s="292">
        <v>1</v>
      </c>
      <c r="EX26" s="292">
        <v>0</v>
      </c>
      <c r="EY26" s="292">
        <v>84</v>
      </c>
      <c r="EZ26" s="292">
        <v>105</v>
      </c>
      <c r="FA26" s="292">
        <v>109</v>
      </c>
      <c r="FB26" s="292">
        <v>0</v>
      </c>
      <c r="FC26" s="292">
        <v>320</v>
      </c>
      <c r="FD26" s="292">
        <v>0</v>
      </c>
      <c r="FE26" s="292">
        <v>98</v>
      </c>
      <c r="FF26" s="292">
        <v>0</v>
      </c>
      <c r="FG26" s="292">
        <v>0</v>
      </c>
      <c r="FH26" s="295" t="s">
        <v>850</v>
      </c>
      <c r="FI26" s="295" t="s">
        <v>850</v>
      </c>
      <c r="FJ26" s="295" t="s">
        <v>850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1952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335</v>
      </c>
      <c r="I27" s="292">
        <f>SUM(AD27,AY27,BT27,CO27,DJ27,EE27,EZ27)</f>
        <v>397</v>
      </c>
      <c r="J27" s="292">
        <f>SUM(AE27,AZ27,BU27,CP27,DK27,EF27,FA27)</f>
        <v>84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138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16</v>
      </c>
      <c r="Q27" s="292">
        <f>SUM(AL27,BG27,CB27,CW27,DR27,EM27,FH27)</f>
        <v>746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236</v>
      </c>
      <c r="Y27" s="292">
        <f>SUM(Z27:AS27)</f>
        <v>821</v>
      </c>
      <c r="Z27" s="292">
        <v>0</v>
      </c>
      <c r="AA27" s="292">
        <v>0</v>
      </c>
      <c r="AB27" s="292">
        <v>0</v>
      </c>
      <c r="AC27" s="292">
        <v>75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850</v>
      </c>
      <c r="AK27" s="295" t="s">
        <v>850</v>
      </c>
      <c r="AL27" s="292">
        <v>746</v>
      </c>
      <c r="AM27" s="295" t="s">
        <v>850</v>
      </c>
      <c r="AN27" s="295" t="s">
        <v>850</v>
      </c>
      <c r="AO27" s="292">
        <v>0</v>
      </c>
      <c r="AP27" s="295" t="s">
        <v>850</v>
      </c>
      <c r="AQ27" s="292">
        <v>0</v>
      </c>
      <c r="AR27" s="295" t="s">
        <v>850</v>
      </c>
      <c r="AS27" s="292">
        <v>0</v>
      </c>
      <c r="AT27" s="292">
        <f>SUM(AU27:BN27)</f>
        <v>220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850</v>
      </c>
      <c r="BF27" s="295" t="s">
        <v>850</v>
      </c>
      <c r="BG27" s="295" t="s">
        <v>850</v>
      </c>
      <c r="BH27" s="295" t="s">
        <v>850</v>
      </c>
      <c r="BI27" s="295" t="s">
        <v>850</v>
      </c>
      <c r="BJ27" s="295" t="s">
        <v>850</v>
      </c>
      <c r="BK27" s="295" t="s">
        <v>850</v>
      </c>
      <c r="BL27" s="295" t="s">
        <v>850</v>
      </c>
      <c r="BM27" s="295" t="s">
        <v>850</v>
      </c>
      <c r="BN27" s="292">
        <v>220</v>
      </c>
      <c r="BO27" s="292">
        <f>SUM(BP27:CI27)</f>
        <v>16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16</v>
      </c>
      <c r="CB27" s="295" t="s">
        <v>850</v>
      </c>
      <c r="CC27" s="295" t="s">
        <v>850</v>
      </c>
      <c r="CD27" s="295" t="s">
        <v>850</v>
      </c>
      <c r="CE27" s="295" t="s">
        <v>850</v>
      </c>
      <c r="CF27" s="295" t="s">
        <v>850</v>
      </c>
      <c r="CG27" s="295" t="s">
        <v>850</v>
      </c>
      <c r="CH27" s="295" t="s">
        <v>850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850</v>
      </c>
      <c r="CX27" s="295" t="s">
        <v>850</v>
      </c>
      <c r="CY27" s="295" t="s">
        <v>850</v>
      </c>
      <c r="CZ27" s="295" t="s">
        <v>850</v>
      </c>
      <c r="DA27" s="295" t="s">
        <v>850</v>
      </c>
      <c r="DB27" s="295" t="s">
        <v>850</v>
      </c>
      <c r="DC27" s="295" t="s">
        <v>850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850</v>
      </c>
      <c r="DS27" s="295" t="s">
        <v>850</v>
      </c>
      <c r="DT27" s="292">
        <v>0</v>
      </c>
      <c r="DU27" s="295" t="s">
        <v>850</v>
      </c>
      <c r="DV27" s="295" t="s">
        <v>850</v>
      </c>
      <c r="DW27" s="295" t="s">
        <v>850</v>
      </c>
      <c r="DX27" s="295" t="s">
        <v>850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850</v>
      </c>
      <c r="EL27" s="295" t="s">
        <v>850</v>
      </c>
      <c r="EM27" s="295" t="s">
        <v>850</v>
      </c>
      <c r="EN27" s="292">
        <v>0</v>
      </c>
      <c r="EO27" s="292">
        <v>0</v>
      </c>
      <c r="EP27" s="295" t="s">
        <v>850</v>
      </c>
      <c r="EQ27" s="295" t="s">
        <v>850</v>
      </c>
      <c r="ER27" s="295" t="s">
        <v>850</v>
      </c>
      <c r="ES27" s="292">
        <v>0</v>
      </c>
      <c r="ET27" s="292">
        <v>0</v>
      </c>
      <c r="EU27" s="292">
        <f>SUM(EV27:FO27)</f>
        <v>895</v>
      </c>
      <c r="EV27" s="292">
        <v>0</v>
      </c>
      <c r="EW27" s="292">
        <v>0</v>
      </c>
      <c r="EX27" s="292">
        <v>0</v>
      </c>
      <c r="EY27" s="292">
        <v>260</v>
      </c>
      <c r="EZ27" s="292">
        <v>397</v>
      </c>
      <c r="FA27" s="292">
        <v>84</v>
      </c>
      <c r="FB27" s="292">
        <v>0</v>
      </c>
      <c r="FC27" s="292">
        <v>0</v>
      </c>
      <c r="FD27" s="292">
        <v>138</v>
      </c>
      <c r="FE27" s="292">
        <v>0</v>
      </c>
      <c r="FF27" s="292">
        <v>0</v>
      </c>
      <c r="FG27" s="292">
        <v>0</v>
      </c>
      <c r="FH27" s="295" t="s">
        <v>850</v>
      </c>
      <c r="FI27" s="295" t="s">
        <v>850</v>
      </c>
      <c r="FJ27" s="295" t="s">
        <v>850</v>
      </c>
      <c r="FK27" s="292">
        <v>0</v>
      </c>
      <c r="FL27" s="292">
        <v>0</v>
      </c>
      <c r="FM27" s="292">
        <v>0</v>
      </c>
      <c r="FN27" s="292">
        <v>0</v>
      </c>
      <c r="FO27" s="292">
        <v>16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1809</v>
      </c>
      <c r="E28" s="292">
        <f>SUM(Z28,AU28,BP28,CK28,DF28,EA28,EV28)</f>
        <v>592</v>
      </c>
      <c r="F28" s="292">
        <f>SUM(AA28,AV28,BQ28,CL28,DG28,EB28,EW28)</f>
        <v>1</v>
      </c>
      <c r="G28" s="292">
        <f>SUM(AB28,AW28,BR28,CM28,DH28,EC28,EX28)</f>
        <v>0</v>
      </c>
      <c r="H28" s="292">
        <f>SUM(AC28,AX28,BS28,CN28,DI28,ED28,EY28)</f>
        <v>551</v>
      </c>
      <c r="I28" s="292">
        <f>SUM(AD28,AY28,BT28,CO28,DJ28,EE28,EZ28)</f>
        <v>467</v>
      </c>
      <c r="J28" s="292">
        <f>SUM(AE28,AZ28,BU28,CP28,DK28,EF28,FA28)</f>
        <v>71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127</v>
      </c>
      <c r="Y28" s="292">
        <f>SUM(Z28:AS28)</f>
        <v>108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850</v>
      </c>
      <c r="AK28" s="295" t="s">
        <v>850</v>
      </c>
      <c r="AL28" s="292">
        <v>0</v>
      </c>
      <c r="AM28" s="295" t="s">
        <v>850</v>
      </c>
      <c r="AN28" s="295" t="s">
        <v>850</v>
      </c>
      <c r="AO28" s="292">
        <v>0</v>
      </c>
      <c r="AP28" s="295" t="s">
        <v>850</v>
      </c>
      <c r="AQ28" s="292">
        <v>0</v>
      </c>
      <c r="AR28" s="295" t="s">
        <v>850</v>
      </c>
      <c r="AS28" s="292">
        <v>108</v>
      </c>
      <c r="AT28" s="292">
        <f>SUM(AU28:BN28)</f>
        <v>570</v>
      </c>
      <c r="AU28" s="292">
        <v>0</v>
      </c>
      <c r="AV28" s="292">
        <v>0</v>
      </c>
      <c r="AW28" s="292">
        <v>0</v>
      </c>
      <c r="AX28" s="292">
        <v>551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850</v>
      </c>
      <c r="BF28" s="295" t="s">
        <v>850</v>
      </c>
      <c r="BG28" s="295" t="s">
        <v>850</v>
      </c>
      <c r="BH28" s="295" t="s">
        <v>850</v>
      </c>
      <c r="BI28" s="295" t="s">
        <v>850</v>
      </c>
      <c r="BJ28" s="295" t="s">
        <v>850</v>
      </c>
      <c r="BK28" s="295" t="s">
        <v>850</v>
      </c>
      <c r="BL28" s="295" t="s">
        <v>850</v>
      </c>
      <c r="BM28" s="295" t="s">
        <v>850</v>
      </c>
      <c r="BN28" s="292">
        <v>19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850</v>
      </c>
      <c r="CC28" s="295" t="s">
        <v>850</v>
      </c>
      <c r="CD28" s="295" t="s">
        <v>850</v>
      </c>
      <c r="CE28" s="295" t="s">
        <v>850</v>
      </c>
      <c r="CF28" s="295" t="s">
        <v>850</v>
      </c>
      <c r="CG28" s="295" t="s">
        <v>850</v>
      </c>
      <c r="CH28" s="295" t="s">
        <v>850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850</v>
      </c>
      <c r="CX28" s="295" t="s">
        <v>850</v>
      </c>
      <c r="CY28" s="295" t="s">
        <v>850</v>
      </c>
      <c r="CZ28" s="295" t="s">
        <v>850</v>
      </c>
      <c r="DA28" s="295" t="s">
        <v>850</v>
      </c>
      <c r="DB28" s="295" t="s">
        <v>850</v>
      </c>
      <c r="DC28" s="295" t="s">
        <v>850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850</v>
      </c>
      <c r="DS28" s="295" t="s">
        <v>850</v>
      </c>
      <c r="DT28" s="292">
        <v>0</v>
      </c>
      <c r="DU28" s="295" t="s">
        <v>850</v>
      </c>
      <c r="DV28" s="295" t="s">
        <v>850</v>
      </c>
      <c r="DW28" s="295" t="s">
        <v>850</v>
      </c>
      <c r="DX28" s="295" t="s">
        <v>850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850</v>
      </c>
      <c r="EL28" s="295" t="s">
        <v>850</v>
      </c>
      <c r="EM28" s="295" t="s">
        <v>850</v>
      </c>
      <c r="EN28" s="292">
        <v>0</v>
      </c>
      <c r="EO28" s="292">
        <v>0</v>
      </c>
      <c r="EP28" s="295" t="s">
        <v>850</v>
      </c>
      <c r="EQ28" s="295" t="s">
        <v>850</v>
      </c>
      <c r="ER28" s="295" t="s">
        <v>850</v>
      </c>
      <c r="ES28" s="292">
        <v>0</v>
      </c>
      <c r="ET28" s="292">
        <v>0</v>
      </c>
      <c r="EU28" s="292">
        <f>SUM(EV28:FO28)</f>
        <v>1131</v>
      </c>
      <c r="EV28" s="292">
        <v>592</v>
      </c>
      <c r="EW28" s="292">
        <v>1</v>
      </c>
      <c r="EX28" s="292">
        <v>0</v>
      </c>
      <c r="EY28" s="292">
        <v>0</v>
      </c>
      <c r="EZ28" s="292">
        <v>467</v>
      </c>
      <c r="FA28" s="292">
        <v>71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850</v>
      </c>
      <c r="FI28" s="295" t="s">
        <v>850</v>
      </c>
      <c r="FJ28" s="295" t="s">
        <v>850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2024</v>
      </c>
      <c r="E29" s="292">
        <f>SUM(Z29,AU29,BP29,CK29,DF29,EA29,EV29)</f>
        <v>746</v>
      </c>
      <c r="F29" s="292">
        <f>SUM(AA29,AV29,BQ29,CL29,DG29,EB29,EW29)</f>
        <v>1</v>
      </c>
      <c r="G29" s="292">
        <f>SUM(AB29,AW29,BR29,CM29,DH29,EC29,EX29)</f>
        <v>0</v>
      </c>
      <c r="H29" s="292">
        <f>SUM(AC29,AX29,BS29,CN29,DI29,ED29,EY29)</f>
        <v>520</v>
      </c>
      <c r="I29" s="292">
        <f>SUM(AD29,AY29,BT29,CO29,DJ29,EE29,EZ29)</f>
        <v>522</v>
      </c>
      <c r="J29" s="292">
        <f>SUM(AE29,AZ29,BU29,CP29,DK29,EF29,FA29)</f>
        <v>82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153</v>
      </c>
      <c r="Y29" s="292">
        <f>SUM(Z29:AS29)</f>
        <v>136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850</v>
      </c>
      <c r="AK29" s="295" t="s">
        <v>850</v>
      </c>
      <c r="AL29" s="292">
        <v>0</v>
      </c>
      <c r="AM29" s="295" t="s">
        <v>850</v>
      </c>
      <c r="AN29" s="295" t="s">
        <v>850</v>
      </c>
      <c r="AO29" s="292">
        <v>0</v>
      </c>
      <c r="AP29" s="295" t="s">
        <v>850</v>
      </c>
      <c r="AQ29" s="292">
        <v>0</v>
      </c>
      <c r="AR29" s="295" t="s">
        <v>850</v>
      </c>
      <c r="AS29" s="292">
        <v>136</v>
      </c>
      <c r="AT29" s="292">
        <f>SUM(AU29:BN29)</f>
        <v>537</v>
      </c>
      <c r="AU29" s="292">
        <v>0</v>
      </c>
      <c r="AV29" s="292">
        <v>0</v>
      </c>
      <c r="AW29" s="292">
        <v>0</v>
      </c>
      <c r="AX29" s="292">
        <v>520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850</v>
      </c>
      <c r="BF29" s="295" t="s">
        <v>850</v>
      </c>
      <c r="BG29" s="295" t="s">
        <v>850</v>
      </c>
      <c r="BH29" s="295" t="s">
        <v>850</v>
      </c>
      <c r="BI29" s="295" t="s">
        <v>850</v>
      </c>
      <c r="BJ29" s="295" t="s">
        <v>850</v>
      </c>
      <c r="BK29" s="295" t="s">
        <v>850</v>
      </c>
      <c r="BL29" s="295" t="s">
        <v>850</v>
      </c>
      <c r="BM29" s="295" t="s">
        <v>850</v>
      </c>
      <c r="BN29" s="292">
        <v>17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850</v>
      </c>
      <c r="CC29" s="295" t="s">
        <v>850</v>
      </c>
      <c r="CD29" s="295" t="s">
        <v>850</v>
      </c>
      <c r="CE29" s="295" t="s">
        <v>850</v>
      </c>
      <c r="CF29" s="295" t="s">
        <v>850</v>
      </c>
      <c r="CG29" s="295" t="s">
        <v>850</v>
      </c>
      <c r="CH29" s="295" t="s">
        <v>850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850</v>
      </c>
      <c r="CX29" s="295" t="s">
        <v>850</v>
      </c>
      <c r="CY29" s="295" t="s">
        <v>850</v>
      </c>
      <c r="CZ29" s="295" t="s">
        <v>850</v>
      </c>
      <c r="DA29" s="295" t="s">
        <v>850</v>
      </c>
      <c r="DB29" s="295" t="s">
        <v>850</v>
      </c>
      <c r="DC29" s="295" t="s">
        <v>850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850</v>
      </c>
      <c r="DS29" s="295" t="s">
        <v>850</v>
      </c>
      <c r="DT29" s="292">
        <v>0</v>
      </c>
      <c r="DU29" s="295" t="s">
        <v>850</v>
      </c>
      <c r="DV29" s="295" t="s">
        <v>850</v>
      </c>
      <c r="DW29" s="295" t="s">
        <v>850</v>
      </c>
      <c r="DX29" s="295" t="s">
        <v>850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850</v>
      </c>
      <c r="EL29" s="295" t="s">
        <v>850</v>
      </c>
      <c r="EM29" s="295" t="s">
        <v>850</v>
      </c>
      <c r="EN29" s="292">
        <v>0</v>
      </c>
      <c r="EO29" s="292">
        <v>0</v>
      </c>
      <c r="EP29" s="295" t="s">
        <v>850</v>
      </c>
      <c r="EQ29" s="295" t="s">
        <v>850</v>
      </c>
      <c r="ER29" s="295" t="s">
        <v>850</v>
      </c>
      <c r="ES29" s="292">
        <v>0</v>
      </c>
      <c r="ET29" s="292">
        <v>0</v>
      </c>
      <c r="EU29" s="292">
        <f>SUM(EV29:FO29)</f>
        <v>1351</v>
      </c>
      <c r="EV29" s="292">
        <v>746</v>
      </c>
      <c r="EW29" s="292">
        <v>1</v>
      </c>
      <c r="EX29" s="292">
        <v>0</v>
      </c>
      <c r="EY29" s="292">
        <v>0</v>
      </c>
      <c r="EZ29" s="292">
        <v>522</v>
      </c>
      <c r="FA29" s="292">
        <v>82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850</v>
      </c>
      <c r="FI29" s="295" t="s">
        <v>850</v>
      </c>
      <c r="FJ29" s="295" t="s">
        <v>850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1634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634</v>
      </c>
      <c r="I30" s="292">
        <f>SUM(AD30,AY30,BT30,CO30,DJ30,EE30,EZ30)</f>
        <v>0</v>
      </c>
      <c r="J30" s="292">
        <f>SUM(AE30,AZ30,BU30,CP30,DK30,EF30,FA30)</f>
        <v>176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805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19</v>
      </c>
      <c r="Y30" s="292">
        <f>SUM(Z30:AS30)</f>
        <v>873</v>
      </c>
      <c r="Z30" s="292">
        <v>0</v>
      </c>
      <c r="AA30" s="292">
        <v>0</v>
      </c>
      <c r="AB30" s="292">
        <v>0</v>
      </c>
      <c r="AC30" s="292">
        <v>68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850</v>
      </c>
      <c r="AK30" s="295" t="s">
        <v>850</v>
      </c>
      <c r="AL30" s="292">
        <v>805</v>
      </c>
      <c r="AM30" s="295" t="s">
        <v>850</v>
      </c>
      <c r="AN30" s="295" t="s">
        <v>850</v>
      </c>
      <c r="AO30" s="292">
        <v>0</v>
      </c>
      <c r="AP30" s="295" t="s">
        <v>850</v>
      </c>
      <c r="AQ30" s="292">
        <v>0</v>
      </c>
      <c r="AR30" s="295" t="s">
        <v>850</v>
      </c>
      <c r="AS30" s="292">
        <v>0</v>
      </c>
      <c r="AT30" s="292">
        <f>SUM(AU30:BN30)</f>
        <v>566</v>
      </c>
      <c r="AU30" s="292">
        <v>0</v>
      </c>
      <c r="AV30" s="292">
        <v>0</v>
      </c>
      <c r="AW30" s="292">
        <v>0</v>
      </c>
      <c r="AX30" s="292">
        <v>566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850</v>
      </c>
      <c r="BF30" s="295" t="s">
        <v>850</v>
      </c>
      <c r="BG30" s="295" t="s">
        <v>850</v>
      </c>
      <c r="BH30" s="295" t="s">
        <v>850</v>
      </c>
      <c r="BI30" s="295" t="s">
        <v>850</v>
      </c>
      <c r="BJ30" s="295" t="s">
        <v>850</v>
      </c>
      <c r="BK30" s="295" t="s">
        <v>850</v>
      </c>
      <c r="BL30" s="295" t="s">
        <v>850</v>
      </c>
      <c r="BM30" s="295" t="s">
        <v>850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850</v>
      </c>
      <c r="CC30" s="295" t="s">
        <v>850</v>
      </c>
      <c r="CD30" s="295" t="s">
        <v>850</v>
      </c>
      <c r="CE30" s="295" t="s">
        <v>850</v>
      </c>
      <c r="CF30" s="295" t="s">
        <v>850</v>
      </c>
      <c r="CG30" s="295" t="s">
        <v>850</v>
      </c>
      <c r="CH30" s="295" t="s">
        <v>850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850</v>
      </c>
      <c r="CX30" s="295" t="s">
        <v>850</v>
      </c>
      <c r="CY30" s="295" t="s">
        <v>850</v>
      </c>
      <c r="CZ30" s="295" t="s">
        <v>850</v>
      </c>
      <c r="DA30" s="295" t="s">
        <v>850</v>
      </c>
      <c r="DB30" s="295" t="s">
        <v>850</v>
      </c>
      <c r="DC30" s="295" t="s">
        <v>850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850</v>
      </c>
      <c r="DS30" s="295" t="s">
        <v>850</v>
      </c>
      <c r="DT30" s="292">
        <v>0</v>
      </c>
      <c r="DU30" s="295" t="s">
        <v>850</v>
      </c>
      <c r="DV30" s="295" t="s">
        <v>850</v>
      </c>
      <c r="DW30" s="295" t="s">
        <v>850</v>
      </c>
      <c r="DX30" s="295" t="s">
        <v>850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850</v>
      </c>
      <c r="EL30" s="295" t="s">
        <v>850</v>
      </c>
      <c r="EM30" s="295" t="s">
        <v>850</v>
      </c>
      <c r="EN30" s="292">
        <v>0</v>
      </c>
      <c r="EO30" s="292">
        <v>0</v>
      </c>
      <c r="EP30" s="295" t="s">
        <v>850</v>
      </c>
      <c r="EQ30" s="295" t="s">
        <v>850</v>
      </c>
      <c r="ER30" s="295" t="s">
        <v>850</v>
      </c>
      <c r="ES30" s="292">
        <v>0</v>
      </c>
      <c r="ET30" s="292">
        <v>0</v>
      </c>
      <c r="EU30" s="292">
        <f>SUM(EV30:FO30)</f>
        <v>195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176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850</v>
      </c>
      <c r="FI30" s="295" t="s">
        <v>850</v>
      </c>
      <c r="FJ30" s="295" t="s">
        <v>850</v>
      </c>
      <c r="FK30" s="292">
        <v>0</v>
      </c>
      <c r="FL30" s="292">
        <v>0</v>
      </c>
      <c r="FM30" s="292">
        <v>0</v>
      </c>
      <c r="FN30" s="292">
        <v>0</v>
      </c>
      <c r="FO30" s="292">
        <v>19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1711</v>
      </c>
      <c r="E31" s="292">
        <f>SUM(Z31,AU31,BP31,CK31,DF31,EA31,EV31)</f>
        <v>4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479</v>
      </c>
      <c r="I31" s="292">
        <f>SUM(AD31,AY31,BT31,CO31,DJ31,EE31,EZ31)</f>
        <v>357</v>
      </c>
      <c r="J31" s="292">
        <f>SUM(AE31,AZ31,BU31,CP31,DK31,EF31,FA31)</f>
        <v>147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724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840</v>
      </c>
      <c r="Z31" s="292">
        <v>0</v>
      </c>
      <c r="AA31" s="292">
        <v>0</v>
      </c>
      <c r="AB31" s="292">
        <v>0</v>
      </c>
      <c r="AC31" s="292">
        <v>116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850</v>
      </c>
      <c r="AK31" s="295" t="s">
        <v>850</v>
      </c>
      <c r="AL31" s="292">
        <v>724</v>
      </c>
      <c r="AM31" s="295" t="s">
        <v>850</v>
      </c>
      <c r="AN31" s="295" t="s">
        <v>850</v>
      </c>
      <c r="AO31" s="292">
        <v>0</v>
      </c>
      <c r="AP31" s="295" t="s">
        <v>850</v>
      </c>
      <c r="AQ31" s="292">
        <v>0</v>
      </c>
      <c r="AR31" s="295" t="s">
        <v>850</v>
      </c>
      <c r="AS31" s="292">
        <v>0</v>
      </c>
      <c r="AT31" s="292">
        <f>SUM(AU31:BN31)</f>
        <v>235</v>
      </c>
      <c r="AU31" s="292">
        <v>0</v>
      </c>
      <c r="AV31" s="292">
        <v>0</v>
      </c>
      <c r="AW31" s="292">
        <v>0</v>
      </c>
      <c r="AX31" s="292">
        <v>235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850</v>
      </c>
      <c r="BF31" s="295" t="s">
        <v>850</v>
      </c>
      <c r="BG31" s="295" t="s">
        <v>850</v>
      </c>
      <c r="BH31" s="295" t="s">
        <v>850</v>
      </c>
      <c r="BI31" s="295" t="s">
        <v>850</v>
      </c>
      <c r="BJ31" s="295" t="s">
        <v>850</v>
      </c>
      <c r="BK31" s="295" t="s">
        <v>850</v>
      </c>
      <c r="BL31" s="295" t="s">
        <v>850</v>
      </c>
      <c r="BM31" s="295" t="s">
        <v>850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850</v>
      </c>
      <c r="CC31" s="295" t="s">
        <v>850</v>
      </c>
      <c r="CD31" s="295" t="s">
        <v>850</v>
      </c>
      <c r="CE31" s="295" t="s">
        <v>850</v>
      </c>
      <c r="CF31" s="295" t="s">
        <v>850</v>
      </c>
      <c r="CG31" s="295" t="s">
        <v>850</v>
      </c>
      <c r="CH31" s="295" t="s">
        <v>850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850</v>
      </c>
      <c r="CX31" s="295" t="s">
        <v>850</v>
      </c>
      <c r="CY31" s="295" t="s">
        <v>850</v>
      </c>
      <c r="CZ31" s="295" t="s">
        <v>850</v>
      </c>
      <c r="DA31" s="295" t="s">
        <v>850</v>
      </c>
      <c r="DB31" s="295" t="s">
        <v>850</v>
      </c>
      <c r="DC31" s="295" t="s">
        <v>850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850</v>
      </c>
      <c r="DS31" s="295" t="s">
        <v>850</v>
      </c>
      <c r="DT31" s="292">
        <v>0</v>
      </c>
      <c r="DU31" s="295" t="s">
        <v>850</v>
      </c>
      <c r="DV31" s="295" t="s">
        <v>850</v>
      </c>
      <c r="DW31" s="295" t="s">
        <v>850</v>
      </c>
      <c r="DX31" s="295" t="s">
        <v>850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850</v>
      </c>
      <c r="EL31" s="295" t="s">
        <v>850</v>
      </c>
      <c r="EM31" s="295" t="s">
        <v>850</v>
      </c>
      <c r="EN31" s="292">
        <v>0</v>
      </c>
      <c r="EO31" s="292">
        <v>0</v>
      </c>
      <c r="EP31" s="295" t="s">
        <v>850</v>
      </c>
      <c r="EQ31" s="295" t="s">
        <v>850</v>
      </c>
      <c r="ER31" s="295" t="s">
        <v>850</v>
      </c>
      <c r="ES31" s="292">
        <v>0</v>
      </c>
      <c r="ET31" s="292">
        <v>0</v>
      </c>
      <c r="EU31" s="292">
        <f>SUM(EV31:FO31)</f>
        <v>636</v>
      </c>
      <c r="EV31" s="292">
        <v>4</v>
      </c>
      <c r="EW31" s="292">
        <v>0</v>
      </c>
      <c r="EX31" s="292">
        <v>0</v>
      </c>
      <c r="EY31" s="292">
        <v>128</v>
      </c>
      <c r="EZ31" s="292">
        <v>357</v>
      </c>
      <c r="FA31" s="292">
        <v>147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850</v>
      </c>
      <c r="FI31" s="295" t="s">
        <v>850</v>
      </c>
      <c r="FJ31" s="295" t="s">
        <v>850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478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107</v>
      </c>
      <c r="I32" s="292">
        <f>SUM(AD32,AY32,BT32,CO32,DJ32,EE32,EZ32)</f>
        <v>239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115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17</v>
      </c>
      <c r="Y32" s="292">
        <f>SUM(Z32:AS32)</f>
        <v>132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850</v>
      </c>
      <c r="AK32" s="295" t="s">
        <v>850</v>
      </c>
      <c r="AL32" s="292">
        <v>115</v>
      </c>
      <c r="AM32" s="295" t="s">
        <v>850</v>
      </c>
      <c r="AN32" s="295" t="s">
        <v>850</v>
      </c>
      <c r="AO32" s="292">
        <v>0</v>
      </c>
      <c r="AP32" s="295" t="s">
        <v>850</v>
      </c>
      <c r="AQ32" s="292">
        <v>0</v>
      </c>
      <c r="AR32" s="295" t="s">
        <v>850</v>
      </c>
      <c r="AS32" s="292">
        <v>17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850</v>
      </c>
      <c r="BF32" s="295" t="s">
        <v>850</v>
      </c>
      <c r="BG32" s="295" t="s">
        <v>850</v>
      </c>
      <c r="BH32" s="295" t="s">
        <v>850</v>
      </c>
      <c r="BI32" s="295" t="s">
        <v>850</v>
      </c>
      <c r="BJ32" s="295" t="s">
        <v>850</v>
      </c>
      <c r="BK32" s="295" t="s">
        <v>850</v>
      </c>
      <c r="BL32" s="295" t="s">
        <v>850</v>
      </c>
      <c r="BM32" s="295" t="s">
        <v>850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850</v>
      </c>
      <c r="CC32" s="295" t="s">
        <v>850</v>
      </c>
      <c r="CD32" s="295" t="s">
        <v>850</v>
      </c>
      <c r="CE32" s="295" t="s">
        <v>850</v>
      </c>
      <c r="CF32" s="295" t="s">
        <v>850</v>
      </c>
      <c r="CG32" s="295" t="s">
        <v>850</v>
      </c>
      <c r="CH32" s="295" t="s">
        <v>850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850</v>
      </c>
      <c r="CX32" s="295" t="s">
        <v>850</v>
      </c>
      <c r="CY32" s="295" t="s">
        <v>850</v>
      </c>
      <c r="CZ32" s="295" t="s">
        <v>850</v>
      </c>
      <c r="DA32" s="295" t="s">
        <v>850</v>
      </c>
      <c r="DB32" s="295" t="s">
        <v>850</v>
      </c>
      <c r="DC32" s="295" t="s">
        <v>850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850</v>
      </c>
      <c r="DS32" s="295" t="s">
        <v>850</v>
      </c>
      <c r="DT32" s="292">
        <v>0</v>
      </c>
      <c r="DU32" s="295" t="s">
        <v>850</v>
      </c>
      <c r="DV32" s="295" t="s">
        <v>850</v>
      </c>
      <c r="DW32" s="295" t="s">
        <v>850</v>
      </c>
      <c r="DX32" s="295" t="s">
        <v>850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850</v>
      </c>
      <c r="EL32" s="295" t="s">
        <v>850</v>
      </c>
      <c r="EM32" s="295" t="s">
        <v>850</v>
      </c>
      <c r="EN32" s="292">
        <v>0</v>
      </c>
      <c r="EO32" s="292">
        <v>0</v>
      </c>
      <c r="EP32" s="295" t="s">
        <v>850</v>
      </c>
      <c r="EQ32" s="295" t="s">
        <v>850</v>
      </c>
      <c r="ER32" s="295" t="s">
        <v>850</v>
      </c>
      <c r="ES32" s="292">
        <v>0</v>
      </c>
      <c r="ET32" s="292">
        <v>0</v>
      </c>
      <c r="EU32" s="292">
        <f>SUM(EV32:FO32)</f>
        <v>346</v>
      </c>
      <c r="EV32" s="292">
        <v>0</v>
      </c>
      <c r="EW32" s="292">
        <v>0</v>
      </c>
      <c r="EX32" s="292">
        <v>0</v>
      </c>
      <c r="EY32" s="292">
        <v>107</v>
      </c>
      <c r="EZ32" s="292">
        <v>239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850</v>
      </c>
      <c r="FI32" s="295" t="s">
        <v>850</v>
      </c>
      <c r="FJ32" s="295" t="s">
        <v>850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1955</v>
      </c>
      <c r="E33" s="292">
        <f>SUM(Z33,AU33,BP33,CK33,DF33,EA33,EV33)</f>
        <v>52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460</v>
      </c>
      <c r="I33" s="292">
        <f>SUM(AD33,AY33,BT33,CO33,DJ33,EE33,EZ33)</f>
        <v>268</v>
      </c>
      <c r="J33" s="292">
        <f>SUM(AE33,AZ33,BU33,CP33,DK33,EF33,FA33)</f>
        <v>87</v>
      </c>
      <c r="K33" s="292">
        <f>SUM(AF33,BA33,BV33,CQ33,DL33,EG33,FB33)</f>
        <v>0</v>
      </c>
      <c r="L33" s="292">
        <f>SUM(AG33,BB33,BW33,CR33,DM33,EH33,FC33)</f>
        <v>17</v>
      </c>
      <c r="M33" s="292">
        <f>SUM(AH33,BC33,BX33,CS33,DN33,EI33,FD33)</f>
        <v>0</v>
      </c>
      <c r="N33" s="292">
        <f>SUM(AI33,BD33,BY33,CT33,DO33,EJ33,FE33)</f>
        <v>8</v>
      </c>
      <c r="O33" s="292">
        <f>SUM(AJ33,BE33,BZ33,CU33,DP33,EK33,FF33)</f>
        <v>427</v>
      </c>
      <c r="P33" s="292">
        <f>SUM(AK33,BF33,CA33,CV33,DQ33,EL33,FG33)</f>
        <v>0</v>
      </c>
      <c r="Q33" s="292">
        <f>SUM(AL33,BG33,CB33,CW33,DR33,EM33,FH33)</f>
        <v>335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301</v>
      </c>
      <c r="Y33" s="292">
        <f>SUM(Z33:AS33)</f>
        <v>395</v>
      </c>
      <c r="Z33" s="292">
        <v>52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8</v>
      </c>
      <c r="AJ33" s="295" t="s">
        <v>850</v>
      </c>
      <c r="AK33" s="295" t="s">
        <v>850</v>
      </c>
      <c r="AL33" s="292">
        <v>335</v>
      </c>
      <c r="AM33" s="295" t="s">
        <v>850</v>
      </c>
      <c r="AN33" s="295" t="s">
        <v>850</v>
      </c>
      <c r="AO33" s="292">
        <v>0</v>
      </c>
      <c r="AP33" s="295" t="s">
        <v>850</v>
      </c>
      <c r="AQ33" s="292">
        <v>0</v>
      </c>
      <c r="AR33" s="295" t="s">
        <v>850</v>
      </c>
      <c r="AS33" s="292">
        <v>0</v>
      </c>
      <c r="AT33" s="292">
        <f>SUM(AU33:BN33)</f>
        <v>459</v>
      </c>
      <c r="AU33" s="292">
        <v>0</v>
      </c>
      <c r="AV33" s="292">
        <v>0</v>
      </c>
      <c r="AW33" s="292">
        <v>0</v>
      </c>
      <c r="AX33" s="292">
        <v>459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850</v>
      </c>
      <c r="BF33" s="295" t="s">
        <v>850</v>
      </c>
      <c r="BG33" s="295" t="s">
        <v>850</v>
      </c>
      <c r="BH33" s="295" t="s">
        <v>850</v>
      </c>
      <c r="BI33" s="295" t="s">
        <v>850</v>
      </c>
      <c r="BJ33" s="295" t="s">
        <v>850</v>
      </c>
      <c r="BK33" s="295" t="s">
        <v>850</v>
      </c>
      <c r="BL33" s="295" t="s">
        <v>850</v>
      </c>
      <c r="BM33" s="295" t="s">
        <v>850</v>
      </c>
      <c r="BN33" s="292">
        <v>0</v>
      </c>
      <c r="BO33" s="292">
        <f>SUM(BP33:CI33)</f>
        <v>728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427</v>
      </c>
      <c r="CA33" s="292">
        <v>0</v>
      </c>
      <c r="CB33" s="295" t="s">
        <v>850</v>
      </c>
      <c r="CC33" s="295" t="s">
        <v>850</v>
      </c>
      <c r="CD33" s="295" t="s">
        <v>850</v>
      </c>
      <c r="CE33" s="295" t="s">
        <v>850</v>
      </c>
      <c r="CF33" s="295" t="s">
        <v>850</v>
      </c>
      <c r="CG33" s="295" t="s">
        <v>850</v>
      </c>
      <c r="CH33" s="295" t="s">
        <v>850</v>
      </c>
      <c r="CI33" s="292">
        <v>301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850</v>
      </c>
      <c r="CX33" s="295" t="s">
        <v>850</v>
      </c>
      <c r="CY33" s="295" t="s">
        <v>850</v>
      </c>
      <c r="CZ33" s="295" t="s">
        <v>850</v>
      </c>
      <c r="DA33" s="295" t="s">
        <v>850</v>
      </c>
      <c r="DB33" s="295" t="s">
        <v>850</v>
      </c>
      <c r="DC33" s="295" t="s">
        <v>850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850</v>
      </c>
      <c r="DS33" s="295" t="s">
        <v>850</v>
      </c>
      <c r="DT33" s="292">
        <v>0</v>
      </c>
      <c r="DU33" s="295" t="s">
        <v>850</v>
      </c>
      <c r="DV33" s="295" t="s">
        <v>850</v>
      </c>
      <c r="DW33" s="295" t="s">
        <v>850</v>
      </c>
      <c r="DX33" s="295" t="s">
        <v>850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850</v>
      </c>
      <c r="EL33" s="295" t="s">
        <v>850</v>
      </c>
      <c r="EM33" s="295" t="s">
        <v>850</v>
      </c>
      <c r="EN33" s="292">
        <v>0</v>
      </c>
      <c r="EO33" s="292">
        <v>0</v>
      </c>
      <c r="EP33" s="295" t="s">
        <v>850</v>
      </c>
      <c r="EQ33" s="295" t="s">
        <v>850</v>
      </c>
      <c r="ER33" s="295" t="s">
        <v>850</v>
      </c>
      <c r="ES33" s="292">
        <v>0</v>
      </c>
      <c r="ET33" s="292">
        <v>0</v>
      </c>
      <c r="EU33" s="292">
        <f>SUM(EV33:FO33)</f>
        <v>373</v>
      </c>
      <c r="EV33" s="292">
        <v>0</v>
      </c>
      <c r="EW33" s="292">
        <v>0</v>
      </c>
      <c r="EX33" s="292">
        <v>0</v>
      </c>
      <c r="EY33" s="292">
        <v>1</v>
      </c>
      <c r="EZ33" s="292">
        <v>268</v>
      </c>
      <c r="FA33" s="292">
        <v>87</v>
      </c>
      <c r="FB33" s="292">
        <v>0</v>
      </c>
      <c r="FC33" s="292">
        <v>17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850</v>
      </c>
      <c r="FI33" s="295" t="s">
        <v>850</v>
      </c>
      <c r="FJ33" s="295" t="s">
        <v>850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1306</v>
      </c>
      <c r="E34" s="292">
        <f>SUM(Z34,AU34,BP34,CK34,DF34,EA34,EV34)</f>
        <v>495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215</v>
      </c>
      <c r="I34" s="292">
        <f>SUM(AD34,AY34,BT34,CO34,DJ34,EE34,EZ34)</f>
        <v>235</v>
      </c>
      <c r="J34" s="292">
        <f>SUM(AE34,AZ34,BU34,CP34,DK34,EF34,FA34)</f>
        <v>63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3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295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320</v>
      </c>
      <c r="Z34" s="292">
        <v>0</v>
      </c>
      <c r="AA34" s="292">
        <v>0</v>
      </c>
      <c r="AB34" s="292">
        <v>0</v>
      </c>
      <c r="AC34" s="292">
        <v>25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850</v>
      </c>
      <c r="AK34" s="295" t="s">
        <v>850</v>
      </c>
      <c r="AL34" s="292">
        <v>295</v>
      </c>
      <c r="AM34" s="295" t="s">
        <v>850</v>
      </c>
      <c r="AN34" s="295" t="s">
        <v>850</v>
      </c>
      <c r="AO34" s="292">
        <v>0</v>
      </c>
      <c r="AP34" s="295" t="s">
        <v>850</v>
      </c>
      <c r="AQ34" s="292">
        <v>0</v>
      </c>
      <c r="AR34" s="295" t="s">
        <v>850</v>
      </c>
      <c r="AS34" s="292">
        <v>0</v>
      </c>
      <c r="AT34" s="292">
        <f>SUM(AU34:BN34)</f>
        <v>121</v>
      </c>
      <c r="AU34" s="292">
        <v>0</v>
      </c>
      <c r="AV34" s="292">
        <v>0</v>
      </c>
      <c r="AW34" s="292">
        <v>0</v>
      </c>
      <c r="AX34" s="292">
        <v>121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850</v>
      </c>
      <c r="BF34" s="295" t="s">
        <v>850</v>
      </c>
      <c r="BG34" s="295" t="s">
        <v>850</v>
      </c>
      <c r="BH34" s="295" t="s">
        <v>850</v>
      </c>
      <c r="BI34" s="295" t="s">
        <v>850</v>
      </c>
      <c r="BJ34" s="295" t="s">
        <v>850</v>
      </c>
      <c r="BK34" s="295" t="s">
        <v>850</v>
      </c>
      <c r="BL34" s="295" t="s">
        <v>850</v>
      </c>
      <c r="BM34" s="295" t="s">
        <v>850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850</v>
      </c>
      <c r="CC34" s="295" t="s">
        <v>850</v>
      </c>
      <c r="CD34" s="295" t="s">
        <v>850</v>
      </c>
      <c r="CE34" s="295" t="s">
        <v>850</v>
      </c>
      <c r="CF34" s="295" t="s">
        <v>850</v>
      </c>
      <c r="CG34" s="295" t="s">
        <v>850</v>
      </c>
      <c r="CH34" s="295" t="s">
        <v>850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850</v>
      </c>
      <c r="CX34" s="295" t="s">
        <v>850</v>
      </c>
      <c r="CY34" s="295" t="s">
        <v>850</v>
      </c>
      <c r="CZ34" s="295" t="s">
        <v>850</v>
      </c>
      <c r="DA34" s="295" t="s">
        <v>850</v>
      </c>
      <c r="DB34" s="295" t="s">
        <v>850</v>
      </c>
      <c r="DC34" s="295" t="s">
        <v>850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850</v>
      </c>
      <c r="DS34" s="295" t="s">
        <v>850</v>
      </c>
      <c r="DT34" s="292">
        <v>0</v>
      </c>
      <c r="DU34" s="295" t="s">
        <v>850</v>
      </c>
      <c r="DV34" s="295" t="s">
        <v>850</v>
      </c>
      <c r="DW34" s="295" t="s">
        <v>850</v>
      </c>
      <c r="DX34" s="295" t="s">
        <v>850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850</v>
      </c>
      <c r="EL34" s="295" t="s">
        <v>850</v>
      </c>
      <c r="EM34" s="295" t="s">
        <v>850</v>
      </c>
      <c r="EN34" s="292">
        <v>0</v>
      </c>
      <c r="EO34" s="292">
        <v>0</v>
      </c>
      <c r="EP34" s="295" t="s">
        <v>850</v>
      </c>
      <c r="EQ34" s="295" t="s">
        <v>850</v>
      </c>
      <c r="ER34" s="295" t="s">
        <v>850</v>
      </c>
      <c r="ES34" s="292">
        <v>0</v>
      </c>
      <c r="ET34" s="292">
        <v>0</v>
      </c>
      <c r="EU34" s="292">
        <f>SUM(EV34:FO34)</f>
        <v>865</v>
      </c>
      <c r="EV34" s="292">
        <v>495</v>
      </c>
      <c r="EW34" s="292">
        <v>0</v>
      </c>
      <c r="EX34" s="292">
        <v>0</v>
      </c>
      <c r="EY34" s="292">
        <v>69</v>
      </c>
      <c r="EZ34" s="292">
        <v>235</v>
      </c>
      <c r="FA34" s="292">
        <v>63</v>
      </c>
      <c r="FB34" s="292">
        <v>0</v>
      </c>
      <c r="FC34" s="292">
        <v>0</v>
      </c>
      <c r="FD34" s="292">
        <v>0</v>
      </c>
      <c r="FE34" s="292">
        <v>3</v>
      </c>
      <c r="FF34" s="292">
        <v>0</v>
      </c>
      <c r="FG34" s="292">
        <v>0</v>
      </c>
      <c r="FH34" s="295" t="s">
        <v>850</v>
      </c>
      <c r="FI34" s="295" t="s">
        <v>850</v>
      </c>
      <c r="FJ34" s="295" t="s">
        <v>850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15329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1041</v>
      </c>
      <c r="I35" s="292">
        <f>SUM(AD35,AY35,BT35,CO35,DJ35,EE35,EZ35)</f>
        <v>378</v>
      </c>
      <c r="J35" s="292">
        <f>SUM(AE35,AZ35,BU35,CP35,DK35,EF35,FA35)</f>
        <v>158</v>
      </c>
      <c r="K35" s="292">
        <f>SUM(AF35,BA35,BV35,CQ35,DL35,EG35,FB35)</f>
        <v>0</v>
      </c>
      <c r="L35" s="292">
        <f>SUM(AG35,BB35,BW35,CR35,DM35,EH35,FC35)</f>
        <v>76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13676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850</v>
      </c>
      <c r="AK35" s="295" t="s">
        <v>850</v>
      </c>
      <c r="AL35" s="292">
        <v>0</v>
      </c>
      <c r="AM35" s="295" t="s">
        <v>850</v>
      </c>
      <c r="AN35" s="295" t="s">
        <v>850</v>
      </c>
      <c r="AO35" s="292">
        <v>0</v>
      </c>
      <c r="AP35" s="295" t="s">
        <v>850</v>
      </c>
      <c r="AQ35" s="292">
        <v>0</v>
      </c>
      <c r="AR35" s="295" t="s">
        <v>850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850</v>
      </c>
      <c r="BF35" s="295" t="s">
        <v>850</v>
      </c>
      <c r="BG35" s="295" t="s">
        <v>850</v>
      </c>
      <c r="BH35" s="295" t="s">
        <v>850</v>
      </c>
      <c r="BI35" s="295" t="s">
        <v>850</v>
      </c>
      <c r="BJ35" s="295" t="s">
        <v>850</v>
      </c>
      <c r="BK35" s="295" t="s">
        <v>850</v>
      </c>
      <c r="BL35" s="295" t="s">
        <v>850</v>
      </c>
      <c r="BM35" s="295" t="s">
        <v>850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850</v>
      </c>
      <c r="CC35" s="295" t="s">
        <v>850</v>
      </c>
      <c r="CD35" s="295" t="s">
        <v>850</v>
      </c>
      <c r="CE35" s="295" t="s">
        <v>850</v>
      </c>
      <c r="CF35" s="295" t="s">
        <v>850</v>
      </c>
      <c r="CG35" s="295" t="s">
        <v>850</v>
      </c>
      <c r="CH35" s="295" t="s">
        <v>850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850</v>
      </c>
      <c r="CX35" s="295" t="s">
        <v>850</v>
      </c>
      <c r="CY35" s="295" t="s">
        <v>850</v>
      </c>
      <c r="CZ35" s="295" t="s">
        <v>850</v>
      </c>
      <c r="DA35" s="295" t="s">
        <v>850</v>
      </c>
      <c r="DB35" s="295" t="s">
        <v>850</v>
      </c>
      <c r="DC35" s="295" t="s">
        <v>850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850</v>
      </c>
      <c r="DS35" s="295" t="s">
        <v>850</v>
      </c>
      <c r="DT35" s="292">
        <v>0</v>
      </c>
      <c r="DU35" s="295" t="s">
        <v>850</v>
      </c>
      <c r="DV35" s="295" t="s">
        <v>850</v>
      </c>
      <c r="DW35" s="295" t="s">
        <v>850</v>
      </c>
      <c r="DX35" s="295" t="s">
        <v>850</v>
      </c>
      <c r="DY35" s="292">
        <v>0</v>
      </c>
      <c r="DZ35" s="292">
        <f>SUM(EA35:ET35)</f>
        <v>13676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850</v>
      </c>
      <c r="EL35" s="295" t="s">
        <v>850</v>
      </c>
      <c r="EM35" s="295" t="s">
        <v>850</v>
      </c>
      <c r="EN35" s="292">
        <v>13676</v>
      </c>
      <c r="EO35" s="292">
        <v>0</v>
      </c>
      <c r="EP35" s="295" t="s">
        <v>850</v>
      </c>
      <c r="EQ35" s="295" t="s">
        <v>850</v>
      </c>
      <c r="ER35" s="295" t="s">
        <v>850</v>
      </c>
      <c r="ES35" s="292">
        <v>0</v>
      </c>
      <c r="ET35" s="292">
        <v>0</v>
      </c>
      <c r="EU35" s="292">
        <f>SUM(EV35:FO35)</f>
        <v>1653</v>
      </c>
      <c r="EV35" s="292">
        <v>0</v>
      </c>
      <c r="EW35" s="292">
        <v>0</v>
      </c>
      <c r="EX35" s="292">
        <v>0</v>
      </c>
      <c r="EY35" s="292">
        <v>1041</v>
      </c>
      <c r="EZ35" s="292">
        <v>378</v>
      </c>
      <c r="FA35" s="292">
        <v>158</v>
      </c>
      <c r="FB35" s="292">
        <v>0</v>
      </c>
      <c r="FC35" s="292">
        <v>76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850</v>
      </c>
      <c r="FI35" s="295" t="s">
        <v>850</v>
      </c>
      <c r="FJ35" s="295" t="s">
        <v>850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637</v>
      </c>
      <c r="E36" s="292">
        <f>SUM(Z36,AU36,BP36,CK36,DF36,EA36,EV36)</f>
        <v>33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382</v>
      </c>
      <c r="I36" s="292">
        <f>SUM(AD36,AY36,BT36,CO36,DJ36,EE36,EZ36)</f>
        <v>142</v>
      </c>
      <c r="J36" s="292">
        <f>SUM(AE36,AZ36,BU36,CP36,DK36,EF36,FA36)</f>
        <v>75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5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850</v>
      </c>
      <c r="AK36" s="295" t="s">
        <v>850</v>
      </c>
      <c r="AL36" s="292">
        <v>0</v>
      </c>
      <c r="AM36" s="295" t="s">
        <v>850</v>
      </c>
      <c r="AN36" s="295" t="s">
        <v>850</v>
      </c>
      <c r="AO36" s="292">
        <v>0</v>
      </c>
      <c r="AP36" s="295" t="s">
        <v>850</v>
      </c>
      <c r="AQ36" s="292">
        <v>0</v>
      </c>
      <c r="AR36" s="295" t="s">
        <v>850</v>
      </c>
      <c r="AS36" s="292">
        <v>0</v>
      </c>
      <c r="AT36" s="292">
        <f>SUM(AU36:BN36)</f>
        <v>637</v>
      </c>
      <c r="AU36" s="292">
        <v>33</v>
      </c>
      <c r="AV36" s="292">
        <v>0</v>
      </c>
      <c r="AW36" s="292">
        <v>0</v>
      </c>
      <c r="AX36" s="292">
        <v>382</v>
      </c>
      <c r="AY36" s="292">
        <v>142</v>
      </c>
      <c r="AZ36" s="292">
        <v>75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850</v>
      </c>
      <c r="BF36" s="295" t="s">
        <v>850</v>
      </c>
      <c r="BG36" s="295" t="s">
        <v>850</v>
      </c>
      <c r="BH36" s="295" t="s">
        <v>850</v>
      </c>
      <c r="BI36" s="295" t="s">
        <v>850</v>
      </c>
      <c r="BJ36" s="295" t="s">
        <v>850</v>
      </c>
      <c r="BK36" s="295" t="s">
        <v>850</v>
      </c>
      <c r="BL36" s="295" t="s">
        <v>850</v>
      </c>
      <c r="BM36" s="295" t="s">
        <v>850</v>
      </c>
      <c r="BN36" s="292">
        <v>5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850</v>
      </c>
      <c r="CC36" s="295" t="s">
        <v>850</v>
      </c>
      <c r="CD36" s="295" t="s">
        <v>850</v>
      </c>
      <c r="CE36" s="295" t="s">
        <v>850</v>
      </c>
      <c r="CF36" s="295" t="s">
        <v>850</v>
      </c>
      <c r="CG36" s="295" t="s">
        <v>850</v>
      </c>
      <c r="CH36" s="295" t="s">
        <v>850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850</v>
      </c>
      <c r="CX36" s="295" t="s">
        <v>850</v>
      </c>
      <c r="CY36" s="295" t="s">
        <v>850</v>
      </c>
      <c r="CZ36" s="295" t="s">
        <v>850</v>
      </c>
      <c r="DA36" s="295" t="s">
        <v>850</v>
      </c>
      <c r="DB36" s="295" t="s">
        <v>850</v>
      </c>
      <c r="DC36" s="295" t="s">
        <v>850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850</v>
      </c>
      <c r="DS36" s="295" t="s">
        <v>850</v>
      </c>
      <c r="DT36" s="292">
        <v>0</v>
      </c>
      <c r="DU36" s="295" t="s">
        <v>850</v>
      </c>
      <c r="DV36" s="295" t="s">
        <v>850</v>
      </c>
      <c r="DW36" s="295" t="s">
        <v>850</v>
      </c>
      <c r="DX36" s="295" t="s">
        <v>850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850</v>
      </c>
      <c r="EL36" s="295" t="s">
        <v>850</v>
      </c>
      <c r="EM36" s="295" t="s">
        <v>850</v>
      </c>
      <c r="EN36" s="292">
        <v>0</v>
      </c>
      <c r="EO36" s="292">
        <v>0</v>
      </c>
      <c r="EP36" s="295" t="s">
        <v>850</v>
      </c>
      <c r="EQ36" s="295" t="s">
        <v>850</v>
      </c>
      <c r="ER36" s="295" t="s">
        <v>850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850</v>
      </c>
      <c r="FI36" s="295" t="s">
        <v>850</v>
      </c>
      <c r="FJ36" s="295" t="s">
        <v>850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1979</v>
      </c>
      <c r="E37" s="292">
        <f>SUM(Z37,AU37,BP37,CK37,DF37,EA37,EV37)</f>
        <v>6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314</v>
      </c>
      <c r="I37" s="292">
        <f>SUM(AD37,AY37,BT37,CO37,DJ37,EE37,EZ37)</f>
        <v>570</v>
      </c>
      <c r="J37" s="292">
        <f>SUM(AE37,AZ37,BU37,CP37,DK37,EF37,FA37)</f>
        <v>61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1022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6</v>
      </c>
      <c r="Y37" s="292">
        <f>SUM(Z37:AS37)</f>
        <v>1030</v>
      </c>
      <c r="Z37" s="292">
        <v>6</v>
      </c>
      <c r="AA37" s="292">
        <v>0</v>
      </c>
      <c r="AB37" s="292">
        <v>0</v>
      </c>
      <c r="AC37" s="292">
        <v>0</v>
      </c>
      <c r="AD37" s="292">
        <v>0</v>
      </c>
      <c r="AE37" s="292">
        <v>2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850</v>
      </c>
      <c r="AK37" s="295" t="s">
        <v>850</v>
      </c>
      <c r="AL37" s="292">
        <v>1022</v>
      </c>
      <c r="AM37" s="295" t="s">
        <v>850</v>
      </c>
      <c r="AN37" s="295" t="s">
        <v>850</v>
      </c>
      <c r="AO37" s="292">
        <v>0</v>
      </c>
      <c r="AP37" s="295" t="s">
        <v>850</v>
      </c>
      <c r="AQ37" s="292">
        <v>0</v>
      </c>
      <c r="AR37" s="295" t="s">
        <v>850</v>
      </c>
      <c r="AS37" s="292">
        <v>0</v>
      </c>
      <c r="AT37" s="292">
        <f>SUM(AU37:BN37)</f>
        <v>155</v>
      </c>
      <c r="AU37" s="292">
        <v>0</v>
      </c>
      <c r="AV37" s="292">
        <v>0</v>
      </c>
      <c r="AW37" s="292">
        <v>0</v>
      </c>
      <c r="AX37" s="292">
        <v>97</v>
      </c>
      <c r="AY37" s="292">
        <v>52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850</v>
      </c>
      <c r="BF37" s="295" t="s">
        <v>850</v>
      </c>
      <c r="BG37" s="295" t="s">
        <v>850</v>
      </c>
      <c r="BH37" s="295" t="s">
        <v>850</v>
      </c>
      <c r="BI37" s="295" t="s">
        <v>850</v>
      </c>
      <c r="BJ37" s="295" t="s">
        <v>850</v>
      </c>
      <c r="BK37" s="295" t="s">
        <v>850</v>
      </c>
      <c r="BL37" s="295" t="s">
        <v>850</v>
      </c>
      <c r="BM37" s="295" t="s">
        <v>850</v>
      </c>
      <c r="BN37" s="292">
        <v>6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850</v>
      </c>
      <c r="CC37" s="295" t="s">
        <v>850</v>
      </c>
      <c r="CD37" s="295" t="s">
        <v>850</v>
      </c>
      <c r="CE37" s="295" t="s">
        <v>850</v>
      </c>
      <c r="CF37" s="295" t="s">
        <v>850</v>
      </c>
      <c r="CG37" s="295" t="s">
        <v>850</v>
      </c>
      <c r="CH37" s="295" t="s">
        <v>850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850</v>
      </c>
      <c r="CX37" s="295" t="s">
        <v>850</v>
      </c>
      <c r="CY37" s="295" t="s">
        <v>850</v>
      </c>
      <c r="CZ37" s="295" t="s">
        <v>850</v>
      </c>
      <c r="DA37" s="295" t="s">
        <v>850</v>
      </c>
      <c r="DB37" s="295" t="s">
        <v>850</v>
      </c>
      <c r="DC37" s="295" t="s">
        <v>850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850</v>
      </c>
      <c r="DS37" s="295" t="s">
        <v>850</v>
      </c>
      <c r="DT37" s="292">
        <v>0</v>
      </c>
      <c r="DU37" s="295" t="s">
        <v>850</v>
      </c>
      <c r="DV37" s="295" t="s">
        <v>850</v>
      </c>
      <c r="DW37" s="295" t="s">
        <v>850</v>
      </c>
      <c r="DX37" s="295" t="s">
        <v>850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850</v>
      </c>
      <c r="EL37" s="295" t="s">
        <v>850</v>
      </c>
      <c r="EM37" s="295" t="s">
        <v>850</v>
      </c>
      <c r="EN37" s="292">
        <v>0</v>
      </c>
      <c r="EO37" s="292">
        <v>0</v>
      </c>
      <c r="EP37" s="295" t="s">
        <v>850</v>
      </c>
      <c r="EQ37" s="295" t="s">
        <v>850</v>
      </c>
      <c r="ER37" s="295" t="s">
        <v>850</v>
      </c>
      <c r="ES37" s="292">
        <v>0</v>
      </c>
      <c r="ET37" s="292">
        <v>0</v>
      </c>
      <c r="EU37" s="292">
        <f>SUM(EV37:FO37)</f>
        <v>794</v>
      </c>
      <c r="EV37" s="292">
        <v>0</v>
      </c>
      <c r="EW37" s="292">
        <v>0</v>
      </c>
      <c r="EX37" s="292">
        <v>0</v>
      </c>
      <c r="EY37" s="292">
        <v>217</v>
      </c>
      <c r="EZ37" s="292">
        <v>518</v>
      </c>
      <c r="FA37" s="292">
        <v>59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850</v>
      </c>
      <c r="FI37" s="295" t="s">
        <v>850</v>
      </c>
      <c r="FJ37" s="295" t="s">
        <v>850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1375</v>
      </c>
      <c r="E38" s="292">
        <f>SUM(Z38,AU38,BP38,CK38,DF38,EA38,EV38)</f>
        <v>54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182</v>
      </c>
      <c r="I38" s="292">
        <f>SUM(AD38,AY38,BT38,CO38,DJ38,EE38,EZ38)</f>
        <v>289</v>
      </c>
      <c r="J38" s="292">
        <f>SUM(AE38,AZ38,BU38,CP38,DK38,EF38,FA38)</f>
        <v>72</v>
      </c>
      <c r="K38" s="292">
        <f>SUM(AF38,BA38,BV38,CQ38,DL38,EG38,FB38)</f>
        <v>0</v>
      </c>
      <c r="L38" s="292">
        <f>SUM(AG38,BB38,BW38,CR38,DM38,EH38,FC38)</f>
        <v>105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6</v>
      </c>
      <c r="P38" s="292">
        <f>SUM(AK38,BF38,CA38,CV38,DQ38,EL38,FG38)</f>
        <v>0</v>
      </c>
      <c r="Q38" s="292">
        <f>SUM(AL38,BG38,CB38,CW38,DR38,EM38,FH38)</f>
        <v>527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140</v>
      </c>
      <c r="Y38" s="292">
        <f>SUM(Z38:AS38)</f>
        <v>581</v>
      </c>
      <c r="Z38" s="292">
        <v>54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850</v>
      </c>
      <c r="AK38" s="295" t="s">
        <v>850</v>
      </c>
      <c r="AL38" s="292">
        <v>527</v>
      </c>
      <c r="AM38" s="295" t="s">
        <v>850</v>
      </c>
      <c r="AN38" s="295" t="s">
        <v>850</v>
      </c>
      <c r="AO38" s="292">
        <v>0</v>
      </c>
      <c r="AP38" s="295" t="s">
        <v>850</v>
      </c>
      <c r="AQ38" s="292">
        <v>0</v>
      </c>
      <c r="AR38" s="295" t="s">
        <v>850</v>
      </c>
      <c r="AS38" s="292">
        <v>0</v>
      </c>
      <c r="AT38" s="292">
        <f>SUM(AU38:BN38)</f>
        <v>125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850</v>
      </c>
      <c r="BF38" s="295" t="s">
        <v>850</v>
      </c>
      <c r="BG38" s="295" t="s">
        <v>850</v>
      </c>
      <c r="BH38" s="295" t="s">
        <v>850</v>
      </c>
      <c r="BI38" s="295" t="s">
        <v>850</v>
      </c>
      <c r="BJ38" s="295" t="s">
        <v>850</v>
      </c>
      <c r="BK38" s="295" t="s">
        <v>850</v>
      </c>
      <c r="BL38" s="295" t="s">
        <v>850</v>
      </c>
      <c r="BM38" s="295" t="s">
        <v>850</v>
      </c>
      <c r="BN38" s="292">
        <v>125</v>
      </c>
      <c r="BO38" s="292">
        <f>SUM(BP38:CI38)</f>
        <v>6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6</v>
      </c>
      <c r="CA38" s="292">
        <v>0</v>
      </c>
      <c r="CB38" s="295" t="s">
        <v>850</v>
      </c>
      <c r="CC38" s="295" t="s">
        <v>850</v>
      </c>
      <c r="CD38" s="295" t="s">
        <v>850</v>
      </c>
      <c r="CE38" s="295" t="s">
        <v>850</v>
      </c>
      <c r="CF38" s="295" t="s">
        <v>850</v>
      </c>
      <c r="CG38" s="295" t="s">
        <v>850</v>
      </c>
      <c r="CH38" s="295" t="s">
        <v>850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850</v>
      </c>
      <c r="CX38" s="295" t="s">
        <v>850</v>
      </c>
      <c r="CY38" s="295" t="s">
        <v>850</v>
      </c>
      <c r="CZ38" s="295" t="s">
        <v>850</v>
      </c>
      <c r="DA38" s="295" t="s">
        <v>850</v>
      </c>
      <c r="DB38" s="295" t="s">
        <v>850</v>
      </c>
      <c r="DC38" s="295" t="s">
        <v>850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850</v>
      </c>
      <c r="DS38" s="295" t="s">
        <v>850</v>
      </c>
      <c r="DT38" s="292">
        <v>0</v>
      </c>
      <c r="DU38" s="295" t="s">
        <v>850</v>
      </c>
      <c r="DV38" s="295" t="s">
        <v>850</v>
      </c>
      <c r="DW38" s="295" t="s">
        <v>850</v>
      </c>
      <c r="DX38" s="295" t="s">
        <v>850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850</v>
      </c>
      <c r="EL38" s="295" t="s">
        <v>850</v>
      </c>
      <c r="EM38" s="295" t="s">
        <v>850</v>
      </c>
      <c r="EN38" s="292">
        <v>0</v>
      </c>
      <c r="EO38" s="292">
        <v>0</v>
      </c>
      <c r="EP38" s="295" t="s">
        <v>850</v>
      </c>
      <c r="EQ38" s="295" t="s">
        <v>850</v>
      </c>
      <c r="ER38" s="295" t="s">
        <v>850</v>
      </c>
      <c r="ES38" s="292">
        <v>0</v>
      </c>
      <c r="ET38" s="292">
        <v>0</v>
      </c>
      <c r="EU38" s="292">
        <f>SUM(EV38:FO38)</f>
        <v>663</v>
      </c>
      <c r="EV38" s="292">
        <v>0</v>
      </c>
      <c r="EW38" s="292">
        <v>0</v>
      </c>
      <c r="EX38" s="292">
        <v>0</v>
      </c>
      <c r="EY38" s="292">
        <v>182</v>
      </c>
      <c r="EZ38" s="292">
        <v>289</v>
      </c>
      <c r="FA38" s="292">
        <v>72</v>
      </c>
      <c r="FB38" s="292">
        <v>0</v>
      </c>
      <c r="FC38" s="292">
        <v>105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850</v>
      </c>
      <c r="FI38" s="295" t="s">
        <v>850</v>
      </c>
      <c r="FJ38" s="295" t="s">
        <v>850</v>
      </c>
      <c r="FK38" s="292">
        <v>0</v>
      </c>
      <c r="FL38" s="292">
        <v>0</v>
      </c>
      <c r="FM38" s="292">
        <v>0</v>
      </c>
      <c r="FN38" s="292">
        <v>0</v>
      </c>
      <c r="FO38" s="292">
        <v>15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2128</v>
      </c>
      <c r="E39" s="292">
        <f>SUM(Z39,AU39,BP39,CK39,DF39,EA39,EV39)</f>
        <v>255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344</v>
      </c>
      <c r="I39" s="292">
        <f>SUM(AD39,AY39,BT39,CO39,DJ39,EE39,EZ39)</f>
        <v>376</v>
      </c>
      <c r="J39" s="292">
        <f>SUM(AE39,AZ39,BU39,CP39,DK39,EF39,FA39)</f>
        <v>47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1019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87</v>
      </c>
      <c r="Y39" s="292">
        <f>SUM(Z39:AS39)</f>
        <v>1019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850</v>
      </c>
      <c r="AK39" s="295" t="s">
        <v>850</v>
      </c>
      <c r="AL39" s="292">
        <v>1019</v>
      </c>
      <c r="AM39" s="295" t="s">
        <v>850</v>
      </c>
      <c r="AN39" s="295" t="s">
        <v>850</v>
      </c>
      <c r="AO39" s="292">
        <v>0</v>
      </c>
      <c r="AP39" s="295" t="s">
        <v>850</v>
      </c>
      <c r="AQ39" s="292">
        <v>0</v>
      </c>
      <c r="AR39" s="295" t="s">
        <v>850</v>
      </c>
      <c r="AS39" s="292">
        <v>0</v>
      </c>
      <c r="AT39" s="292">
        <f>SUM(AU39:BN39)</f>
        <v>561</v>
      </c>
      <c r="AU39" s="292">
        <v>0</v>
      </c>
      <c r="AV39" s="292">
        <v>0</v>
      </c>
      <c r="AW39" s="292">
        <v>0</v>
      </c>
      <c r="AX39" s="292">
        <v>295</v>
      </c>
      <c r="AY39" s="292">
        <v>179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850</v>
      </c>
      <c r="BF39" s="295" t="s">
        <v>850</v>
      </c>
      <c r="BG39" s="295" t="s">
        <v>850</v>
      </c>
      <c r="BH39" s="295" t="s">
        <v>850</v>
      </c>
      <c r="BI39" s="295" t="s">
        <v>850</v>
      </c>
      <c r="BJ39" s="295" t="s">
        <v>850</v>
      </c>
      <c r="BK39" s="295" t="s">
        <v>850</v>
      </c>
      <c r="BL39" s="295" t="s">
        <v>850</v>
      </c>
      <c r="BM39" s="295" t="s">
        <v>850</v>
      </c>
      <c r="BN39" s="292">
        <v>87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850</v>
      </c>
      <c r="CC39" s="295" t="s">
        <v>850</v>
      </c>
      <c r="CD39" s="295" t="s">
        <v>850</v>
      </c>
      <c r="CE39" s="295" t="s">
        <v>850</v>
      </c>
      <c r="CF39" s="295" t="s">
        <v>850</v>
      </c>
      <c r="CG39" s="295" t="s">
        <v>850</v>
      </c>
      <c r="CH39" s="295" t="s">
        <v>850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850</v>
      </c>
      <c r="CX39" s="295" t="s">
        <v>850</v>
      </c>
      <c r="CY39" s="295" t="s">
        <v>850</v>
      </c>
      <c r="CZ39" s="295" t="s">
        <v>850</v>
      </c>
      <c r="DA39" s="295" t="s">
        <v>850</v>
      </c>
      <c r="DB39" s="295" t="s">
        <v>850</v>
      </c>
      <c r="DC39" s="295" t="s">
        <v>850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850</v>
      </c>
      <c r="DS39" s="295" t="s">
        <v>850</v>
      </c>
      <c r="DT39" s="292">
        <v>0</v>
      </c>
      <c r="DU39" s="295" t="s">
        <v>850</v>
      </c>
      <c r="DV39" s="295" t="s">
        <v>850</v>
      </c>
      <c r="DW39" s="295" t="s">
        <v>850</v>
      </c>
      <c r="DX39" s="295" t="s">
        <v>850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850</v>
      </c>
      <c r="EL39" s="295" t="s">
        <v>850</v>
      </c>
      <c r="EM39" s="295" t="s">
        <v>850</v>
      </c>
      <c r="EN39" s="292">
        <v>0</v>
      </c>
      <c r="EO39" s="292">
        <v>0</v>
      </c>
      <c r="EP39" s="295" t="s">
        <v>850</v>
      </c>
      <c r="EQ39" s="295" t="s">
        <v>850</v>
      </c>
      <c r="ER39" s="295" t="s">
        <v>850</v>
      </c>
      <c r="ES39" s="292">
        <v>0</v>
      </c>
      <c r="ET39" s="292">
        <v>0</v>
      </c>
      <c r="EU39" s="292">
        <f>SUM(EV39:FO39)</f>
        <v>548</v>
      </c>
      <c r="EV39" s="292">
        <v>255</v>
      </c>
      <c r="EW39" s="292">
        <v>0</v>
      </c>
      <c r="EX39" s="292">
        <v>0</v>
      </c>
      <c r="EY39" s="292">
        <v>49</v>
      </c>
      <c r="EZ39" s="292">
        <v>197</v>
      </c>
      <c r="FA39" s="292">
        <v>47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850</v>
      </c>
      <c r="FI39" s="295" t="s">
        <v>850</v>
      </c>
      <c r="FJ39" s="295" t="s">
        <v>850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550</v>
      </c>
      <c r="E40" s="292">
        <f>SUM(Z40,AU40,BP40,CK40,DF40,EA40,EV40)</f>
        <v>23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209</v>
      </c>
      <c r="I40" s="292">
        <f>SUM(AD40,AY40,BT40,CO40,DJ40,EE40,EZ40)</f>
        <v>292</v>
      </c>
      <c r="J40" s="292">
        <f>SUM(AE40,AZ40,BU40,CP40,DK40,EF40,FA40)</f>
        <v>26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850</v>
      </c>
      <c r="AK40" s="295" t="s">
        <v>850</v>
      </c>
      <c r="AL40" s="292">
        <v>0</v>
      </c>
      <c r="AM40" s="295" t="s">
        <v>850</v>
      </c>
      <c r="AN40" s="295" t="s">
        <v>850</v>
      </c>
      <c r="AO40" s="292">
        <v>0</v>
      </c>
      <c r="AP40" s="295" t="s">
        <v>850</v>
      </c>
      <c r="AQ40" s="292">
        <v>0</v>
      </c>
      <c r="AR40" s="295" t="s">
        <v>850</v>
      </c>
      <c r="AS40" s="292">
        <v>0</v>
      </c>
      <c r="AT40" s="292">
        <f>SUM(AU40:BN40)</f>
        <v>145</v>
      </c>
      <c r="AU40" s="292">
        <v>0</v>
      </c>
      <c r="AV40" s="292">
        <v>0</v>
      </c>
      <c r="AW40" s="292">
        <v>0</v>
      </c>
      <c r="AX40" s="292">
        <v>145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850</v>
      </c>
      <c r="BF40" s="295" t="s">
        <v>850</v>
      </c>
      <c r="BG40" s="295" t="s">
        <v>850</v>
      </c>
      <c r="BH40" s="295" t="s">
        <v>850</v>
      </c>
      <c r="BI40" s="295" t="s">
        <v>850</v>
      </c>
      <c r="BJ40" s="295" t="s">
        <v>850</v>
      </c>
      <c r="BK40" s="295" t="s">
        <v>850</v>
      </c>
      <c r="BL40" s="295" t="s">
        <v>850</v>
      </c>
      <c r="BM40" s="295" t="s">
        <v>850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850</v>
      </c>
      <c r="CC40" s="295" t="s">
        <v>850</v>
      </c>
      <c r="CD40" s="295" t="s">
        <v>850</v>
      </c>
      <c r="CE40" s="295" t="s">
        <v>850</v>
      </c>
      <c r="CF40" s="295" t="s">
        <v>850</v>
      </c>
      <c r="CG40" s="295" t="s">
        <v>850</v>
      </c>
      <c r="CH40" s="295" t="s">
        <v>850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850</v>
      </c>
      <c r="CX40" s="295" t="s">
        <v>850</v>
      </c>
      <c r="CY40" s="295" t="s">
        <v>850</v>
      </c>
      <c r="CZ40" s="295" t="s">
        <v>850</v>
      </c>
      <c r="DA40" s="295" t="s">
        <v>850</v>
      </c>
      <c r="DB40" s="295" t="s">
        <v>850</v>
      </c>
      <c r="DC40" s="295" t="s">
        <v>850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850</v>
      </c>
      <c r="DS40" s="295" t="s">
        <v>850</v>
      </c>
      <c r="DT40" s="292">
        <v>0</v>
      </c>
      <c r="DU40" s="295" t="s">
        <v>850</v>
      </c>
      <c r="DV40" s="295" t="s">
        <v>850</v>
      </c>
      <c r="DW40" s="295" t="s">
        <v>850</v>
      </c>
      <c r="DX40" s="295" t="s">
        <v>850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850</v>
      </c>
      <c r="EL40" s="295" t="s">
        <v>850</v>
      </c>
      <c r="EM40" s="295" t="s">
        <v>850</v>
      </c>
      <c r="EN40" s="292">
        <v>0</v>
      </c>
      <c r="EO40" s="292">
        <v>0</v>
      </c>
      <c r="EP40" s="295" t="s">
        <v>850</v>
      </c>
      <c r="EQ40" s="295" t="s">
        <v>850</v>
      </c>
      <c r="ER40" s="295" t="s">
        <v>850</v>
      </c>
      <c r="ES40" s="292">
        <v>0</v>
      </c>
      <c r="ET40" s="292">
        <v>0</v>
      </c>
      <c r="EU40" s="292">
        <f>SUM(EV40:FO40)</f>
        <v>405</v>
      </c>
      <c r="EV40" s="292">
        <v>23</v>
      </c>
      <c r="EW40" s="292">
        <v>0</v>
      </c>
      <c r="EX40" s="292">
        <v>0</v>
      </c>
      <c r="EY40" s="292">
        <v>64</v>
      </c>
      <c r="EZ40" s="292">
        <v>292</v>
      </c>
      <c r="FA40" s="292">
        <v>26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850</v>
      </c>
      <c r="FI40" s="295" t="s">
        <v>850</v>
      </c>
      <c r="FJ40" s="295" t="s">
        <v>850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230</v>
      </c>
      <c r="E41" s="292">
        <f>SUM(Z41,AU41,BP41,CK41,DF41,EA41,EV41)</f>
        <v>17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131</v>
      </c>
      <c r="I41" s="292">
        <f>SUM(AD41,AY41,BT41,CO41,DJ41,EE41,EZ41)</f>
        <v>70</v>
      </c>
      <c r="J41" s="292">
        <f>SUM(AE41,AZ41,BU41,CP41,DK41,EF41,FA41)</f>
        <v>5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7</v>
      </c>
      <c r="Y41" s="292">
        <f>SUM(Z41:AS41)</f>
        <v>22</v>
      </c>
      <c r="Z41" s="292">
        <v>17</v>
      </c>
      <c r="AA41" s="292">
        <v>0</v>
      </c>
      <c r="AB41" s="292">
        <v>0</v>
      </c>
      <c r="AC41" s="292">
        <v>0</v>
      </c>
      <c r="AD41" s="292">
        <v>0</v>
      </c>
      <c r="AE41" s="292">
        <v>5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850</v>
      </c>
      <c r="AK41" s="295" t="s">
        <v>850</v>
      </c>
      <c r="AL41" s="292">
        <v>0</v>
      </c>
      <c r="AM41" s="295" t="s">
        <v>850</v>
      </c>
      <c r="AN41" s="295" t="s">
        <v>850</v>
      </c>
      <c r="AO41" s="292">
        <v>0</v>
      </c>
      <c r="AP41" s="295" t="s">
        <v>850</v>
      </c>
      <c r="AQ41" s="292">
        <v>0</v>
      </c>
      <c r="AR41" s="295" t="s">
        <v>850</v>
      </c>
      <c r="AS41" s="292">
        <v>0</v>
      </c>
      <c r="AT41" s="292">
        <f>SUM(AU41:BN41)</f>
        <v>208</v>
      </c>
      <c r="AU41" s="292">
        <v>0</v>
      </c>
      <c r="AV41" s="292">
        <v>0</v>
      </c>
      <c r="AW41" s="292">
        <v>0</v>
      </c>
      <c r="AX41" s="292">
        <v>131</v>
      </c>
      <c r="AY41" s="292">
        <v>70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850</v>
      </c>
      <c r="BF41" s="295" t="s">
        <v>850</v>
      </c>
      <c r="BG41" s="295" t="s">
        <v>850</v>
      </c>
      <c r="BH41" s="295" t="s">
        <v>850</v>
      </c>
      <c r="BI41" s="295" t="s">
        <v>850</v>
      </c>
      <c r="BJ41" s="295" t="s">
        <v>850</v>
      </c>
      <c r="BK41" s="295" t="s">
        <v>850</v>
      </c>
      <c r="BL41" s="295" t="s">
        <v>850</v>
      </c>
      <c r="BM41" s="295" t="s">
        <v>850</v>
      </c>
      <c r="BN41" s="292">
        <v>7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850</v>
      </c>
      <c r="CC41" s="295" t="s">
        <v>850</v>
      </c>
      <c r="CD41" s="295" t="s">
        <v>850</v>
      </c>
      <c r="CE41" s="295" t="s">
        <v>850</v>
      </c>
      <c r="CF41" s="295" t="s">
        <v>850</v>
      </c>
      <c r="CG41" s="295" t="s">
        <v>850</v>
      </c>
      <c r="CH41" s="295" t="s">
        <v>850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850</v>
      </c>
      <c r="CX41" s="295" t="s">
        <v>850</v>
      </c>
      <c r="CY41" s="295" t="s">
        <v>850</v>
      </c>
      <c r="CZ41" s="295" t="s">
        <v>850</v>
      </c>
      <c r="DA41" s="295" t="s">
        <v>850</v>
      </c>
      <c r="DB41" s="295" t="s">
        <v>850</v>
      </c>
      <c r="DC41" s="295" t="s">
        <v>850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850</v>
      </c>
      <c r="DS41" s="295" t="s">
        <v>850</v>
      </c>
      <c r="DT41" s="292">
        <v>0</v>
      </c>
      <c r="DU41" s="295" t="s">
        <v>850</v>
      </c>
      <c r="DV41" s="295" t="s">
        <v>850</v>
      </c>
      <c r="DW41" s="295" t="s">
        <v>850</v>
      </c>
      <c r="DX41" s="295" t="s">
        <v>850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850</v>
      </c>
      <c r="EL41" s="295" t="s">
        <v>850</v>
      </c>
      <c r="EM41" s="295" t="s">
        <v>850</v>
      </c>
      <c r="EN41" s="292">
        <v>0</v>
      </c>
      <c r="EO41" s="292">
        <v>0</v>
      </c>
      <c r="EP41" s="295" t="s">
        <v>850</v>
      </c>
      <c r="EQ41" s="295" t="s">
        <v>850</v>
      </c>
      <c r="ER41" s="295" t="s">
        <v>850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850</v>
      </c>
      <c r="FI41" s="295" t="s">
        <v>850</v>
      </c>
      <c r="FJ41" s="295" t="s">
        <v>850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463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181</v>
      </c>
      <c r="I42" s="292">
        <f>SUM(AD42,AY42,BT42,CO42,DJ42,EE42,EZ42)</f>
        <v>147</v>
      </c>
      <c r="J42" s="292">
        <f>SUM(AE42,AZ42,BU42,CP42,DK42,EF42,FA42)</f>
        <v>16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117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2</v>
      </c>
      <c r="X42" s="292">
        <f>SUM(AS42,BN42,CI42,DD42,DY42,ET42,FO42)</f>
        <v>0</v>
      </c>
      <c r="Y42" s="292">
        <f>SUM(Z42:AS42)</f>
        <v>117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850</v>
      </c>
      <c r="AK42" s="295" t="s">
        <v>850</v>
      </c>
      <c r="AL42" s="292">
        <v>117</v>
      </c>
      <c r="AM42" s="295" t="s">
        <v>850</v>
      </c>
      <c r="AN42" s="295" t="s">
        <v>850</v>
      </c>
      <c r="AO42" s="292">
        <v>0</v>
      </c>
      <c r="AP42" s="295" t="s">
        <v>850</v>
      </c>
      <c r="AQ42" s="292">
        <v>0</v>
      </c>
      <c r="AR42" s="295" t="s">
        <v>850</v>
      </c>
      <c r="AS42" s="292">
        <v>0</v>
      </c>
      <c r="AT42" s="292">
        <f>SUM(AU42:BN42)</f>
        <v>110</v>
      </c>
      <c r="AU42" s="292">
        <v>0</v>
      </c>
      <c r="AV42" s="292">
        <v>0</v>
      </c>
      <c r="AW42" s="292">
        <v>0</v>
      </c>
      <c r="AX42" s="292">
        <v>110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850</v>
      </c>
      <c r="BF42" s="295" t="s">
        <v>850</v>
      </c>
      <c r="BG42" s="295" t="s">
        <v>850</v>
      </c>
      <c r="BH42" s="295" t="s">
        <v>850</v>
      </c>
      <c r="BI42" s="295" t="s">
        <v>850</v>
      </c>
      <c r="BJ42" s="295" t="s">
        <v>850</v>
      </c>
      <c r="BK42" s="295" t="s">
        <v>850</v>
      </c>
      <c r="BL42" s="295" t="s">
        <v>850</v>
      </c>
      <c r="BM42" s="295" t="s">
        <v>850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850</v>
      </c>
      <c r="CC42" s="295" t="s">
        <v>850</v>
      </c>
      <c r="CD42" s="295" t="s">
        <v>850</v>
      </c>
      <c r="CE42" s="295" t="s">
        <v>850</v>
      </c>
      <c r="CF42" s="295" t="s">
        <v>850</v>
      </c>
      <c r="CG42" s="295" t="s">
        <v>850</v>
      </c>
      <c r="CH42" s="295" t="s">
        <v>850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850</v>
      </c>
      <c r="CX42" s="295" t="s">
        <v>850</v>
      </c>
      <c r="CY42" s="295" t="s">
        <v>850</v>
      </c>
      <c r="CZ42" s="295" t="s">
        <v>850</v>
      </c>
      <c r="DA42" s="295" t="s">
        <v>850</v>
      </c>
      <c r="DB42" s="295" t="s">
        <v>850</v>
      </c>
      <c r="DC42" s="295" t="s">
        <v>850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850</v>
      </c>
      <c r="DS42" s="295" t="s">
        <v>850</v>
      </c>
      <c r="DT42" s="292">
        <v>0</v>
      </c>
      <c r="DU42" s="295" t="s">
        <v>850</v>
      </c>
      <c r="DV42" s="295" t="s">
        <v>850</v>
      </c>
      <c r="DW42" s="295" t="s">
        <v>850</v>
      </c>
      <c r="DX42" s="295" t="s">
        <v>850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850</v>
      </c>
      <c r="EL42" s="295" t="s">
        <v>850</v>
      </c>
      <c r="EM42" s="295" t="s">
        <v>850</v>
      </c>
      <c r="EN42" s="292">
        <v>0</v>
      </c>
      <c r="EO42" s="292">
        <v>0</v>
      </c>
      <c r="EP42" s="295" t="s">
        <v>850</v>
      </c>
      <c r="EQ42" s="295" t="s">
        <v>850</v>
      </c>
      <c r="ER42" s="295" t="s">
        <v>850</v>
      </c>
      <c r="ES42" s="292">
        <v>0</v>
      </c>
      <c r="ET42" s="292">
        <v>0</v>
      </c>
      <c r="EU42" s="292">
        <f>SUM(EV42:FO42)</f>
        <v>236</v>
      </c>
      <c r="EV42" s="292">
        <v>0</v>
      </c>
      <c r="EW42" s="292">
        <v>0</v>
      </c>
      <c r="EX42" s="292">
        <v>0</v>
      </c>
      <c r="EY42" s="292">
        <v>71</v>
      </c>
      <c r="EZ42" s="292">
        <v>147</v>
      </c>
      <c r="FA42" s="292">
        <v>16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850</v>
      </c>
      <c r="FI42" s="295" t="s">
        <v>850</v>
      </c>
      <c r="FJ42" s="295" t="s">
        <v>850</v>
      </c>
      <c r="FK42" s="292">
        <v>0</v>
      </c>
      <c r="FL42" s="292">
        <v>0</v>
      </c>
      <c r="FM42" s="292">
        <v>0</v>
      </c>
      <c r="FN42" s="292">
        <v>2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1392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102</v>
      </c>
      <c r="I43" s="292">
        <f>SUM(AD43,AY43,BT43,CO43,DJ43,EE43,EZ43)</f>
        <v>172</v>
      </c>
      <c r="J43" s="292">
        <f>SUM(AE43,AZ43,BU43,CP43,DK43,EF43,FA43)</f>
        <v>55</v>
      </c>
      <c r="K43" s="292">
        <f>SUM(AF43,BA43,BV43,CQ43,DL43,EG43,FB43)</f>
        <v>0</v>
      </c>
      <c r="L43" s="292">
        <f>SUM(AG43,BB43,BW43,CR43,DM43,EH43,FC43)</f>
        <v>174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344</v>
      </c>
      <c r="P43" s="292">
        <f>SUM(AK43,BF43,CA43,CV43,DQ43,EL43,FG43)</f>
        <v>0</v>
      </c>
      <c r="Q43" s="292">
        <f>SUM(AL43,BG43,CB43,CW43,DR43,EM43,FH43)</f>
        <v>379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166</v>
      </c>
      <c r="Y43" s="292">
        <f>SUM(Z43:AS43)</f>
        <v>379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850</v>
      </c>
      <c r="AK43" s="295" t="s">
        <v>850</v>
      </c>
      <c r="AL43" s="292">
        <v>379</v>
      </c>
      <c r="AM43" s="295" t="s">
        <v>850</v>
      </c>
      <c r="AN43" s="295" t="s">
        <v>850</v>
      </c>
      <c r="AO43" s="292">
        <v>0</v>
      </c>
      <c r="AP43" s="295" t="s">
        <v>850</v>
      </c>
      <c r="AQ43" s="292">
        <v>0</v>
      </c>
      <c r="AR43" s="295" t="s">
        <v>850</v>
      </c>
      <c r="AS43" s="292">
        <v>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850</v>
      </c>
      <c r="BF43" s="295" t="s">
        <v>850</v>
      </c>
      <c r="BG43" s="295" t="s">
        <v>850</v>
      </c>
      <c r="BH43" s="295" t="s">
        <v>850</v>
      </c>
      <c r="BI43" s="295" t="s">
        <v>850</v>
      </c>
      <c r="BJ43" s="295" t="s">
        <v>850</v>
      </c>
      <c r="BK43" s="295" t="s">
        <v>850</v>
      </c>
      <c r="BL43" s="295" t="s">
        <v>850</v>
      </c>
      <c r="BM43" s="295" t="s">
        <v>850</v>
      </c>
      <c r="BN43" s="292">
        <v>0</v>
      </c>
      <c r="BO43" s="292">
        <f>SUM(BP43:CI43)</f>
        <v>344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344</v>
      </c>
      <c r="CA43" s="292">
        <v>0</v>
      </c>
      <c r="CB43" s="295" t="s">
        <v>850</v>
      </c>
      <c r="CC43" s="295" t="s">
        <v>850</v>
      </c>
      <c r="CD43" s="295" t="s">
        <v>850</v>
      </c>
      <c r="CE43" s="295" t="s">
        <v>850</v>
      </c>
      <c r="CF43" s="295" t="s">
        <v>850</v>
      </c>
      <c r="CG43" s="295" t="s">
        <v>850</v>
      </c>
      <c r="CH43" s="295" t="s">
        <v>850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850</v>
      </c>
      <c r="CX43" s="295" t="s">
        <v>850</v>
      </c>
      <c r="CY43" s="295" t="s">
        <v>850</v>
      </c>
      <c r="CZ43" s="295" t="s">
        <v>850</v>
      </c>
      <c r="DA43" s="295" t="s">
        <v>850</v>
      </c>
      <c r="DB43" s="295" t="s">
        <v>850</v>
      </c>
      <c r="DC43" s="295" t="s">
        <v>850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850</v>
      </c>
      <c r="DS43" s="295" t="s">
        <v>850</v>
      </c>
      <c r="DT43" s="292">
        <v>0</v>
      </c>
      <c r="DU43" s="295" t="s">
        <v>850</v>
      </c>
      <c r="DV43" s="295" t="s">
        <v>850</v>
      </c>
      <c r="DW43" s="295" t="s">
        <v>850</v>
      </c>
      <c r="DX43" s="295" t="s">
        <v>850</v>
      </c>
      <c r="DY43" s="292">
        <v>0</v>
      </c>
      <c r="DZ43" s="292">
        <f>SUM(EA43:ET43)</f>
        <v>158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850</v>
      </c>
      <c r="EL43" s="295" t="s">
        <v>850</v>
      </c>
      <c r="EM43" s="295" t="s">
        <v>850</v>
      </c>
      <c r="EN43" s="292">
        <v>0</v>
      </c>
      <c r="EO43" s="292">
        <v>0</v>
      </c>
      <c r="EP43" s="295" t="s">
        <v>850</v>
      </c>
      <c r="EQ43" s="295" t="s">
        <v>850</v>
      </c>
      <c r="ER43" s="295" t="s">
        <v>850</v>
      </c>
      <c r="ES43" s="292">
        <v>0</v>
      </c>
      <c r="ET43" s="292">
        <v>158</v>
      </c>
      <c r="EU43" s="292">
        <f>SUM(EV43:FO43)</f>
        <v>511</v>
      </c>
      <c r="EV43" s="292">
        <v>0</v>
      </c>
      <c r="EW43" s="292">
        <v>0</v>
      </c>
      <c r="EX43" s="292">
        <v>0</v>
      </c>
      <c r="EY43" s="292">
        <v>102</v>
      </c>
      <c r="EZ43" s="292">
        <v>172</v>
      </c>
      <c r="FA43" s="292">
        <v>55</v>
      </c>
      <c r="FB43" s="292">
        <v>0</v>
      </c>
      <c r="FC43" s="292">
        <v>174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850</v>
      </c>
      <c r="FI43" s="295" t="s">
        <v>850</v>
      </c>
      <c r="FJ43" s="295" t="s">
        <v>850</v>
      </c>
      <c r="FK43" s="292">
        <v>0</v>
      </c>
      <c r="FL43" s="292">
        <v>0</v>
      </c>
      <c r="FM43" s="292">
        <v>0</v>
      </c>
      <c r="FN43" s="292">
        <v>0</v>
      </c>
      <c r="FO43" s="292">
        <v>8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264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217</v>
      </c>
      <c r="I44" s="292">
        <f>SUM(AD44,AY44,BT44,CO44,DJ44,EE44,EZ44)</f>
        <v>0</v>
      </c>
      <c r="J44" s="292">
        <f>SUM(AE44,AZ44,BU44,CP44,DK44,EF44,FA44)</f>
        <v>43</v>
      </c>
      <c r="K44" s="292">
        <f>SUM(AF44,BA44,BV44,CQ44,DL44,EG44,FB44)</f>
        <v>0</v>
      </c>
      <c r="L44" s="292">
        <f>SUM(AG44,BB44,BW44,CR44,DM44,EH44,FC44)</f>
        <v>4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850</v>
      </c>
      <c r="AK44" s="295" t="s">
        <v>850</v>
      </c>
      <c r="AL44" s="292">
        <v>0</v>
      </c>
      <c r="AM44" s="295" t="s">
        <v>850</v>
      </c>
      <c r="AN44" s="295" t="s">
        <v>850</v>
      </c>
      <c r="AO44" s="292">
        <v>0</v>
      </c>
      <c r="AP44" s="295" t="s">
        <v>850</v>
      </c>
      <c r="AQ44" s="292">
        <v>0</v>
      </c>
      <c r="AR44" s="295" t="s">
        <v>850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850</v>
      </c>
      <c r="BF44" s="295" t="s">
        <v>850</v>
      </c>
      <c r="BG44" s="295" t="s">
        <v>850</v>
      </c>
      <c r="BH44" s="295" t="s">
        <v>850</v>
      </c>
      <c r="BI44" s="295" t="s">
        <v>850</v>
      </c>
      <c r="BJ44" s="295" t="s">
        <v>850</v>
      </c>
      <c r="BK44" s="295" t="s">
        <v>850</v>
      </c>
      <c r="BL44" s="295" t="s">
        <v>850</v>
      </c>
      <c r="BM44" s="295" t="s">
        <v>850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850</v>
      </c>
      <c r="CC44" s="295" t="s">
        <v>850</v>
      </c>
      <c r="CD44" s="295" t="s">
        <v>850</v>
      </c>
      <c r="CE44" s="295" t="s">
        <v>850</v>
      </c>
      <c r="CF44" s="295" t="s">
        <v>850</v>
      </c>
      <c r="CG44" s="295" t="s">
        <v>850</v>
      </c>
      <c r="CH44" s="295" t="s">
        <v>850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850</v>
      </c>
      <c r="CX44" s="295" t="s">
        <v>850</v>
      </c>
      <c r="CY44" s="295" t="s">
        <v>850</v>
      </c>
      <c r="CZ44" s="295" t="s">
        <v>850</v>
      </c>
      <c r="DA44" s="295" t="s">
        <v>850</v>
      </c>
      <c r="DB44" s="295" t="s">
        <v>850</v>
      </c>
      <c r="DC44" s="295" t="s">
        <v>850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850</v>
      </c>
      <c r="DS44" s="295" t="s">
        <v>850</v>
      </c>
      <c r="DT44" s="292">
        <v>0</v>
      </c>
      <c r="DU44" s="295" t="s">
        <v>850</v>
      </c>
      <c r="DV44" s="295" t="s">
        <v>850</v>
      </c>
      <c r="DW44" s="295" t="s">
        <v>850</v>
      </c>
      <c r="DX44" s="295" t="s">
        <v>850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850</v>
      </c>
      <c r="EL44" s="295" t="s">
        <v>850</v>
      </c>
      <c r="EM44" s="295" t="s">
        <v>850</v>
      </c>
      <c r="EN44" s="292">
        <v>0</v>
      </c>
      <c r="EO44" s="292">
        <v>0</v>
      </c>
      <c r="EP44" s="295" t="s">
        <v>850</v>
      </c>
      <c r="EQ44" s="295" t="s">
        <v>850</v>
      </c>
      <c r="ER44" s="295" t="s">
        <v>850</v>
      </c>
      <c r="ES44" s="292">
        <v>0</v>
      </c>
      <c r="ET44" s="292">
        <v>0</v>
      </c>
      <c r="EU44" s="292">
        <f>SUM(EV44:FO44)</f>
        <v>264</v>
      </c>
      <c r="EV44" s="292">
        <v>0</v>
      </c>
      <c r="EW44" s="292">
        <v>0</v>
      </c>
      <c r="EX44" s="292">
        <v>0</v>
      </c>
      <c r="EY44" s="292">
        <v>217</v>
      </c>
      <c r="EZ44" s="292">
        <v>0</v>
      </c>
      <c r="FA44" s="292">
        <v>43</v>
      </c>
      <c r="FB44" s="292">
        <v>0</v>
      </c>
      <c r="FC44" s="292">
        <v>4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850</v>
      </c>
      <c r="FI44" s="295" t="s">
        <v>850</v>
      </c>
      <c r="FJ44" s="295" t="s">
        <v>850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206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48</v>
      </c>
      <c r="I45" s="292">
        <f>SUM(AD45,AY45,BT45,CO45,DJ45,EE45,EZ45)</f>
        <v>107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44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7</v>
      </c>
      <c r="Y45" s="292">
        <f>SUM(Z45:AS45)</f>
        <v>51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850</v>
      </c>
      <c r="AK45" s="295" t="s">
        <v>850</v>
      </c>
      <c r="AL45" s="292">
        <v>44</v>
      </c>
      <c r="AM45" s="295" t="s">
        <v>850</v>
      </c>
      <c r="AN45" s="295" t="s">
        <v>850</v>
      </c>
      <c r="AO45" s="292">
        <v>0</v>
      </c>
      <c r="AP45" s="295" t="s">
        <v>850</v>
      </c>
      <c r="AQ45" s="292">
        <v>0</v>
      </c>
      <c r="AR45" s="295" t="s">
        <v>850</v>
      </c>
      <c r="AS45" s="292">
        <v>7</v>
      </c>
      <c r="AT45" s="292">
        <f>SUM(AU45:BN45)</f>
        <v>0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850</v>
      </c>
      <c r="BF45" s="295" t="s">
        <v>850</v>
      </c>
      <c r="BG45" s="295" t="s">
        <v>850</v>
      </c>
      <c r="BH45" s="295" t="s">
        <v>850</v>
      </c>
      <c r="BI45" s="295" t="s">
        <v>850</v>
      </c>
      <c r="BJ45" s="295" t="s">
        <v>850</v>
      </c>
      <c r="BK45" s="295" t="s">
        <v>850</v>
      </c>
      <c r="BL45" s="295" t="s">
        <v>850</v>
      </c>
      <c r="BM45" s="295" t="s">
        <v>850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850</v>
      </c>
      <c r="CC45" s="295" t="s">
        <v>850</v>
      </c>
      <c r="CD45" s="295" t="s">
        <v>850</v>
      </c>
      <c r="CE45" s="295" t="s">
        <v>850</v>
      </c>
      <c r="CF45" s="295" t="s">
        <v>850</v>
      </c>
      <c r="CG45" s="295" t="s">
        <v>850</v>
      </c>
      <c r="CH45" s="295" t="s">
        <v>850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850</v>
      </c>
      <c r="CX45" s="295" t="s">
        <v>850</v>
      </c>
      <c r="CY45" s="295" t="s">
        <v>850</v>
      </c>
      <c r="CZ45" s="295" t="s">
        <v>850</v>
      </c>
      <c r="DA45" s="295" t="s">
        <v>850</v>
      </c>
      <c r="DB45" s="295" t="s">
        <v>850</v>
      </c>
      <c r="DC45" s="295" t="s">
        <v>850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850</v>
      </c>
      <c r="DS45" s="295" t="s">
        <v>850</v>
      </c>
      <c r="DT45" s="292">
        <v>0</v>
      </c>
      <c r="DU45" s="295" t="s">
        <v>850</v>
      </c>
      <c r="DV45" s="295" t="s">
        <v>850</v>
      </c>
      <c r="DW45" s="295" t="s">
        <v>850</v>
      </c>
      <c r="DX45" s="295" t="s">
        <v>850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850</v>
      </c>
      <c r="EL45" s="295" t="s">
        <v>850</v>
      </c>
      <c r="EM45" s="295" t="s">
        <v>850</v>
      </c>
      <c r="EN45" s="292">
        <v>0</v>
      </c>
      <c r="EO45" s="292">
        <v>0</v>
      </c>
      <c r="EP45" s="295" t="s">
        <v>850</v>
      </c>
      <c r="EQ45" s="295" t="s">
        <v>850</v>
      </c>
      <c r="ER45" s="295" t="s">
        <v>850</v>
      </c>
      <c r="ES45" s="292">
        <v>0</v>
      </c>
      <c r="ET45" s="292">
        <v>0</v>
      </c>
      <c r="EU45" s="292">
        <f>SUM(EV45:FO45)</f>
        <v>155</v>
      </c>
      <c r="EV45" s="292">
        <v>0</v>
      </c>
      <c r="EW45" s="292">
        <v>0</v>
      </c>
      <c r="EX45" s="292">
        <v>0</v>
      </c>
      <c r="EY45" s="292">
        <v>48</v>
      </c>
      <c r="EZ45" s="292">
        <v>107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850</v>
      </c>
      <c r="FI45" s="295" t="s">
        <v>850</v>
      </c>
      <c r="FJ45" s="295" t="s">
        <v>850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726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425</v>
      </c>
      <c r="I46" s="292">
        <f>SUM(AD46,AY46,BT46,CO46,DJ46,EE46,EZ46)</f>
        <v>201</v>
      </c>
      <c r="J46" s="292">
        <f>SUM(AE46,AZ46,BU46,CP46,DK46,EF46,FA46)</f>
        <v>100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850</v>
      </c>
      <c r="AK46" s="295" t="s">
        <v>850</v>
      </c>
      <c r="AL46" s="292">
        <v>0</v>
      </c>
      <c r="AM46" s="295" t="s">
        <v>850</v>
      </c>
      <c r="AN46" s="295" t="s">
        <v>850</v>
      </c>
      <c r="AO46" s="292">
        <v>0</v>
      </c>
      <c r="AP46" s="295" t="s">
        <v>850</v>
      </c>
      <c r="AQ46" s="292">
        <v>0</v>
      </c>
      <c r="AR46" s="295" t="s">
        <v>850</v>
      </c>
      <c r="AS46" s="292">
        <v>0</v>
      </c>
      <c r="AT46" s="292">
        <f>SUM(AU46:BN46)</f>
        <v>626</v>
      </c>
      <c r="AU46" s="292">
        <v>0</v>
      </c>
      <c r="AV46" s="292">
        <v>0</v>
      </c>
      <c r="AW46" s="292">
        <v>0</v>
      </c>
      <c r="AX46" s="292">
        <v>425</v>
      </c>
      <c r="AY46" s="292">
        <v>201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850</v>
      </c>
      <c r="BF46" s="295" t="s">
        <v>850</v>
      </c>
      <c r="BG46" s="295" t="s">
        <v>850</v>
      </c>
      <c r="BH46" s="295" t="s">
        <v>850</v>
      </c>
      <c r="BI46" s="295" t="s">
        <v>850</v>
      </c>
      <c r="BJ46" s="295" t="s">
        <v>850</v>
      </c>
      <c r="BK46" s="295" t="s">
        <v>850</v>
      </c>
      <c r="BL46" s="295" t="s">
        <v>850</v>
      </c>
      <c r="BM46" s="295" t="s">
        <v>850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850</v>
      </c>
      <c r="CC46" s="295" t="s">
        <v>850</v>
      </c>
      <c r="CD46" s="295" t="s">
        <v>850</v>
      </c>
      <c r="CE46" s="295" t="s">
        <v>850</v>
      </c>
      <c r="CF46" s="295" t="s">
        <v>850</v>
      </c>
      <c r="CG46" s="295" t="s">
        <v>850</v>
      </c>
      <c r="CH46" s="295" t="s">
        <v>850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850</v>
      </c>
      <c r="CX46" s="295" t="s">
        <v>850</v>
      </c>
      <c r="CY46" s="295" t="s">
        <v>850</v>
      </c>
      <c r="CZ46" s="295" t="s">
        <v>850</v>
      </c>
      <c r="DA46" s="295" t="s">
        <v>850</v>
      </c>
      <c r="DB46" s="295" t="s">
        <v>850</v>
      </c>
      <c r="DC46" s="295" t="s">
        <v>850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850</v>
      </c>
      <c r="DS46" s="295" t="s">
        <v>850</v>
      </c>
      <c r="DT46" s="292">
        <v>0</v>
      </c>
      <c r="DU46" s="295" t="s">
        <v>850</v>
      </c>
      <c r="DV46" s="295" t="s">
        <v>850</v>
      </c>
      <c r="DW46" s="295" t="s">
        <v>850</v>
      </c>
      <c r="DX46" s="295" t="s">
        <v>850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850</v>
      </c>
      <c r="EL46" s="295" t="s">
        <v>850</v>
      </c>
      <c r="EM46" s="295" t="s">
        <v>850</v>
      </c>
      <c r="EN46" s="292">
        <v>0</v>
      </c>
      <c r="EO46" s="292">
        <v>0</v>
      </c>
      <c r="EP46" s="295" t="s">
        <v>850</v>
      </c>
      <c r="EQ46" s="295" t="s">
        <v>850</v>
      </c>
      <c r="ER46" s="295" t="s">
        <v>850</v>
      </c>
      <c r="ES46" s="292">
        <v>0</v>
      </c>
      <c r="ET46" s="292">
        <v>0</v>
      </c>
      <c r="EU46" s="292">
        <f>SUM(EV46:FO46)</f>
        <v>100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100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850</v>
      </c>
      <c r="FI46" s="295" t="s">
        <v>850</v>
      </c>
      <c r="FJ46" s="295" t="s">
        <v>850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296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87</v>
      </c>
      <c r="I47" s="292">
        <f>SUM(AD47,AY47,BT47,CO47,DJ47,EE47,EZ47)</f>
        <v>0</v>
      </c>
      <c r="J47" s="292">
        <f>SUM(AE47,AZ47,BU47,CP47,DK47,EF47,FA47)</f>
        <v>19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190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191</v>
      </c>
      <c r="Z47" s="292">
        <v>0</v>
      </c>
      <c r="AA47" s="292">
        <v>0</v>
      </c>
      <c r="AB47" s="292">
        <v>0</v>
      </c>
      <c r="AC47" s="292">
        <v>1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850</v>
      </c>
      <c r="AK47" s="295" t="s">
        <v>850</v>
      </c>
      <c r="AL47" s="292">
        <v>190</v>
      </c>
      <c r="AM47" s="295" t="s">
        <v>850</v>
      </c>
      <c r="AN47" s="295" t="s">
        <v>850</v>
      </c>
      <c r="AO47" s="292">
        <v>0</v>
      </c>
      <c r="AP47" s="295" t="s">
        <v>850</v>
      </c>
      <c r="AQ47" s="292">
        <v>0</v>
      </c>
      <c r="AR47" s="295" t="s">
        <v>850</v>
      </c>
      <c r="AS47" s="292">
        <v>0</v>
      </c>
      <c r="AT47" s="292">
        <f>SUM(AU47:BN47)</f>
        <v>60</v>
      </c>
      <c r="AU47" s="292">
        <v>0</v>
      </c>
      <c r="AV47" s="292">
        <v>0</v>
      </c>
      <c r="AW47" s="292">
        <v>0</v>
      </c>
      <c r="AX47" s="292">
        <v>60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850</v>
      </c>
      <c r="BF47" s="295" t="s">
        <v>850</v>
      </c>
      <c r="BG47" s="295" t="s">
        <v>850</v>
      </c>
      <c r="BH47" s="295" t="s">
        <v>850</v>
      </c>
      <c r="BI47" s="295" t="s">
        <v>850</v>
      </c>
      <c r="BJ47" s="295" t="s">
        <v>850</v>
      </c>
      <c r="BK47" s="295" t="s">
        <v>850</v>
      </c>
      <c r="BL47" s="295" t="s">
        <v>850</v>
      </c>
      <c r="BM47" s="295" t="s">
        <v>850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850</v>
      </c>
      <c r="CC47" s="295" t="s">
        <v>850</v>
      </c>
      <c r="CD47" s="295" t="s">
        <v>850</v>
      </c>
      <c r="CE47" s="295" t="s">
        <v>850</v>
      </c>
      <c r="CF47" s="295" t="s">
        <v>850</v>
      </c>
      <c r="CG47" s="295" t="s">
        <v>850</v>
      </c>
      <c r="CH47" s="295" t="s">
        <v>850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850</v>
      </c>
      <c r="CX47" s="295" t="s">
        <v>850</v>
      </c>
      <c r="CY47" s="295" t="s">
        <v>850</v>
      </c>
      <c r="CZ47" s="295" t="s">
        <v>850</v>
      </c>
      <c r="DA47" s="295" t="s">
        <v>850</v>
      </c>
      <c r="DB47" s="295" t="s">
        <v>850</v>
      </c>
      <c r="DC47" s="295" t="s">
        <v>850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850</v>
      </c>
      <c r="DS47" s="295" t="s">
        <v>850</v>
      </c>
      <c r="DT47" s="292">
        <v>0</v>
      </c>
      <c r="DU47" s="295" t="s">
        <v>850</v>
      </c>
      <c r="DV47" s="295" t="s">
        <v>850</v>
      </c>
      <c r="DW47" s="295" t="s">
        <v>850</v>
      </c>
      <c r="DX47" s="295" t="s">
        <v>850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850</v>
      </c>
      <c r="EL47" s="295" t="s">
        <v>850</v>
      </c>
      <c r="EM47" s="295" t="s">
        <v>850</v>
      </c>
      <c r="EN47" s="292">
        <v>0</v>
      </c>
      <c r="EO47" s="292">
        <v>0</v>
      </c>
      <c r="EP47" s="295" t="s">
        <v>850</v>
      </c>
      <c r="EQ47" s="295" t="s">
        <v>850</v>
      </c>
      <c r="ER47" s="295" t="s">
        <v>850</v>
      </c>
      <c r="ES47" s="292">
        <v>0</v>
      </c>
      <c r="ET47" s="292">
        <v>0</v>
      </c>
      <c r="EU47" s="292">
        <f>SUM(EV47:FO47)</f>
        <v>45</v>
      </c>
      <c r="EV47" s="292">
        <v>0</v>
      </c>
      <c r="EW47" s="292">
        <v>0</v>
      </c>
      <c r="EX47" s="292">
        <v>0</v>
      </c>
      <c r="EY47" s="292">
        <v>26</v>
      </c>
      <c r="EZ47" s="292">
        <v>0</v>
      </c>
      <c r="FA47" s="292">
        <v>19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850</v>
      </c>
      <c r="FI47" s="295" t="s">
        <v>850</v>
      </c>
      <c r="FJ47" s="295" t="s">
        <v>850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111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109</v>
      </c>
      <c r="I48" s="292">
        <f>SUM(AD48,AY48,BT48,CO48,DJ48,EE48,EZ48)</f>
        <v>2</v>
      </c>
      <c r="J48" s="292">
        <f>SUM(AE48,AZ48,BU48,CP48,DK48,EF48,FA48)</f>
        <v>0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850</v>
      </c>
      <c r="AK48" s="295" t="s">
        <v>850</v>
      </c>
      <c r="AL48" s="292">
        <v>0</v>
      </c>
      <c r="AM48" s="295" t="s">
        <v>850</v>
      </c>
      <c r="AN48" s="295" t="s">
        <v>850</v>
      </c>
      <c r="AO48" s="292">
        <v>0</v>
      </c>
      <c r="AP48" s="295" t="s">
        <v>850</v>
      </c>
      <c r="AQ48" s="292">
        <v>0</v>
      </c>
      <c r="AR48" s="295" t="s">
        <v>850</v>
      </c>
      <c r="AS48" s="292">
        <v>0</v>
      </c>
      <c r="AT48" s="292">
        <f>SUM(AU48:BN48)</f>
        <v>105</v>
      </c>
      <c r="AU48" s="292">
        <v>0</v>
      </c>
      <c r="AV48" s="292">
        <v>0</v>
      </c>
      <c r="AW48" s="292">
        <v>0</v>
      </c>
      <c r="AX48" s="292">
        <v>105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850</v>
      </c>
      <c r="BF48" s="295" t="s">
        <v>850</v>
      </c>
      <c r="BG48" s="295" t="s">
        <v>850</v>
      </c>
      <c r="BH48" s="295" t="s">
        <v>850</v>
      </c>
      <c r="BI48" s="295" t="s">
        <v>850</v>
      </c>
      <c r="BJ48" s="295" t="s">
        <v>850</v>
      </c>
      <c r="BK48" s="295" t="s">
        <v>850</v>
      </c>
      <c r="BL48" s="295" t="s">
        <v>850</v>
      </c>
      <c r="BM48" s="295" t="s">
        <v>850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850</v>
      </c>
      <c r="CC48" s="295" t="s">
        <v>850</v>
      </c>
      <c r="CD48" s="295" t="s">
        <v>850</v>
      </c>
      <c r="CE48" s="295" t="s">
        <v>850</v>
      </c>
      <c r="CF48" s="295" t="s">
        <v>850</v>
      </c>
      <c r="CG48" s="295" t="s">
        <v>850</v>
      </c>
      <c r="CH48" s="295" t="s">
        <v>850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850</v>
      </c>
      <c r="CX48" s="295" t="s">
        <v>850</v>
      </c>
      <c r="CY48" s="295" t="s">
        <v>850</v>
      </c>
      <c r="CZ48" s="295" t="s">
        <v>850</v>
      </c>
      <c r="DA48" s="295" t="s">
        <v>850</v>
      </c>
      <c r="DB48" s="295" t="s">
        <v>850</v>
      </c>
      <c r="DC48" s="295" t="s">
        <v>850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850</v>
      </c>
      <c r="DS48" s="295" t="s">
        <v>850</v>
      </c>
      <c r="DT48" s="292">
        <v>0</v>
      </c>
      <c r="DU48" s="295" t="s">
        <v>850</v>
      </c>
      <c r="DV48" s="295" t="s">
        <v>850</v>
      </c>
      <c r="DW48" s="295" t="s">
        <v>850</v>
      </c>
      <c r="DX48" s="295" t="s">
        <v>850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850</v>
      </c>
      <c r="EL48" s="295" t="s">
        <v>850</v>
      </c>
      <c r="EM48" s="295" t="s">
        <v>850</v>
      </c>
      <c r="EN48" s="292">
        <v>0</v>
      </c>
      <c r="EO48" s="292">
        <v>0</v>
      </c>
      <c r="EP48" s="295" t="s">
        <v>850</v>
      </c>
      <c r="EQ48" s="295" t="s">
        <v>850</v>
      </c>
      <c r="ER48" s="295" t="s">
        <v>850</v>
      </c>
      <c r="ES48" s="292">
        <v>0</v>
      </c>
      <c r="ET48" s="292">
        <v>0</v>
      </c>
      <c r="EU48" s="292">
        <f>SUM(EV48:FO48)</f>
        <v>6</v>
      </c>
      <c r="EV48" s="292">
        <v>0</v>
      </c>
      <c r="EW48" s="292">
        <v>0</v>
      </c>
      <c r="EX48" s="292">
        <v>0</v>
      </c>
      <c r="EY48" s="292">
        <v>4</v>
      </c>
      <c r="EZ48" s="292">
        <v>2</v>
      </c>
      <c r="FA48" s="292">
        <v>0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850</v>
      </c>
      <c r="FI48" s="295" t="s">
        <v>850</v>
      </c>
      <c r="FJ48" s="295" t="s">
        <v>850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325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90</v>
      </c>
      <c r="I49" s="292">
        <f>SUM(AD49,AY49,BT49,CO49,DJ49,EE49,EZ49)</f>
        <v>48</v>
      </c>
      <c r="J49" s="292">
        <f>SUM(AE49,AZ49,BU49,CP49,DK49,EF49,FA49)</f>
        <v>31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156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181</v>
      </c>
      <c r="Z49" s="292">
        <v>0</v>
      </c>
      <c r="AA49" s="292">
        <v>0</v>
      </c>
      <c r="AB49" s="292">
        <v>0</v>
      </c>
      <c r="AC49" s="292">
        <v>25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850</v>
      </c>
      <c r="AK49" s="295" t="s">
        <v>850</v>
      </c>
      <c r="AL49" s="292">
        <v>156</v>
      </c>
      <c r="AM49" s="295" t="s">
        <v>850</v>
      </c>
      <c r="AN49" s="295" t="s">
        <v>850</v>
      </c>
      <c r="AO49" s="292">
        <v>0</v>
      </c>
      <c r="AP49" s="295" t="s">
        <v>850</v>
      </c>
      <c r="AQ49" s="292">
        <v>0</v>
      </c>
      <c r="AR49" s="295" t="s">
        <v>850</v>
      </c>
      <c r="AS49" s="292">
        <v>0</v>
      </c>
      <c r="AT49" s="292">
        <f>SUM(AU49:BN49)</f>
        <v>144</v>
      </c>
      <c r="AU49" s="292">
        <v>0</v>
      </c>
      <c r="AV49" s="292">
        <v>0</v>
      </c>
      <c r="AW49" s="292">
        <v>0</v>
      </c>
      <c r="AX49" s="292">
        <v>65</v>
      </c>
      <c r="AY49" s="292">
        <v>48</v>
      </c>
      <c r="AZ49" s="292">
        <v>31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850</v>
      </c>
      <c r="BF49" s="295" t="s">
        <v>850</v>
      </c>
      <c r="BG49" s="295" t="s">
        <v>850</v>
      </c>
      <c r="BH49" s="295" t="s">
        <v>850</v>
      </c>
      <c r="BI49" s="295" t="s">
        <v>850</v>
      </c>
      <c r="BJ49" s="295" t="s">
        <v>850</v>
      </c>
      <c r="BK49" s="295" t="s">
        <v>850</v>
      </c>
      <c r="BL49" s="295" t="s">
        <v>850</v>
      </c>
      <c r="BM49" s="295" t="s">
        <v>850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850</v>
      </c>
      <c r="CC49" s="295" t="s">
        <v>850</v>
      </c>
      <c r="CD49" s="295" t="s">
        <v>850</v>
      </c>
      <c r="CE49" s="295" t="s">
        <v>850</v>
      </c>
      <c r="CF49" s="295" t="s">
        <v>850</v>
      </c>
      <c r="CG49" s="295" t="s">
        <v>850</v>
      </c>
      <c r="CH49" s="295" t="s">
        <v>850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850</v>
      </c>
      <c r="CX49" s="295" t="s">
        <v>850</v>
      </c>
      <c r="CY49" s="295" t="s">
        <v>850</v>
      </c>
      <c r="CZ49" s="295" t="s">
        <v>850</v>
      </c>
      <c r="DA49" s="295" t="s">
        <v>850</v>
      </c>
      <c r="DB49" s="295" t="s">
        <v>850</v>
      </c>
      <c r="DC49" s="295" t="s">
        <v>850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850</v>
      </c>
      <c r="DS49" s="295" t="s">
        <v>850</v>
      </c>
      <c r="DT49" s="292">
        <v>0</v>
      </c>
      <c r="DU49" s="295" t="s">
        <v>850</v>
      </c>
      <c r="DV49" s="295" t="s">
        <v>850</v>
      </c>
      <c r="DW49" s="295" t="s">
        <v>850</v>
      </c>
      <c r="DX49" s="295" t="s">
        <v>850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850</v>
      </c>
      <c r="EL49" s="295" t="s">
        <v>850</v>
      </c>
      <c r="EM49" s="295" t="s">
        <v>850</v>
      </c>
      <c r="EN49" s="292">
        <v>0</v>
      </c>
      <c r="EO49" s="292">
        <v>0</v>
      </c>
      <c r="EP49" s="295" t="s">
        <v>850</v>
      </c>
      <c r="EQ49" s="295" t="s">
        <v>850</v>
      </c>
      <c r="ER49" s="295" t="s">
        <v>850</v>
      </c>
      <c r="ES49" s="292">
        <v>0</v>
      </c>
      <c r="ET49" s="292">
        <v>0</v>
      </c>
      <c r="EU49" s="292">
        <f>SUM(EV49:FO49)</f>
        <v>0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850</v>
      </c>
      <c r="FI49" s="295" t="s">
        <v>850</v>
      </c>
      <c r="FJ49" s="295" t="s">
        <v>850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695</v>
      </c>
      <c r="E50" s="292">
        <f>SUM(Z50,AU50,BP50,CK50,DF50,EA50,EV50)</f>
        <v>6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129</v>
      </c>
      <c r="I50" s="292">
        <f>SUM(AD50,AY50,BT50,CO50,DJ50,EE50,EZ50)</f>
        <v>157</v>
      </c>
      <c r="J50" s="292">
        <f>SUM(AE50,AZ50,BU50,CP50,DK50,EF50,FA50)</f>
        <v>43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360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360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850</v>
      </c>
      <c r="AK50" s="295" t="s">
        <v>850</v>
      </c>
      <c r="AL50" s="292">
        <v>360</v>
      </c>
      <c r="AM50" s="295" t="s">
        <v>850</v>
      </c>
      <c r="AN50" s="295" t="s">
        <v>850</v>
      </c>
      <c r="AO50" s="292">
        <v>0</v>
      </c>
      <c r="AP50" s="295" t="s">
        <v>850</v>
      </c>
      <c r="AQ50" s="292">
        <v>0</v>
      </c>
      <c r="AR50" s="295" t="s">
        <v>850</v>
      </c>
      <c r="AS50" s="292">
        <v>0</v>
      </c>
      <c r="AT50" s="292">
        <f>SUM(AU50:BN50)</f>
        <v>335</v>
      </c>
      <c r="AU50" s="292">
        <v>6</v>
      </c>
      <c r="AV50" s="292">
        <v>0</v>
      </c>
      <c r="AW50" s="292">
        <v>0</v>
      </c>
      <c r="AX50" s="292">
        <v>129</v>
      </c>
      <c r="AY50" s="292">
        <v>157</v>
      </c>
      <c r="AZ50" s="292">
        <v>43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850</v>
      </c>
      <c r="BF50" s="295" t="s">
        <v>850</v>
      </c>
      <c r="BG50" s="295" t="s">
        <v>850</v>
      </c>
      <c r="BH50" s="295" t="s">
        <v>850</v>
      </c>
      <c r="BI50" s="295" t="s">
        <v>850</v>
      </c>
      <c r="BJ50" s="295" t="s">
        <v>850</v>
      </c>
      <c r="BK50" s="295" t="s">
        <v>850</v>
      </c>
      <c r="BL50" s="295" t="s">
        <v>850</v>
      </c>
      <c r="BM50" s="295" t="s">
        <v>850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850</v>
      </c>
      <c r="CC50" s="295" t="s">
        <v>850</v>
      </c>
      <c r="CD50" s="295" t="s">
        <v>850</v>
      </c>
      <c r="CE50" s="295" t="s">
        <v>850</v>
      </c>
      <c r="CF50" s="295" t="s">
        <v>850</v>
      </c>
      <c r="CG50" s="295" t="s">
        <v>850</v>
      </c>
      <c r="CH50" s="295" t="s">
        <v>850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850</v>
      </c>
      <c r="CX50" s="295" t="s">
        <v>850</v>
      </c>
      <c r="CY50" s="295" t="s">
        <v>850</v>
      </c>
      <c r="CZ50" s="295" t="s">
        <v>850</v>
      </c>
      <c r="DA50" s="295" t="s">
        <v>850</v>
      </c>
      <c r="DB50" s="295" t="s">
        <v>850</v>
      </c>
      <c r="DC50" s="295" t="s">
        <v>850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850</v>
      </c>
      <c r="DS50" s="295" t="s">
        <v>850</v>
      </c>
      <c r="DT50" s="292">
        <v>0</v>
      </c>
      <c r="DU50" s="295" t="s">
        <v>850</v>
      </c>
      <c r="DV50" s="295" t="s">
        <v>850</v>
      </c>
      <c r="DW50" s="295" t="s">
        <v>850</v>
      </c>
      <c r="DX50" s="295" t="s">
        <v>850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850</v>
      </c>
      <c r="EL50" s="295" t="s">
        <v>850</v>
      </c>
      <c r="EM50" s="295" t="s">
        <v>850</v>
      </c>
      <c r="EN50" s="292">
        <v>0</v>
      </c>
      <c r="EO50" s="292">
        <v>0</v>
      </c>
      <c r="EP50" s="295" t="s">
        <v>850</v>
      </c>
      <c r="EQ50" s="295" t="s">
        <v>850</v>
      </c>
      <c r="ER50" s="295" t="s">
        <v>850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850</v>
      </c>
      <c r="FI50" s="295" t="s">
        <v>850</v>
      </c>
      <c r="FJ50" s="295" t="s">
        <v>850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547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159</v>
      </c>
      <c r="I51" s="292">
        <f>SUM(AD51,AY51,BT51,CO51,DJ51,EE51,EZ51)</f>
        <v>0</v>
      </c>
      <c r="J51" s="292">
        <f>SUM(AE51,AZ51,BU51,CP51,DK51,EF51,FA51)</f>
        <v>24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364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366</v>
      </c>
      <c r="Z51" s="292">
        <v>0</v>
      </c>
      <c r="AA51" s="292">
        <v>0</v>
      </c>
      <c r="AB51" s="292">
        <v>0</v>
      </c>
      <c r="AC51" s="292">
        <v>2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850</v>
      </c>
      <c r="AK51" s="295" t="s">
        <v>850</v>
      </c>
      <c r="AL51" s="292">
        <v>364</v>
      </c>
      <c r="AM51" s="295" t="s">
        <v>850</v>
      </c>
      <c r="AN51" s="295" t="s">
        <v>850</v>
      </c>
      <c r="AO51" s="292">
        <v>0</v>
      </c>
      <c r="AP51" s="295" t="s">
        <v>850</v>
      </c>
      <c r="AQ51" s="292">
        <v>0</v>
      </c>
      <c r="AR51" s="295" t="s">
        <v>850</v>
      </c>
      <c r="AS51" s="292">
        <v>0</v>
      </c>
      <c r="AT51" s="292">
        <f>SUM(AU51:BN51)</f>
        <v>128</v>
      </c>
      <c r="AU51" s="292">
        <v>0</v>
      </c>
      <c r="AV51" s="292">
        <v>0</v>
      </c>
      <c r="AW51" s="292">
        <v>0</v>
      </c>
      <c r="AX51" s="292">
        <v>128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850</v>
      </c>
      <c r="BF51" s="295" t="s">
        <v>850</v>
      </c>
      <c r="BG51" s="295" t="s">
        <v>850</v>
      </c>
      <c r="BH51" s="295" t="s">
        <v>850</v>
      </c>
      <c r="BI51" s="295" t="s">
        <v>850</v>
      </c>
      <c r="BJ51" s="295" t="s">
        <v>850</v>
      </c>
      <c r="BK51" s="295" t="s">
        <v>850</v>
      </c>
      <c r="BL51" s="295" t="s">
        <v>850</v>
      </c>
      <c r="BM51" s="295" t="s">
        <v>850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850</v>
      </c>
      <c r="CC51" s="295" t="s">
        <v>850</v>
      </c>
      <c r="CD51" s="295" t="s">
        <v>850</v>
      </c>
      <c r="CE51" s="295" t="s">
        <v>850</v>
      </c>
      <c r="CF51" s="295" t="s">
        <v>850</v>
      </c>
      <c r="CG51" s="295" t="s">
        <v>850</v>
      </c>
      <c r="CH51" s="295" t="s">
        <v>850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850</v>
      </c>
      <c r="CX51" s="295" t="s">
        <v>850</v>
      </c>
      <c r="CY51" s="295" t="s">
        <v>850</v>
      </c>
      <c r="CZ51" s="295" t="s">
        <v>850</v>
      </c>
      <c r="DA51" s="295" t="s">
        <v>850</v>
      </c>
      <c r="DB51" s="295" t="s">
        <v>850</v>
      </c>
      <c r="DC51" s="295" t="s">
        <v>850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850</v>
      </c>
      <c r="DS51" s="295" t="s">
        <v>850</v>
      </c>
      <c r="DT51" s="292">
        <v>0</v>
      </c>
      <c r="DU51" s="295" t="s">
        <v>850</v>
      </c>
      <c r="DV51" s="295" t="s">
        <v>850</v>
      </c>
      <c r="DW51" s="295" t="s">
        <v>850</v>
      </c>
      <c r="DX51" s="295" t="s">
        <v>850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850</v>
      </c>
      <c r="EL51" s="295" t="s">
        <v>850</v>
      </c>
      <c r="EM51" s="295" t="s">
        <v>850</v>
      </c>
      <c r="EN51" s="292">
        <v>0</v>
      </c>
      <c r="EO51" s="292">
        <v>0</v>
      </c>
      <c r="EP51" s="295" t="s">
        <v>850</v>
      </c>
      <c r="EQ51" s="295" t="s">
        <v>850</v>
      </c>
      <c r="ER51" s="295" t="s">
        <v>850</v>
      </c>
      <c r="ES51" s="292">
        <v>0</v>
      </c>
      <c r="ET51" s="292">
        <v>0</v>
      </c>
      <c r="EU51" s="292">
        <f>SUM(EV51:FO51)</f>
        <v>53</v>
      </c>
      <c r="EV51" s="292">
        <v>0</v>
      </c>
      <c r="EW51" s="292">
        <v>0</v>
      </c>
      <c r="EX51" s="292">
        <v>0</v>
      </c>
      <c r="EY51" s="292">
        <v>29</v>
      </c>
      <c r="EZ51" s="292">
        <v>0</v>
      </c>
      <c r="FA51" s="292">
        <v>24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850</v>
      </c>
      <c r="FI51" s="295" t="s">
        <v>850</v>
      </c>
      <c r="FJ51" s="295" t="s">
        <v>850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1">
    <sortCondition ref="A8:A51"/>
    <sortCondition ref="B8:B51"/>
    <sortCondition ref="C8:C5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50" man="1"/>
    <brk id="45" min="1" max="50" man="1"/>
    <brk id="66" min="1" max="50" man="1"/>
    <brk id="87" min="1" max="50" man="1"/>
    <brk id="108" min="1" max="50" man="1"/>
    <brk id="129" min="1" max="50" man="1"/>
    <brk id="150" min="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1">
    <sortCondition ref="A8:A51"/>
    <sortCondition ref="B8:B51"/>
    <sortCondition ref="C8:C5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50" man="1"/>
    <brk id="31" min="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08203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08204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08205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08207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08208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08210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08211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08212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08214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08215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08216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08217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08219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08220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08221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08222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08223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08224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08225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08226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08227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08228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08229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08230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08231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08232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08233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08234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08235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08236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08302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08309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08310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08341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08364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08442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08443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08447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08521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08542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08546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08564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2020-02-27T12:29:14Z</dcterms:modified>
</cp:coreProperties>
</file>