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6山形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8" i="5"/>
  <c r="I12" i="5"/>
  <c r="I16" i="5"/>
  <c r="I20" i="5"/>
  <c r="I24" i="5"/>
  <c r="I28" i="5"/>
  <c r="I32" i="5"/>
  <c r="I36" i="5"/>
  <c r="I4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G8" i="5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G41" i="5"/>
  <c r="I41" i="5" s="1"/>
  <c r="G42" i="5"/>
  <c r="I42" i="5" s="1"/>
  <c r="F9" i="5"/>
  <c r="F13" i="5"/>
  <c r="F17" i="5"/>
  <c r="F21" i="5"/>
  <c r="F25" i="5"/>
  <c r="F29" i="5"/>
  <c r="F33" i="5"/>
  <c r="F37" i="5"/>
  <c r="F4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D8" i="5"/>
  <c r="F8" i="5" s="1"/>
  <c r="D9" i="5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D34" i="5"/>
  <c r="F34" i="5" s="1"/>
  <c r="D35" i="5"/>
  <c r="F35" i="5" s="1"/>
  <c r="D36" i="5"/>
  <c r="F36" i="5" s="1"/>
  <c r="D37" i="5"/>
  <c r="D38" i="5"/>
  <c r="F38" i="5" s="1"/>
  <c r="D39" i="5"/>
  <c r="F39" i="5" s="1"/>
  <c r="D40" i="5"/>
  <c r="F40" i="5" s="1"/>
  <c r="D41" i="5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8" i="4"/>
  <c r="CA16" i="4"/>
  <c r="CA24" i="4"/>
  <c r="CA32" i="4"/>
  <c r="CA40" i="4"/>
  <c r="CA4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4" i="4"/>
  <c r="BV2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D9" i="4"/>
  <c r="BH9" i="4" s="1"/>
  <c r="D10" i="4"/>
  <c r="D11" i="4"/>
  <c r="BH11" i="4" s="1"/>
  <c r="D12" i="4"/>
  <c r="D13" i="4"/>
  <c r="BH13" i="4" s="1"/>
  <c r="D14" i="4"/>
  <c r="D15" i="4"/>
  <c r="BH15" i="4" s="1"/>
  <c r="D16" i="4"/>
  <c r="D17" i="4"/>
  <c r="BH17" i="4" s="1"/>
  <c r="D18" i="4"/>
  <c r="D19" i="4"/>
  <c r="BH19" i="4" s="1"/>
  <c r="D20" i="4"/>
  <c r="D21" i="4"/>
  <c r="BH21" i="4" s="1"/>
  <c r="D22" i="4"/>
  <c r="D23" i="4"/>
  <c r="BH23" i="4" s="1"/>
  <c r="D24" i="4"/>
  <c r="D25" i="4"/>
  <c r="BH25" i="4" s="1"/>
  <c r="D26" i="4"/>
  <c r="D27" i="4"/>
  <c r="BH27" i="4" s="1"/>
  <c r="D28" i="4"/>
  <c r="BH28" i="4" s="1"/>
  <c r="D29" i="4"/>
  <c r="AE29" i="4" s="1"/>
  <c r="CI29" i="4" s="1"/>
  <c r="D30" i="4"/>
  <c r="BH30" i="4" s="1"/>
  <c r="D31" i="4"/>
  <c r="BH31" i="4" s="1"/>
  <c r="D32" i="4"/>
  <c r="BH32" i="4" s="1"/>
  <c r="D33" i="4"/>
  <c r="AE33" i="4" s="1"/>
  <c r="CI33" i="4" s="1"/>
  <c r="D34" i="4"/>
  <c r="BH34" i="4" s="1"/>
  <c r="D35" i="4"/>
  <c r="BH35" i="4" s="1"/>
  <c r="D36" i="4"/>
  <c r="BH36" i="4" s="1"/>
  <c r="D37" i="4"/>
  <c r="AE37" i="4" s="1"/>
  <c r="CI37" i="4" s="1"/>
  <c r="D38" i="4"/>
  <c r="BH38" i="4" s="1"/>
  <c r="D39" i="4"/>
  <c r="BH39" i="4" s="1"/>
  <c r="D40" i="4"/>
  <c r="BH40" i="4" s="1"/>
  <c r="D41" i="4"/>
  <c r="AE41" i="4" s="1"/>
  <c r="CI41" i="4" s="1"/>
  <c r="D42" i="4"/>
  <c r="BH42" i="4" s="1"/>
  <c r="D43" i="4"/>
  <c r="BH43" i="4" s="1"/>
  <c r="D44" i="4"/>
  <c r="BH44" i="4" s="1"/>
  <c r="D45" i="4"/>
  <c r="AE45" i="4" s="1"/>
  <c r="CI45" i="4" s="1"/>
  <c r="D46" i="4"/>
  <c r="BH46" i="4" s="1"/>
  <c r="D47" i="4"/>
  <c r="BH47" i="4" s="1"/>
  <c r="D48" i="4"/>
  <c r="BH48" i="4" s="1"/>
  <c r="D49" i="4"/>
  <c r="AE49" i="4" s="1"/>
  <c r="CI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21" i="3"/>
  <c r="W25" i="3"/>
  <c r="W29" i="3"/>
  <c r="W33" i="3"/>
  <c r="W37" i="3"/>
  <c r="W41" i="3"/>
  <c r="W45" i="3"/>
  <c r="W49" i="3"/>
  <c r="V11" i="3"/>
  <c r="V15" i="3"/>
  <c r="V19" i="3"/>
  <c r="V23" i="3"/>
  <c r="V27" i="3"/>
  <c r="V31" i="3"/>
  <c r="V35" i="3"/>
  <c r="V39" i="3"/>
  <c r="V43" i="3"/>
  <c r="V4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E22" i="3"/>
  <c r="W22" i="3" s="1"/>
  <c r="E23" i="3"/>
  <c r="W23" i="3" s="1"/>
  <c r="E24" i="3"/>
  <c r="W24" i="3" s="1"/>
  <c r="E25" i="3"/>
  <c r="E26" i="3"/>
  <c r="W26" i="3" s="1"/>
  <c r="E27" i="3"/>
  <c r="W27" i="3" s="1"/>
  <c r="E28" i="3"/>
  <c r="W28" i="3" s="1"/>
  <c r="E29" i="3"/>
  <c r="E30" i="3"/>
  <c r="W30" i="3" s="1"/>
  <c r="E31" i="3"/>
  <c r="W31" i="3" s="1"/>
  <c r="E32" i="3"/>
  <c r="W32" i="3" s="1"/>
  <c r="E33" i="3"/>
  <c r="E34" i="3"/>
  <c r="W34" i="3" s="1"/>
  <c r="E35" i="3"/>
  <c r="W35" i="3" s="1"/>
  <c r="E36" i="3"/>
  <c r="W36" i="3" s="1"/>
  <c r="E37" i="3"/>
  <c r="E38" i="3"/>
  <c r="W38" i="3" s="1"/>
  <c r="E39" i="3"/>
  <c r="W39" i="3" s="1"/>
  <c r="E40" i="3"/>
  <c r="W40" i="3" s="1"/>
  <c r="E41" i="3"/>
  <c r="E42" i="3"/>
  <c r="W42" i="3" s="1"/>
  <c r="E43" i="3"/>
  <c r="W43" i="3" s="1"/>
  <c r="E44" i="3"/>
  <c r="W44" i="3" s="1"/>
  <c r="E45" i="3"/>
  <c r="E46" i="3"/>
  <c r="W46" i="3" s="1"/>
  <c r="E47" i="3"/>
  <c r="W47" i="3" s="1"/>
  <c r="E48" i="3"/>
  <c r="W48" i="3" s="1"/>
  <c r="E49" i="3"/>
  <c r="D8" i="3"/>
  <c r="V8" i="3" s="1"/>
  <c r="D9" i="3"/>
  <c r="V9" i="3" s="1"/>
  <c r="D10" i="3"/>
  <c r="V10" i="3" s="1"/>
  <c r="D11" i="3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V18" i="3" s="1"/>
  <c r="D19" i="3"/>
  <c r="D20" i="3"/>
  <c r="V20" i="3" s="1"/>
  <c r="D21" i="3"/>
  <c r="V21" i="3" s="1"/>
  <c r="D22" i="3"/>
  <c r="V22" i="3" s="1"/>
  <c r="D23" i="3"/>
  <c r="D24" i="3"/>
  <c r="V24" i="3" s="1"/>
  <c r="D25" i="3"/>
  <c r="V25" i="3" s="1"/>
  <c r="D26" i="3"/>
  <c r="V26" i="3" s="1"/>
  <c r="D27" i="3"/>
  <c r="D28" i="3"/>
  <c r="V28" i="3" s="1"/>
  <c r="D29" i="3"/>
  <c r="V29" i="3" s="1"/>
  <c r="D30" i="3"/>
  <c r="V30" i="3" s="1"/>
  <c r="D31" i="3"/>
  <c r="D32" i="3"/>
  <c r="V32" i="3" s="1"/>
  <c r="D33" i="3"/>
  <c r="V33" i="3" s="1"/>
  <c r="D34" i="3"/>
  <c r="V34" i="3" s="1"/>
  <c r="D35" i="3"/>
  <c r="D36" i="3"/>
  <c r="V36" i="3" s="1"/>
  <c r="D37" i="3"/>
  <c r="V37" i="3" s="1"/>
  <c r="D38" i="3"/>
  <c r="V38" i="3" s="1"/>
  <c r="D39" i="3"/>
  <c r="D40" i="3"/>
  <c r="V40" i="3" s="1"/>
  <c r="D41" i="3"/>
  <c r="V41" i="3" s="1"/>
  <c r="D42" i="3"/>
  <c r="V42" i="3" s="1"/>
  <c r="D43" i="3"/>
  <c r="D44" i="3"/>
  <c r="V44" i="3" s="1"/>
  <c r="D45" i="3"/>
  <c r="V45" i="3" s="1"/>
  <c r="D46" i="3"/>
  <c r="V46" i="3" s="1"/>
  <c r="D47" i="3"/>
  <c r="D48" i="3"/>
  <c r="V48" i="3" s="1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P8" i="2"/>
  <c r="CR8" i="2" s="1"/>
  <c r="BP9" i="2"/>
  <c r="BO9" i="2" s="1"/>
  <c r="BP10" i="2"/>
  <c r="CR10" i="2" s="1"/>
  <c r="BP11" i="2"/>
  <c r="BO11" i="2" s="1"/>
  <c r="BP12" i="2"/>
  <c r="CR12" i="2" s="1"/>
  <c r="BP13" i="2"/>
  <c r="BO13" i="2" s="1"/>
  <c r="BP14" i="2"/>
  <c r="CR14" i="2" s="1"/>
  <c r="BO8" i="2"/>
  <c r="BO10" i="2"/>
  <c r="BO12" i="2"/>
  <c r="BO14" i="2"/>
  <c r="BH8" i="2"/>
  <c r="BH9" i="2"/>
  <c r="CJ9" i="2" s="1"/>
  <c r="BH10" i="2"/>
  <c r="BH11" i="2"/>
  <c r="CJ11" i="2" s="1"/>
  <c r="BH12" i="2"/>
  <c r="BH13" i="2"/>
  <c r="CJ13" i="2" s="1"/>
  <c r="BH14" i="2"/>
  <c r="BG8" i="2"/>
  <c r="BG10" i="2"/>
  <c r="BG12" i="2"/>
  <c r="BG14" i="2"/>
  <c r="AX8" i="2"/>
  <c r="AX9" i="2"/>
  <c r="AX10" i="2"/>
  <c r="AX11" i="2"/>
  <c r="AX12" i="2"/>
  <c r="AX13" i="2"/>
  <c r="AX14" i="2"/>
  <c r="AS8" i="2"/>
  <c r="AS9" i="2"/>
  <c r="AS10" i="2"/>
  <c r="AS11" i="2"/>
  <c r="AS12" i="2"/>
  <c r="AS13" i="2"/>
  <c r="AS14" i="2"/>
  <c r="AN8" i="2"/>
  <c r="AM8" i="2" s="1"/>
  <c r="AN9" i="2"/>
  <c r="AN10" i="2"/>
  <c r="AM10" i="2" s="1"/>
  <c r="AN11" i="2"/>
  <c r="AN12" i="2"/>
  <c r="AM12" i="2" s="1"/>
  <c r="AN13" i="2"/>
  <c r="AN14" i="2"/>
  <c r="AM14" i="2" s="1"/>
  <c r="AM9" i="2"/>
  <c r="BF9" i="2" s="1"/>
  <c r="AM11" i="2"/>
  <c r="BF11" i="2" s="1"/>
  <c r="AM13" i="2"/>
  <c r="BF13" i="2" s="1"/>
  <c r="AF8" i="2"/>
  <c r="AE8" i="2" s="1"/>
  <c r="AF9" i="2"/>
  <c r="AF10" i="2"/>
  <c r="AE10" i="2" s="1"/>
  <c r="AF11" i="2"/>
  <c r="AF12" i="2"/>
  <c r="AE12" i="2" s="1"/>
  <c r="AF13" i="2"/>
  <c r="AF14" i="2"/>
  <c r="AE14" i="2" s="1"/>
  <c r="AE9" i="2"/>
  <c r="AE11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N8" i="2"/>
  <c r="N9" i="2"/>
  <c r="M9" i="2" s="1"/>
  <c r="N10" i="2"/>
  <c r="N11" i="2"/>
  <c r="M11" i="2" s="1"/>
  <c r="N12" i="2"/>
  <c r="N13" i="2"/>
  <c r="M13" i="2" s="1"/>
  <c r="N14" i="2"/>
  <c r="M8" i="2"/>
  <c r="M10" i="2"/>
  <c r="M12" i="2"/>
  <c r="M14" i="2"/>
  <c r="E8" i="2"/>
  <c r="W8" i="2" s="1"/>
  <c r="E9" i="2"/>
  <c r="D9" i="2" s="1"/>
  <c r="E10" i="2"/>
  <c r="W10" i="2" s="1"/>
  <c r="E11" i="2"/>
  <c r="D11" i="2" s="1"/>
  <c r="E12" i="2"/>
  <c r="W12" i="2" s="1"/>
  <c r="E13" i="2"/>
  <c r="D13" i="2" s="1"/>
  <c r="E14" i="2"/>
  <c r="W14" i="2" s="1"/>
  <c r="D8" i="2"/>
  <c r="V8" i="2" s="1"/>
  <c r="D10" i="2"/>
  <c r="V10" i="2" s="1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Z34" i="1"/>
  <c r="BZ35" i="1"/>
  <c r="DB35" i="1" s="1"/>
  <c r="BZ36" i="1"/>
  <c r="BZ37" i="1"/>
  <c r="DB37" i="1" s="1"/>
  <c r="BZ38" i="1"/>
  <c r="BZ39" i="1"/>
  <c r="DB39" i="1" s="1"/>
  <c r="BZ40" i="1"/>
  <c r="BZ41" i="1"/>
  <c r="DB41" i="1" s="1"/>
  <c r="BZ42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U35" i="1"/>
  <c r="BU36" i="1"/>
  <c r="CW36" i="1" s="1"/>
  <c r="BU37" i="1"/>
  <c r="BU38" i="1"/>
  <c r="CW38" i="1" s="1"/>
  <c r="BU39" i="1"/>
  <c r="BU40" i="1"/>
  <c r="CW40" i="1" s="1"/>
  <c r="BU41" i="1"/>
  <c r="BU42" i="1"/>
  <c r="CW42" i="1" s="1"/>
  <c r="BP8" i="1"/>
  <c r="BP9" i="1"/>
  <c r="CR9" i="1" s="1"/>
  <c r="BP10" i="1"/>
  <c r="BP11" i="1"/>
  <c r="CR11" i="1" s="1"/>
  <c r="BP12" i="1"/>
  <c r="BP13" i="1"/>
  <c r="CR13" i="1" s="1"/>
  <c r="BP14" i="1"/>
  <c r="BP15" i="1"/>
  <c r="CR15" i="1" s="1"/>
  <c r="BP16" i="1"/>
  <c r="BP17" i="1"/>
  <c r="CR17" i="1" s="1"/>
  <c r="BP18" i="1"/>
  <c r="BP19" i="1"/>
  <c r="CR19" i="1" s="1"/>
  <c r="BP20" i="1"/>
  <c r="BP21" i="1"/>
  <c r="CR21" i="1" s="1"/>
  <c r="BP22" i="1"/>
  <c r="BP23" i="1"/>
  <c r="CR23" i="1" s="1"/>
  <c r="BP24" i="1"/>
  <c r="BP25" i="1"/>
  <c r="CR25" i="1" s="1"/>
  <c r="BP26" i="1"/>
  <c r="BP27" i="1"/>
  <c r="CR27" i="1" s="1"/>
  <c r="BP28" i="1"/>
  <c r="BP29" i="1"/>
  <c r="CR29" i="1" s="1"/>
  <c r="BP30" i="1"/>
  <c r="BP31" i="1"/>
  <c r="CR31" i="1" s="1"/>
  <c r="BP32" i="1"/>
  <c r="BP33" i="1"/>
  <c r="CR33" i="1" s="1"/>
  <c r="BP34" i="1"/>
  <c r="BP35" i="1"/>
  <c r="CR35" i="1" s="1"/>
  <c r="BP36" i="1"/>
  <c r="BP37" i="1"/>
  <c r="CR37" i="1" s="1"/>
  <c r="BP38" i="1"/>
  <c r="BP39" i="1"/>
  <c r="CR39" i="1" s="1"/>
  <c r="BP40" i="1"/>
  <c r="BP41" i="1"/>
  <c r="CR41" i="1" s="1"/>
  <c r="BP42" i="1"/>
  <c r="BO8" i="1"/>
  <c r="CH8" i="1" s="1"/>
  <c r="BO10" i="1"/>
  <c r="BO12" i="1"/>
  <c r="CH12" i="1" s="1"/>
  <c r="BO14" i="1"/>
  <c r="BO16" i="1"/>
  <c r="CH16" i="1" s="1"/>
  <c r="BO18" i="1"/>
  <c r="BO20" i="1"/>
  <c r="CH20" i="1" s="1"/>
  <c r="BO22" i="1"/>
  <c r="BO24" i="1"/>
  <c r="CH24" i="1" s="1"/>
  <c r="BO26" i="1"/>
  <c r="BO28" i="1"/>
  <c r="CH28" i="1" s="1"/>
  <c r="BO30" i="1"/>
  <c r="BO32" i="1"/>
  <c r="CH32" i="1" s="1"/>
  <c r="BO34" i="1"/>
  <c r="BO36" i="1"/>
  <c r="CH36" i="1" s="1"/>
  <c r="BO38" i="1"/>
  <c r="BO40" i="1"/>
  <c r="CH40" i="1" s="1"/>
  <c r="BO42" i="1"/>
  <c r="BH8" i="1"/>
  <c r="BH9" i="1"/>
  <c r="CJ9" i="1" s="1"/>
  <c r="BH10" i="1"/>
  <c r="BH11" i="1"/>
  <c r="CJ11" i="1" s="1"/>
  <c r="BH12" i="1"/>
  <c r="BH13" i="1"/>
  <c r="CJ13" i="1" s="1"/>
  <c r="BH14" i="1"/>
  <c r="BH15" i="1"/>
  <c r="CJ15" i="1" s="1"/>
  <c r="BH16" i="1"/>
  <c r="BH17" i="1"/>
  <c r="CJ17" i="1" s="1"/>
  <c r="BH18" i="1"/>
  <c r="BH19" i="1"/>
  <c r="CJ19" i="1" s="1"/>
  <c r="BH20" i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H38" i="1"/>
  <c r="CJ38" i="1" s="1"/>
  <c r="BH39" i="1"/>
  <c r="CJ39" i="1" s="1"/>
  <c r="BH40" i="1"/>
  <c r="CJ40" i="1" s="1"/>
  <c r="BH41" i="1"/>
  <c r="CJ41" i="1" s="1"/>
  <c r="BH42" i="1"/>
  <c r="CJ42" i="1" s="1"/>
  <c r="BG8" i="1"/>
  <c r="BG10" i="1"/>
  <c r="BG12" i="1"/>
  <c r="BG14" i="1"/>
  <c r="BG16" i="1"/>
  <c r="BG18" i="1"/>
  <c r="BG20" i="1"/>
  <c r="BG22" i="1"/>
  <c r="BG24" i="1"/>
  <c r="BG26" i="1"/>
  <c r="BG28" i="1"/>
  <c r="BG30" i="1"/>
  <c r="BG32" i="1"/>
  <c r="BG34" i="1"/>
  <c r="BG36" i="1"/>
  <c r="BG38" i="1"/>
  <c r="BG40" i="1"/>
  <c r="BG4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N8" i="1"/>
  <c r="AM8" i="1" s="1"/>
  <c r="AN9" i="1"/>
  <c r="AN10" i="1"/>
  <c r="AM10" i="1" s="1"/>
  <c r="AN11" i="1"/>
  <c r="AN12" i="1"/>
  <c r="AM12" i="1" s="1"/>
  <c r="AN13" i="1"/>
  <c r="AN14" i="1"/>
  <c r="AM14" i="1" s="1"/>
  <c r="AN15" i="1"/>
  <c r="AN16" i="1"/>
  <c r="AM16" i="1" s="1"/>
  <c r="AN17" i="1"/>
  <c r="AN18" i="1"/>
  <c r="AM18" i="1" s="1"/>
  <c r="AN19" i="1"/>
  <c r="AN20" i="1"/>
  <c r="AM20" i="1" s="1"/>
  <c r="AN21" i="1"/>
  <c r="AN22" i="1"/>
  <c r="AM22" i="1" s="1"/>
  <c r="AN23" i="1"/>
  <c r="AN24" i="1"/>
  <c r="AM24" i="1" s="1"/>
  <c r="AN25" i="1"/>
  <c r="AN26" i="1"/>
  <c r="AM26" i="1" s="1"/>
  <c r="AN27" i="1"/>
  <c r="AN28" i="1"/>
  <c r="AM28" i="1" s="1"/>
  <c r="AN29" i="1"/>
  <c r="AN30" i="1"/>
  <c r="AM30" i="1" s="1"/>
  <c r="AN31" i="1"/>
  <c r="AN32" i="1"/>
  <c r="AM32" i="1" s="1"/>
  <c r="AN33" i="1"/>
  <c r="AN34" i="1"/>
  <c r="AM34" i="1" s="1"/>
  <c r="AN35" i="1"/>
  <c r="AN36" i="1"/>
  <c r="AM36" i="1" s="1"/>
  <c r="AN37" i="1"/>
  <c r="AN38" i="1"/>
  <c r="AM38" i="1" s="1"/>
  <c r="AN39" i="1"/>
  <c r="AN40" i="1"/>
  <c r="AM40" i="1" s="1"/>
  <c r="AN41" i="1"/>
  <c r="AN42" i="1"/>
  <c r="AM42" i="1" s="1"/>
  <c r="AM9" i="1"/>
  <c r="BF9" i="1" s="1"/>
  <c r="AM11" i="1"/>
  <c r="BF11" i="1" s="1"/>
  <c r="AM13" i="1"/>
  <c r="BF13" i="1" s="1"/>
  <c r="AM15" i="1"/>
  <c r="BF15" i="1" s="1"/>
  <c r="AM17" i="1"/>
  <c r="BF17" i="1" s="1"/>
  <c r="AM19" i="1"/>
  <c r="BF19" i="1" s="1"/>
  <c r="AM21" i="1"/>
  <c r="BF21" i="1" s="1"/>
  <c r="AM23" i="1"/>
  <c r="BF23" i="1" s="1"/>
  <c r="AM25" i="1"/>
  <c r="BF25" i="1" s="1"/>
  <c r="AM27" i="1"/>
  <c r="BF27" i="1" s="1"/>
  <c r="AM29" i="1"/>
  <c r="BF29" i="1" s="1"/>
  <c r="AM31" i="1"/>
  <c r="BF31" i="1" s="1"/>
  <c r="AM33" i="1"/>
  <c r="BF33" i="1" s="1"/>
  <c r="AM35" i="1"/>
  <c r="BF35" i="1" s="1"/>
  <c r="AM37" i="1"/>
  <c r="BF37" i="1" s="1"/>
  <c r="AM39" i="1"/>
  <c r="BF39" i="1" s="1"/>
  <c r="AM41" i="1"/>
  <c r="BF41" i="1" s="1"/>
  <c r="AF8" i="1"/>
  <c r="AE8" i="1" s="1"/>
  <c r="AF9" i="1"/>
  <c r="AF10" i="1"/>
  <c r="AE10" i="1" s="1"/>
  <c r="AF11" i="1"/>
  <c r="AF12" i="1"/>
  <c r="AE12" i="1" s="1"/>
  <c r="AF13" i="1"/>
  <c r="AF14" i="1"/>
  <c r="AE14" i="1" s="1"/>
  <c r="AF15" i="1"/>
  <c r="AF16" i="1"/>
  <c r="AE16" i="1" s="1"/>
  <c r="AF17" i="1"/>
  <c r="AF18" i="1"/>
  <c r="AE18" i="1" s="1"/>
  <c r="AF19" i="1"/>
  <c r="AF20" i="1"/>
  <c r="AE20" i="1" s="1"/>
  <c r="AF21" i="1"/>
  <c r="AF22" i="1"/>
  <c r="AE22" i="1" s="1"/>
  <c r="AF23" i="1"/>
  <c r="AF24" i="1"/>
  <c r="AE24" i="1" s="1"/>
  <c r="AF25" i="1"/>
  <c r="AF26" i="1"/>
  <c r="AE26" i="1" s="1"/>
  <c r="AF27" i="1"/>
  <c r="AF28" i="1"/>
  <c r="AE28" i="1" s="1"/>
  <c r="AF29" i="1"/>
  <c r="AF30" i="1"/>
  <c r="AE30" i="1" s="1"/>
  <c r="AF31" i="1"/>
  <c r="AF32" i="1"/>
  <c r="AE32" i="1" s="1"/>
  <c r="AF33" i="1"/>
  <c r="AF34" i="1"/>
  <c r="AE34" i="1" s="1"/>
  <c r="AF35" i="1"/>
  <c r="AF36" i="1"/>
  <c r="AE36" i="1" s="1"/>
  <c r="AF37" i="1"/>
  <c r="AF38" i="1"/>
  <c r="AE38" i="1" s="1"/>
  <c r="AF39" i="1"/>
  <c r="AF40" i="1"/>
  <c r="AE40" i="1" s="1"/>
  <c r="AF41" i="1"/>
  <c r="AF42" i="1"/>
  <c r="AE42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BF42" i="1" l="1"/>
  <c r="BF40" i="1"/>
  <c r="BF38" i="1"/>
  <c r="BF36" i="1"/>
  <c r="BF34" i="1"/>
  <c r="BF32" i="1"/>
  <c r="BF30" i="1"/>
  <c r="BF28" i="1"/>
  <c r="BF26" i="1"/>
  <c r="BF24" i="1"/>
  <c r="BF22" i="1"/>
  <c r="BF20" i="1"/>
  <c r="BF18" i="1"/>
  <c r="BF16" i="1"/>
  <c r="BF14" i="1"/>
  <c r="BF12" i="1"/>
  <c r="BF10" i="1"/>
  <c r="BF8" i="1"/>
  <c r="CI40" i="1"/>
  <c r="CI36" i="1"/>
  <c r="CI32" i="1"/>
  <c r="CI28" i="1"/>
  <c r="CI24" i="1"/>
  <c r="CI20" i="1"/>
  <c r="CI16" i="1"/>
  <c r="CI12" i="1"/>
  <c r="CI8" i="1"/>
  <c r="CQ42" i="1"/>
  <c r="CQ38" i="1"/>
  <c r="CQ34" i="1"/>
  <c r="CQ30" i="1"/>
  <c r="CQ26" i="1"/>
  <c r="CQ22" i="1"/>
  <c r="CQ18" i="1"/>
  <c r="CQ14" i="1"/>
  <c r="CQ10" i="1"/>
  <c r="CI42" i="1"/>
  <c r="CI38" i="1"/>
  <c r="CI34" i="1"/>
  <c r="CI30" i="1"/>
  <c r="CI26" i="1"/>
  <c r="CI22" i="1"/>
  <c r="CI18" i="1"/>
  <c r="CI14" i="1"/>
  <c r="CI10" i="1"/>
  <c r="DJ40" i="1"/>
  <c r="DJ36" i="1"/>
  <c r="DJ32" i="1"/>
  <c r="DJ28" i="1"/>
  <c r="DJ24" i="1"/>
  <c r="DJ20" i="1"/>
  <c r="DJ16" i="1"/>
  <c r="DJ12" i="1"/>
  <c r="DJ8" i="1"/>
  <c r="BG41" i="1"/>
  <c r="CI41" i="1" s="1"/>
  <c r="BG39" i="1"/>
  <c r="CI39" i="1" s="1"/>
  <c r="BG37" i="1"/>
  <c r="CI37" i="1" s="1"/>
  <c r="BG35" i="1"/>
  <c r="CI35" i="1" s="1"/>
  <c r="BG33" i="1"/>
  <c r="CI33" i="1" s="1"/>
  <c r="BG31" i="1"/>
  <c r="CI31" i="1" s="1"/>
  <c r="BG29" i="1"/>
  <c r="CI29" i="1" s="1"/>
  <c r="BG27" i="1"/>
  <c r="CI27" i="1" s="1"/>
  <c r="BG25" i="1"/>
  <c r="CI25" i="1" s="1"/>
  <c r="BG23" i="1"/>
  <c r="CI23" i="1" s="1"/>
  <c r="BG21" i="1"/>
  <c r="CI21" i="1" s="1"/>
  <c r="BG19" i="1"/>
  <c r="CI19" i="1" s="1"/>
  <c r="BG17" i="1"/>
  <c r="CI17" i="1" s="1"/>
  <c r="BG15" i="1"/>
  <c r="CI15" i="1" s="1"/>
  <c r="BG13" i="1"/>
  <c r="CI13" i="1" s="1"/>
  <c r="BG11" i="1"/>
  <c r="CI11" i="1" s="1"/>
  <c r="BG9" i="1"/>
  <c r="CI9" i="1" s="1"/>
  <c r="CJ20" i="1"/>
  <c r="CJ18" i="1"/>
  <c r="CJ16" i="1"/>
  <c r="CJ14" i="1"/>
  <c r="CJ12" i="1"/>
  <c r="CJ10" i="1"/>
  <c r="CJ8" i="1"/>
  <c r="BO41" i="1"/>
  <c r="BO39" i="1"/>
  <c r="BO37" i="1"/>
  <c r="BO35" i="1"/>
  <c r="BO33" i="1"/>
  <c r="BO31" i="1"/>
  <c r="BO29" i="1"/>
  <c r="BO27" i="1"/>
  <c r="BO25" i="1"/>
  <c r="BO23" i="1"/>
  <c r="BO21" i="1"/>
  <c r="BO19" i="1"/>
  <c r="BO17" i="1"/>
  <c r="BO15" i="1"/>
  <c r="BO13" i="1"/>
  <c r="BO11" i="1"/>
  <c r="BO9" i="1"/>
  <c r="CR42" i="1"/>
  <c r="CR40" i="1"/>
  <c r="CR38" i="1"/>
  <c r="CR36" i="1"/>
  <c r="CR34" i="1"/>
  <c r="CR32" i="1"/>
  <c r="CR30" i="1"/>
  <c r="CR28" i="1"/>
  <c r="CR26" i="1"/>
  <c r="CR24" i="1"/>
  <c r="CR22" i="1"/>
  <c r="CR20" i="1"/>
  <c r="CR18" i="1"/>
  <c r="CR16" i="1"/>
  <c r="CR14" i="1"/>
  <c r="CR12" i="1"/>
  <c r="CR10" i="1"/>
  <c r="CR8" i="1"/>
  <c r="CW41" i="1"/>
  <c r="CW39" i="1"/>
  <c r="CW37" i="1"/>
  <c r="CW35" i="1"/>
  <c r="CW33" i="1"/>
  <c r="CW31" i="1"/>
  <c r="CW29" i="1"/>
  <c r="CW27" i="1"/>
  <c r="CW25" i="1"/>
  <c r="CW23" i="1"/>
  <c r="CW21" i="1"/>
  <c r="CW19" i="1"/>
  <c r="CW17" i="1"/>
  <c r="CW15" i="1"/>
  <c r="CW13" i="1"/>
  <c r="CW11" i="1"/>
  <c r="CW9" i="1"/>
  <c r="DB42" i="1"/>
  <c r="DB40" i="1"/>
  <c r="DB38" i="1"/>
  <c r="DB36" i="1"/>
  <c r="DB34" i="1"/>
  <c r="DB32" i="1"/>
  <c r="DB30" i="1"/>
  <c r="DB28" i="1"/>
  <c r="DB26" i="1"/>
  <c r="DB24" i="1"/>
  <c r="DB22" i="1"/>
  <c r="DB20" i="1"/>
  <c r="DB18" i="1"/>
  <c r="DB16" i="1"/>
  <c r="DB14" i="1"/>
  <c r="DB12" i="1"/>
  <c r="DB10" i="1"/>
  <c r="DB8" i="1"/>
  <c r="CQ40" i="1"/>
  <c r="CQ36" i="1"/>
  <c r="CQ32" i="1"/>
  <c r="CQ28" i="1"/>
  <c r="CQ24" i="1"/>
  <c r="CQ20" i="1"/>
  <c r="CQ16" i="1"/>
  <c r="CQ12" i="1"/>
  <c r="CQ8" i="1"/>
  <c r="BF14" i="2"/>
  <c r="BF12" i="2"/>
  <c r="BF10" i="2"/>
  <c r="BF8" i="2"/>
  <c r="CI12" i="2"/>
  <c r="CI8" i="2"/>
  <c r="CQ14" i="2"/>
  <c r="CQ10" i="2"/>
  <c r="CH42" i="1"/>
  <c r="DJ42" i="1" s="1"/>
  <c r="CH38" i="1"/>
  <c r="DJ38" i="1" s="1"/>
  <c r="CH34" i="1"/>
  <c r="DJ34" i="1" s="1"/>
  <c r="CH30" i="1"/>
  <c r="DJ30" i="1" s="1"/>
  <c r="CH26" i="1"/>
  <c r="DJ26" i="1" s="1"/>
  <c r="CH22" i="1"/>
  <c r="DJ22" i="1" s="1"/>
  <c r="CH18" i="1"/>
  <c r="DJ18" i="1" s="1"/>
  <c r="CH14" i="1"/>
  <c r="DJ14" i="1" s="1"/>
  <c r="CH10" i="1"/>
  <c r="DJ10" i="1" s="1"/>
  <c r="V13" i="2"/>
  <c r="V11" i="2"/>
  <c r="V9" i="2"/>
  <c r="CI14" i="2"/>
  <c r="CI10" i="2"/>
  <c r="CQ12" i="2"/>
  <c r="CQ8" i="2"/>
  <c r="CQ13" i="2"/>
  <c r="CQ11" i="2"/>
  <c r="CQ9" i="2"/>
  <c r="W13" i="2"/>
  <c r="W11" i="2"/>
  <c r="W9" i="2"/>
  <c r="CH14" i="2"/>
  <c r="DJ14" i="2" s="1"/>
  <c r="CH12" i="2"/>
  <c r="DJ12" i="2" s="1"/>
  <c r="CH10" i="2"/>
  <c r="DJ10" i="2" s="1"/>
  <c r="CH8" i="2"/>
  <c r="DJ8" i="2" s="1"/>
  <c r="CJ14" i="2"/>
  <c r="CJ12" i="2"/>
  <c r="CJ10" i="2"/>
  <c r="CJ8" i="2"/>
  <c r="CR13" i="2"/>
  <c r="CR11" i="2"/>
  <c r="CR9" i="2"/>
  <c r="BG13" i="2"/>
  <c r="CI13" i="2" s="1"/>
  <c r="BG11" i="2"/>
  <c r="CI11" i="2" s="1"/>
  <c r="BG9" i="2"/>
  <c r="CI9" i="2" s="1"/>
  <c r="BH26" i="4"/>
  <c r="AE26" i="4"/>
  <c r="CI26" i="4" s="1"/>
  <c r="BH24" i="4"/>
  <c r="AE24" i="4"/>
  <c r="CI24" i="4" s="1"/>
  <c r="BH22" i="4"/>
  <c r="AE22" i="4"/>
  <c r="CI22" i="4" s="1"/>
  <c r="BH20" i="4"/>
  <c r="AE20" i="4"/>
  <c r="CI20" i="4" s="1"/>
  <c r="BH18" i="4"/>
  <c r="AE18" i="4"/>
  <c r="CI18" i="4" s="1"/>
  <c r="BH16" i="4"/>
  <c r="AE16" i="4"/>
  <c r="CI16" i="4" s="1"/>
  <c r="BH14" i="4"/>
  <c r="AE14" i="4"/>
  <c r="CI14" i="4" s="1"/>
  <c r="BH12" i="4"/>
  <c r="AE12" i="4"/>
  <c r="CI12" i="4" s="1"/>
  <c r="BH10" i="4"/>
  <c r="AE10" i="4"/>
  <c r="CI10" i="4" s="1"/>
  <c r="BH8" i="4"/>
  <c r="AE8" i="4"/>
  <c r="CI8" i="4" s="1"/>
  <c r="AE48" i="4"/>
  <c r="CI48" i="4" s="1"/>
  <c r="AE46" i="4"/>
  <c r="CI46" i="4" s="1"/>
  <c r="AE44" i="4"/>
  <c r="CI44" i="4" s="1"/>
  <c r="AE42" i="4"/>
  <c r="CI42" i="4" s="1"/>
  <c r="AE40" i="4"/>
  <c r="CI40" i="4" s="1"/>
  <c r="AE38" i="4"/>
  <c r="CI38" i="4" s="1"/>
  <c r="AE36" i="4"/>
  <c r="CI36" i="4" s="1"/>
  <c r="AE34" i="4"/>
  <c r="CI34" i="4" s="1"/>
  <c r="AE32" i="4"/>
  <c r="CI32" i="4" s="1"/>
  <c r="AE30" i="4"/>
  <c r="CI30" i="4" s="1"/>
  <c r="AE28" i="4"/>
  <c r="CI28" i="4" s="1"/>
  <c r="AE25" i="4"/>
  <c r="CI25" i="4" s="1"/>
  <c r="AE21" i="4"/>
  <c r="CI21" i="4" s="1"/>
  <c r="AE17" i="4"/>
  <c r="CI17" i="4" s="1"/>
  <c r="AE13" i="4"/>
  <c r="CI13" i="4" s="1"/>
  <c r="AE9" i="4"/>
  <c r="CI9" i="4" s="1"/>
  <c r="BH49" i="4"/>
  <c r="BH45" i="4"/>
  <c r="BH41" i="4"/>
  <c r="BH37" i="4"/>
  <c r="BH33" i="4"/>
  <c r="BH29" i="4"/>
  <c r="AE47" i="4"/>
  <c r="CI47" i="4" s="1"/>
  <c r="AE43" i="4"/>
  <c r="CI43" i="4" s="1"/>
  <c r="AE39" i="4"/>
  <c r="CI39" i="4" s="1"/>
  <c r="AE35" i="4"/>
  <c r="CI35" i="4" s="1"/>
  <c r="AE31" i="4"/>
  <c r="CI31" i="4" s="1"/>
  <c r="AE27" i="4"/>
  <c r="CI27" i="4" s="1"/>
  <c r="AE23" i="4"/>
  <c r="CI23" i="4" s="1"/>
  <c r="AE19" i="4"/>
  <c r="CI19" i="4" s="1"/>
  <c r="AE15" i="4"/>
  <c r="CI15" i="4" s="1"/>
  <c r="AE11" i="4"/>
  <c r="CI11" i="4" s="1"/>
  <c r="C1" i="8"/>
  <c r="B1" i="8"/>
  <c r="CQ11" i="1" l="1"/>
  <c r="CH11" i="1"/>
  <c r="DJ11" i="1" s="1"/>
  <c r="CQ15" i="1"/>
  <c r="CH15" i="1"/>
  <c r="DJ15" i="1" s="1"/>
  <c r="CQ19" i="1"/>
  <c r="CH19" i="1"/>
  <c r="DJ19" i="1" s="1"/>
  <c r="CQ23" i="1"/>
  <c r="CH23" i="1"/>
  <c r="DJ23" i="1" s="1"/>
  <c r="CQ27" i="1"/>
  <c r="CH27" i="1"/>
  <c r="DJ27" i="1" s="1"/>
  <c r="CQ31" i="1"/>
  <c r="CH31" i="1"/>
  <c r="DJ31" i="1" s="1"/>
  <c r="CQ35" i="1"/>
  <c r="CH35" i="1"/>
  <c r="DJ35" i="1" s="1"/>
  <c r="CQ39" i="1"/>
  <c r="CH39" i="1"/>
  <c r="DJ39" i="1" s="1"/>
  <c r="CH9" i="2"/>
  <c r="DJ9" i="2" s="1"/>
  <c r="CH11" i="2"/>
  <c r="DJ11" i="2" s="1"/>
  <c r="CH13" i="2"/>
  <c r="DJ13" i="2" s="1"/>
  <c r="CQ9" i="1"/>
  <c r="CH9" i="1"/>
  <c r="DJ9" i="1" s="1"/>
  <c r="CQ13" i="1"/>
  <c r="CH13" i="1"/>
  <c r="DJ13" i="1" s="1"/>
  <c r="CQ17" i="1"/>
  <c r="CH17" i="1"/>
  <c r="DJ17" i="1" s="1"/>
  <c r="CQ21" i="1"/>
  <c r="CH21" i="1"/>
  <c r="DJ21" i="1" s="1"/>
  <c r="CQ25" i="1"/>
  <c r="CH25" i="1"/>
  <c r="DJ25" i="1" s="1"/>
  <c r="CQ29" i="1"/>
  <c r="CH29" i="1"/>
  <c r="DJ29" i="1" s="1"/>
  <c r="CQ33" i="1"/>
  <c r="CH33" i="1"/>
  <c r="DJ33" i="1" s="1"/>
  <c r="CQ37" i="1"/>
  <c r="CH37" i="1"/>
  <c r="DJ37" i="1" s="1"/>
  <c r="CQ41" i="1"/>
  <c r="CH41" i="1"/>
  <c r="DJ41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N7" i="1" s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BZ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H7" i="2" s="1"/>
  <c r="BG7" i="2" s="1"/>
  <c r="BE7" i="2"/>
  <c r="BD7" i="2"/>
  <c r="BB7" i="2"/>
  <c r="DF7" i="2" s="1"/>
  <c r="BA7" i="2"/>
  <c r="AZ7" i="2"/>
  <c r="AY7" i="2"/>
  <c r="AW7" i="2"/>
  <c r="AV7" i="2"/>
  <c r="CZ7" i="2" s="1"/>
  <c r="AU7" i="2"/>
  <c r="AT7" i="2"/>
  <c r="CX7" i="2" s="1"/>
  <c r="AR7" i="2"/>
  <c r="AQ7" i="2"/>
  <c r="AP7" i="2"/>
  <c r="AO7" i="2"/>
  <c r="CS7" i="2" s="1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S7" i="3"/>
  <c r="R7" i="3"/>
  <c r="Q7" i="3"/>
  <c r="P7" i="3"/>
  <c r="O7" i="3"/>
  <c r="N7" i="3" s="1"/>
  <c r="M7" i="3" s="1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G7" i="4" s="1"/>
  <c r="AF7" i="4" s="1"/>
  <c r="AD7" i="4"/>
  <c r="AC7" i="4"/>
  <c r="AB7" i="4"/>
  <c r="AA7" i="4"/>
  <c r="Z7" i="4"/>
  <c r="Y7" i="4"/>
  <c r="CC7" i="4" s="1"/>
  <c r="X7" i="4"/>
  <c r="V7" i="4"/>
  <c r="BZ7" i="4" s="1"/>
  <c r="U7" i="4"/>
  <c r="T7" i="4"/>
  <c r="BX7" i="4" s="1"/>
  <c r="S7" i="4"/>
  <c r="Q7" i="4"/>
  <c r="P7" i="4"/>
  <c r="O7" i="4"/>
  <c r="BS7" i="4" s="1"/>
  <c r="N7" i="4"/>
  <c r="K7" i="4"/>
  <c r="BO7" i="4" s="1"/>
  <c r="J7" i="4"/>
  <c r="I7" i="4"/>
  <c r="BM7" i="4" s="1"/>
  <c r="H7" i="4"/>
  <c r="G7" i="4"/>
  <c r="BK7" i="4" s="1"/>
  <c r="F7" i="4"/>
  <c r="BD7" i="5"/>
  <c r="BC7" i="5"/>
  <c r="BE7" i="5"/>
  <c r="BA7" i="5"/>
  <c r="AZ7" i="5"/>
  <c r="BB7" i="5" s="1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Q7" i="5" s="1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3"/>
  <c r="DD7" i="2"/>
  <c r="AS7" i="2"/>
  <c r="AC7" i="2"/>
  <c r="DG7" i="1"/>
  <c r="CO7" i="1"/>
  <c r="Z7" i="1"/>
  <c r="CB7" i="4"/>
  <c r="BR7" i="4"/>
  <c r="AA7" i="3"/>
  <c r="DI7" i="2"/>
  <c r="DH7" i="2"/>
  <c r="CY7" i="2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Z7" i="3"/>
  <c r="DE7" i="2"/>
  <c r="BU7" i="2"/>
  <c r="CW7" i="2" s="1"/>
  <c r="CU7" i="2"/>
  <c r="CO7" i="2"/>
  <c r="CY7" i="1"/>
  <c r="AN7" i="1"/>
  <c r="AD7" i="1"/>
  <c r="AC7" i="1"/>
  <c r="E7" i="1"/>
  <c r="CL7" i="2"/>
  <c r="BP7" i="2"/>
  <c r="BO7" i="2" s="1"/>
  <c r="CH7" i="2" s="1"/>
  <c r="AO7" i="4"/>
  <c r="Y7" i="2"/>
  <c r="DC7" i="2"/>
  <c r="AB7" i="1"/>
  <c r="N7" i="2" l="1"/>
  <c r="M7" i="2" s="1"/>
  <c r="CV7" i="2"/>
  <c r="DA7" i="2"/>
  <c r="BL7" i="4"/>
  <c r="BW7" i="4"/>
  <c r="BY7" i="4"/>
  <c r="CF7" i="4"/>
  <c r="W7" i="1"/>
  <c r="CK7" i="1"/>
  <c r="CM7" i="1"/>
  <c r="CU7" i="1"/>
  <c r="CX7" i="1"/>
  <c r="CZ7" i="1"/>
  <c r="DI7" i="1"/>
  <c r="W7" i="4"/>
  <c r="H7" i="5"/>
  <c r="AL7" i="5"/>
  <c r="BN7" i="4"/>
  <c r="BT7" i="4"/>
  <c r="R7" i="4"/>
  <c r="CD7" i="4"/>
  <c r="CH7" i="4"/>
  <c r="AT7" i="4"/>
  <c r="E7" i="3"/>
  <c r="W7" i="3" s="1"/>
  <c r="AB7" i="3"/>
  <c r="CS7" i="1"/>
  <c r="AX7" i="1"/>
  <c r="DE7" i="1"/>
  <c r="V7" i="5"/>
  <c r="BU7" i="1"/>
  <c r="BU7" i="4"/>
  <c r="CE7" i="4"/>
  <c r="CG7" i="4"/>
  <c r="D7" i="1"/>
  <c r="CL7" i="1"/>
  <c r="CN7" i="1"/>
  <c r="CT7" i="1"/>
  <c r="CV7" i="1"/>
  <c r="DH7" i="1"/>
  <c r="M7" i="4"/>
  <c r="X7" i="3"/>
  <c r="E7" i="4"/>
  <c r="D7" i="4" s="1"/>
  <c r="AY7" i="4"/>
  <c r="CA7" i="4" s="1"/>
  <c r="AD7" i="3"/>
  <c r="W7" i="2"/>
  <c r="D7" i="2"/>
  <c r="V7" i="2" s="1"/>
  <c r="AN7" i="2"/>
  <c r="CR7" i="2" s="1"/>
  <c r="X7" i="2"/>
  <c r="CK7" i="2"/>
  <c r="AF7" i="2"/>
  <c r="AE7" i="2" s="1"/>
  <c r="CI7" i="2" s="1"/>
  <c r="AX7" i="2"/>
  <c r="DB7" i="2" s="1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BI7" i="4"/>
  <c r="AN7" i="4"/>
  <c r="BG7" i="4" s="1"/>
  <c r="CJ7" i="1"/>
  <c r="BG7" i="1"/>
  <c r="CI7" i="1" s="1"/>
  <c r="AM7" i="2"/>
  <c r="D7" i="3"/>
  <c r="V7" i="3" s="1"/>
  <c r="M7" i="1"/>
  <c r="AF2" i="8"/>
  <c r="CJ7" i="2" l="1"/>
  <c r="AM7" i="1"/>
  <c r="BF7" i="1" s="1"/>
  <c r="BV7" i="4"/>
  <c r="V7" i="1"/>
  <c r="BO7" i="1"/>
  <c r="CH7" i="1" s="1"/>
  <c r="DJ7" i="1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<sst xmlns="http://schemas.openxmlformats.org/spreadsheetml/2006/main" count="2261" uniqueCount="453">
  <si>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</si>
  <si>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</si>
  <si>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</si>
  <si>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</si>
  <si>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</si>
  <si>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</si>
  <si>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</si>
  <si>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</si>
  <si>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</si>
  <si>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</si>
  <si>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</si>
  <si>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</si>
  <si>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</si>
  <si>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</si>
  <si>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</si>
  <si>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</si>
  <si>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</si>
  <si>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</si>
  <si>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</si>
  <si>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</si>
  <si>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</si>
  <si>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</si>
  <si>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</si>
  <si>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</si>
  <si>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</si>
  <si>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</si>
  <si>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</si>
  <si>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</si>
  <si>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</si>
  <si>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</si>
  <si>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</si>
  <si>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</si>
  <si>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</si>
  <si>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</si>
  <si>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</si>
  <si>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</si>
  <si>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</si>
  <si>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</si>
  <si>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</si>
  <si>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</si>
  <si>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</si>
  <si>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</si>
  <si>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</si>
  <si>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</si>
  <si>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</si>
  <si>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</si>
  <si>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</si>
  <si>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</si>
  <si>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</si>
  <si>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</si>
  <si>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</si>
  <si>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</si>
  <si>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</si>
  <si>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</si>
  <si>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</si>
  <si>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</si>
  <si>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</si>
  <si>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</si>
  <si>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</si>
  <si>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</si>
  <si>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</si>
  <si>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</si>
  <si>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</si>
  <si>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</si>
  <si>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</si>
  <si>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</si>
  <si>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</si>
  <si>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</si>
  <si>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</si>
  <si>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</si>
  <si>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</si>
  <si>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</si>
  <si>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</si>
  <si>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</si>
  <si>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</si>
  <si>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</si>
  <si>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</si>
  <si>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</si>
  <si>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</si>
  <si>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</si>
  <si>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</si>
  <si>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</si>
  <si>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</si>
  <si>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</si>
  <si>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</si>
  <si>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</si>
  <si>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</si>
  <si>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</si>
  <si>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</si>
  <si>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</si>
  <si>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</si>
  <si>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</si>
  <si>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</si>
  <si>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</si>
  <si>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</si>
  <si>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</si>
  <si>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</si>
  <si>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</si>
  <si>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</si>
  <si>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</si>
  <si>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</si>
  <si>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</si>
  <si>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</si>
  <si>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</si>
  <si>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</si>
  <si>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</si>
  <si>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</si>
  <si>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</si>
  <si>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</si>
  <si>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</si>
  <si>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</si>
  <si>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</si>
  <si>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</si>
  <si>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</si>
  <si>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</si>
  <si>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</si>
  <si>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</si>
  <si>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</si>
  <si>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</si>
  <si>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</si>
  <si>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</si>
  <si>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</si>
  <si>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</si>
  <si>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</si>
  <si>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</si>
  <si>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</si>
  <si>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</si>
  <si>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</si>
  <si>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</si>
  <si>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</si>
  <si>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</si>
  <si>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</si>
  <si>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</si>
  <si>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</si>
  <si>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</si>
  <si>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</si>
  <si>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</si>
  <si>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</si>
  <si>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</si>
  <si>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</si>
  <si>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</si>
  <si>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</si>
  <si>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</si>
  <si>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</si>
  <si>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</si>
  <si>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</si>
  <si>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</si>
  <si>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</si>
  <si>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</si>
  <si>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</si>
  <si>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</si>
  <si>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</si>
  <si>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</si>
  <si>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</si>
  <si>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</si>
  <si>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</si>
  <si>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</si>
  <si>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</si>
  <si>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</si>
  <si>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</si>
  <si>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</si>
  <si>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</si>
  <si>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</si>
  <si>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</si>
  <si>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</si>
  <si>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</si>
  <si>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</si>
  <si>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</si>
  <si>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</si>
  <si>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</si>
  <si>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</si>
  <si>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</si>
  <si>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</si>
  <si>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</si>
  <si>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</si>
  <si>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</si>
  <si>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</si>
  <si>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</si>
  <si>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</si>
  <si>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</si>
  <si>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</si>
  <si>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</si>
  <si>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</si>
  <si>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</si>
  <si>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</si>
  <si>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</si>
  <si>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</si>
  <si>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</si>
  <si>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</si>
  <si>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</si>
  <si>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</si>
  <si>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</si>
  <si>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</si>
  <si>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</si>
  <si>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</si>
  <si>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</si>
  <si>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</si>
  <si>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</si>
  <si>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</si>
  <si>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</si>
  <si>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</si>
  <si>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</si>
  <si>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</si>
  <si>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</si>
  <si>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</si>
  <si>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</si>
  <si>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</si>
  <si>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</si>
  <si>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</si>
  <si>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</si>
  <si>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</si>
  <si>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</si>
  <si>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</si>
  <si>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</si>
  <si>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</si>
  <si>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</si>
  <si>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</si>
  <si>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</si>
  <si>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</si>
  <si>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</si>
  <si>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</si>
  <si>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</si>
  <si>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</si>
  <si>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</si>
  <si>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</si>
  <si>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</si>
  <si>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</si>
  <si>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</si>
  <si>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</si>
  <si>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</si>
  <si>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</si>
  <si>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</si>
  <si>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</si>
  <si>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</si>
  <si>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</si>
  <si>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</si>
  <si>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</si>
  <si>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</si>
  <si>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</si>
  <si>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</si>
  <si>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</si>
  <si>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</si>
  <si>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</si>
  <si>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</si>
  <si>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</si>
  <si>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</si>
  <si>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</si>
  <si>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</si>
  <si>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</si>
  <si>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</si>
  <si>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</si>
  <si>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</si>
  <si>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</si>
  <si>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</si>
  <si>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</si>
  <si>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</si>
  <si>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</si>
  <si>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</si>
  <si>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</si>
  <si>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</si>
  <si>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</si>
  <si>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</si>
  <si>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</si>
  <si>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</si>
  <si>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</si>
  <si>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</si>
  <si>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</si>
  <si>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</si>
  <si>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</si>
  <si>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</si>
  <si>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</si>
  <si>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</si>
  <si>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</si>
  <si>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</si>
  <si>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</si>
  <si>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</si>
  <si>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</si>
  <si>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</si>
  <si>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</si>
  <si>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</si>
  <si>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</si>
  <si>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</si>
  <si>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</si>
  <si>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</si>
  <si>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</si>
  <si>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</si>
  <si>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</si>
  <si>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</si>
  <si>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</si>
  <si>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</si>
  <si>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</si>
  <si>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</si>
  <si>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</si>
  <si>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</si>
  <si>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</si>
  <si>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</si>
  <si>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</si>
  <si>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</si>
  <si>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</si>
  <si>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</si>
  <si>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</si>
  <si>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</si>
  <si>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</si>
  <si>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</si>
  <si>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</si>
  <si>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</si>
  <si>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</si>
  <si>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</si>
  <si>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</si>
  <si>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</si>
  <si>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</si>
  <si>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</si>
  <si>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</si>
  <si>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</si>
  <si>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</si>
  <si>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</si>
  <si>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</si>
  <si>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06000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</si>
  <si>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</si>
  <si>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</si>
  <si>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</si>
  <si>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</si>
  <si>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</si>
  <si>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</si>
  <si>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06201</t>
  </si>
  <si>
    <t>山形市</t>
  </si>
  <si>
    <t>061170</t>
  </si>
  <si>
    <t>06831</t>
  </si>
  <si>
    <t>山形広域環境事務組合</t>
  </si>
  <si>
    <t>06202</t>
  </si>
  <si>
    <t>米沢市</t>
  </si>
  <si>
    <t>061111</t>
  </si>
  <si>
    <t>06952</t>
  </si>
  <si>
    <t>置賜広域行政事務組合</t>
  </si>
  <si>
    <t>06203</t>
  </si>
  <si>
    <t>鶴岡市</t>
  </si>
  <si>
    <t>061063</t>
  </si>
  <si>
    <t>06204</t>
  </si>
  <si>
    <t>酒田市</t>
  </si>
  <si>
    <t>061187</t>
  </si>
  <si>
    <t>06963</t>
  </si>
  <si>
    <t>酒田地区広域行政組合</t>
  </si>
  <si>
    <t>06205</t>
  </si>
  <si>
    <t>新庄市</t>
  </si>
  <si>
    <t>061243</t>
  </si>
  <si>
    <t>06951</t>
  </si>
  <si>
    <t>最上広域市町村圏事務組合</t>
  </si>
  <si>
    <t>06206</t>
  </si>
  <si>
    <t>寒河江市</t>
  </si>
  <si>
    <t>061244</t>
  </si>
  <si>
    <t>06953</t>
  </si>
  <si>
    <t>西村山広域行政事務組合</t>
  </si>
  <si>
    <t>06207</t>
  </si>
  <si>
    <t>上山市</t>
  </si>
  <si>
    <t>061173</t>
  </si>
  <si>
    <t>06208</t>
  </si>
  <si>
    <t>村山市</t>
  </si>
  <si>
    <t>061235</t>
  </si>
  <si>
    <t>06821</t>
  </si>
  <si>
    <t>東根市外二市一町共立衛生処理組合</t>
  </si>
  <si>
    <t>06209</t>
  </si>
  <si>
    <t>長井市</t>
  </si>
  <si>
    <t>061116</t>
  </si>
  <si>
    <t>06210</t>
  </si>
  <si>
    <t>天童市</t>
  </si>
  <si>
    <t>061245</t>
  </si>
  <si>
    <t>06211</t>
  </si>
  <si>
    <t>東根市</t>
  </si>
  <si>
    <t>061246</t>
  </si>
  <si>
    <t>06212</t>
  </si>
  <si>
    <t>尾花沢市</t>
  </si>
  <si>
    <t>061247</t>
  </si>
  <si>
    <t>06965</t>
  </si>
  <si>
    <t>尾花沢市大石田町環境衛生事業組合</t>
  </si>
  <si>
    <t>06213</t>
  </si>
  <si>
    <t>南陽市</t>
  </si>
  <si>
    <t>061248</t>
  </si>
  <si>
    <t>06301</t>
  </si>
  <si>
    <t>山辺町</t>
  </si>
  <si>
    <t>061249</t>
  </si>
  <si>
    <t>06302</t>
  </si>
  <si>
    <t>中山町</t>
  </si>
  <si>
    <t>061250</t>
  </si>
  <si>
    <t>06321</t>
  </si>
  <si>
    <t>河北町</t>
  </si>
  <si>
    <t>061251</t>
  </si>
  <si>
    <t>東根市二市一町共立衛生処理組合</t>
  </si>
  <si>
    <t>06322</t>
  </si>
  <si>
    <t>西川町</t>
  </si>
  <si>
    <t>061252</t>
  </si>
  <si>
    <t>06323</t>
  </si>
  <si>
    <t>朝日町</t>
  </si>
  <si>
    <t>061253</t>
  </si>
  <si>
    <t>06324</t>
  </si>
  <si>
    <t>大江町</t>
  </si>
  <si>
    <t>061242</t>
  </si>
  <si>
    <t>06341</t>
  </si>
  <si>
    <t>大石田町</t>
  </si>
  <si>
    <t>061233</t>
  </si>
  <si>
    <t>06361</t>
  </si>
  <si>
    <t>金山町</t>
  </si>
  <si>
    <t>061223</t>
  </si>
  <si>
    <t>06362</t>
  </si>
  <si>
    <t>最上町</t>
  </si>
  <si>
    <t>061254</t>
  </si>
  <si>
    <t>06363</t>
  </si>
  <si>
    <t>舟形町</t>
  </si>
  <si>
    <t>061255</t>
  </si>
  <si>
    <t>06364</t>
  </si>
  <si>
    <t>真室川町</t>
  </si>
  <si>
    <t>061212</t>
  </si>
  <si>
    <t>06365</t>
  </si>
  <si>
    <t>大蔵村</t>
  </si>
  <si>
    <t>061256</t>
  </si>
  <si>
    <t>06366</t>
  </si>
  <si>
    <t>鮭川村</t>
  </si>
  <si>
    <t>061127</t>
  </si>
  <si>
    <t>最上広域市町村事務組合</t>
  </si>
  <si>
    <t>06367</t>
  </si>
  <si>
    <t>戸沢村</t>
  </si>
  <si>
    <t>061200</t>
  </si>
  <si>
    <t>06381</t>
  </si>
  <si>
    <t>高畠町</t>
  </si>
  <si>
    <t>061257</t>
  </si>
  <si>
    <t>06382</t>
  </si>
  <si>
    <t>川西町</t>
  </si>
  <si>
    <t>061186</t>
  </si>
  <si>
    <t>06401</t>
  </si>
  <si>
    <t>小国町</t>
  </si>
  <si>
    <t>061169</t>
  </si>
  <si>
    <t>06402</t>
  </si>
  <si>
    <t>白鷹町</t>
  </si>
  <si>
    <t>061258</t>
  </si>
  <si>
    <t>06403</t>
  </si>
  <si>
    <t>飯豊町</t>
  </si>
  <si>
    <t>061151</t>
  </si>
  <si>
    <t>06426</t>
  </si>
  <si>
    <t>三川町</t>
  </si>
  <si>
    <t>061259</t>
  </si>
  <si>
    <t>06428</t>
  </si>
  <si>
    <t>庄内町</t>
  </si>
  <si>
    <t>061132</t>
  </si>
  <si>
    <t>06461</t>
  </si>
  <si>
    <t>遊佐町</t>
  </si>
  <si>
    <t>061109</t>
  </si>
  <si>
    <t>062008</t>
  </si>
  <si>
    <t>062009</t>
  </si>
  <si>
    <t>062010</t>
  </si>
  <si>
    <t>062011</t>
  </si>
  <si>
    <t>062012</t>
  </si>
  <si>
    <t>062013</t>
  </si>
  <si>
    <t>062014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</si>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</sst>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8</v>
      </c>
      <c r="B7" s="154" t="s">
        <v>317</v>
      </c>
      <c r="C7" s="138" t="s">
        <v>33</v>
      </c>
      <c r="D7" s="140">
        <f>SUM(E7,+L7)</f>
        <v>8422974</v>
      </c>
      <c r="E7" s="140">
        <f>SUM(F7:I7,K7)</f>
        <v>1346770</v>
      </c>
      <c r="F7" s="140">
        <f>SUM(F$8:F$207)</f>
        <v>56568</v>
      </c>
      <c r="G7" s="140">
        <f>SUM(G$8:G$207)</f>
        <v>1436</v>
      </c>
      <c r="H7" s="140">
        <f>SUM(H$8:H$207)</f>
        <v>134800</v>
      </c>
      <c r="I7" s="140">
        <f>SUM(I$8:I$207)</f>
        <v>777535</v>
      </c>
      <c r="J7" s="143" t="s">
        <v>314</v>
      </c>
      <c r="K7" s="140">
        <f>SUM(K$8:K$207)</f>
        <v>376431</v>
      </c>
      <c r="L7" s="140">
        <f>SUM(L$8:L$207)</f>
        <v>7076204</v>
      </c>
      <c r="M7" s="140">
        <f>SUM(N7,+U7)</f>
        <v>1745870</v>
      </c>
      <c r="N7" s="140">
        <f>SUM(O7:R7,T7)</f>
        <v>80667</v>
      </c>
      <c r="O7" s="140">
        <f>SUM(O$8:O$207)</f>
        <v>6772</v>
      </c>
      <c r="P7" s="140">
        <f>SUM(P$8:P$207)</f>
        <v>7521</v>
      </c>
      <c r="Q7" s="140">
        <f>SUM(Q$8:Q$207)</f>
        <v>2300</v>
      </c>
      <c r="R7" s="140">
        <f>SUM(R$8:R$207)</f>
        <v>56524</v>
      </c>
      <c r="S7" s="143" t="s">
        <v>314</v>
      </c>
      <c r="T7" s="140">
        <f>SUM(T$8:T$207)</f>
        <v>7550</v>
      </c>
      <c r="U7" s="140">
        <f>SUM(U$8:U$207)</f>
        <v>1665203</v>
      </c>
      <c r="V7" s="140">
        <f t="shared" ref="V7:AA7" si="0">+SUM(D7,M7)</f>
        <v>10168844</v>
      </c>
      <c r="W7" s="140">
        <f t="shared" si="0"/>
        <v>1427437</v>
      </c>
      <c r="X7" s="140">
        <f t="shared" si="0"/>
        <v>63340</v>
      </c>
      <c r="Y7" s="140">
        <f t="shared" si="0"/>
        <v>8957</v>
      </c>
      <c r="Z7" s="140">
        <f t="shared" si="0"/>
        <v>137100</v>
      </c>
      <c r="AA7" s="140">
        <f t="shared" si="0"/>
        <v>834059</v>
      </c>
      <c r="AB7" s="142" t="str">
        <f>IF(+SUM(J7,S7)=0,"-",+SUM(J7,S7))</f>
        <v>-</v>
      </c>
      <c r="AC7" s="140">
        <f>+SUM(K7,T7)</f>
        <v>383981</v>
      </c>
      <c r="AD7" s="140">
        <f>+SUM(L7,U7)</f>
        <v>8741407</v>
      </c>
      <c r="AE7" s="140">
        <f>SUM(AF7,+AK7)</f>
        <v>216770</v>
      </c>
      <c r="AF7" s="140">
        <f>SUM(AG7:AJ7)</f>
        <v>69270</v>
      </c>
      <c r="AG7" s="140">
        <f t="shared" ref="AG7:AL7" si="1">SUM(AG$8:AG$207)</f>
        <v>0</v>
      </c>
      <c r="AH7" s="140">
        <f t="shared" si="1"/>
        <v>6652</v>
      </c>
      <c r="AI7" s="140">
        <f t="shared" si="1"/>
        <v>62618</v>
      </c>
      <c r="AJ7" s="140">
        <f t="shared" si="1"/>
        <v>0</v>
      </c>
      <c r="AK7" s="140">
        <f t="shared" si="1"/>
        <v>147500</v>
      </c>
      <c r="AL7" s="140">
        <f t="shared" si="1"/>
        <v>169206</v>
      </c>
      <c r="AM7" s="140">
        <f>SUM(AN7,AS7,AW7,AX7,BD7)</f>
        <v>3986355</v>
      </c>
      <c r="AN7" s="140">
        <f>SUM(AO7:AR7)</f>
        <v>652530</v>
      </c>
      <c r="AO7" s="140">
        <f>SUM(AO$8:AO$207)</f>
        <v>518772</v>
      </c>
      <c r="AP7" s="140">
        <f>SUM(AP$8:AP$207)</f>
        <v>121596</v>
      </c>
      <c r="AQ7" s="140">
        <f>SUM(AQ$8:AQ$207)</f>
        <v>0</v>
      </c>
      <c r="AR7" s="140">
        <f>SUM(AR$8:AR$207)</f>
        <v>12162</v>
      </c>
      <c r="AS7" s="140">
        <f>SUM(AT7:AV7)</f>
        <v>456982</v>
      </c>
      <c r="AT7" s="140">
        <f>SUM(AT$8:AT$207)</f>
        <v>82595</v>
      </c>
      <c r="AU7" s="140">
        <f>SUM(AU$8:AU$207)</f>
        <v>309594</v>
      </c>
      <c r="AV7" s="140">
        <f>SUM(AV$8:AV$207)</f>
        <v>64793</v>
      </c>
      <c r="AW7" s="140">
        <f>SUM(AW$8:AW$207)</f>
        <v>0</v>
      </c>
      <c r="AX7" s="140">
        <f>SUM(AY7:BB7)</f>
        <v>2876843</v>
      </c>
      <c r="AY7" s="140">
        <f t="shared" ref="AY7:BE7" si="2">SUM(AY$8:AY$207)</f>
        <v>2430318</v>
      </c>
      <c r="AZ7" s="140">
        <f t="shared" si="2"/>
        <v>357102</v>
      </c>
      <c r="BA7" s="140">
        <f t="shared" si="2"/>
        <v>68488</v>
      </c>
      <c r="BB7" s="140">
        <f t="shared" si="2"/>
        <v>20935</v>
      </c>
      <c r="BC7" s="140">
        <f t="shared" si="2"/>
        <v>3976676</v>
      </c>
      <c r="BD7" s="140">
        <f t="shared" si="2"/>
        <v>0</v>
      </c>
      <c r="BE7" s="140">
        <f t="shared" si="2"/>
        <v>73967</v>
      </c>
      <c r="BF7" s="140">
        <f>SUM(AE7,+AM7,+BE7)</f>
        <v>4277092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2200</v>
      </c>
      <c r="BO7" s="140">
        <f>SUM(BP7,BU7,BY7,BZ7,CF7)</f>
        <v>244772</v>
      </c>
      <c r="BP7" s="140">
        <f>SUM(BQ7:BT7)</f>
        <v>33168</v>
      </c>
      <c r="BQ7" s="140">
        <f>SUM(BQ$8:BQ$207)</f>
        <v>33168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46393</v>
      </c>
      <c r="BV7" s="140">
        <f>SUM(BV$8:BV$207)</f>
        <v>3992</v>
      </c>
      <c r="BW7" s="140">
        <f>SUM(BW$8:BW$207)</f>
        <v>42401</v>
      </c>
      <c r="BX7" s="140">
        <f>SUM(BX$8:BX$207)</f>
        <v>0</v>
      </c>
      <c r="BY7" s="140">
        <f>SUM(BY$8:BY$207)</f>
        <v>0</v>
      </c>
      <c r="BZ7" s="140">
        <f>SUM(CA7:CD7)</f>
        <v>165211</v>
      </c>
      <c r="CA7" s="140">
        <f t="shared" ref="CA7:CG7" si="4">SUM(CA$8:CA$207)</f>
        <v>121698</v>
      </c>
      <c r="CB7" s="140">
        <f t="shared" si="4"/>
        <v>43047</v>
      </c>
      <c r="CC7" s="140">
        <f t="shared" si="4"/>
        <v>43</v>
      </c>
      <c r="CD7" s="140">
        <f t="shared" si="4"/>
        <v>423</v>
      </c>
      <c r="CE7" s="140">
        <f t="shared" si="4"/>
        <v>1471142</v>
      </c>
      <c r="CF7" s="140">
        <f t="shared" si="4"/>
        <v>0</v>
      </c>
      <c r="CG7" s="140">
        <f t="shared" si="4"/>
        <v>27756</v>
      </c>
      <c r="CH7" s="140">
        <f>SUM(BG7,+BO7,+CG7)</f>
        <v>272528</v>
      </c>
      <c r="CI7" s="140">
        <f t="shared" ref="CI7:DJ7" si="5">SUM(AE7,+BG7)</f>
        <v>216770</v>
      </c>
      <c r="CJ7" s="140">
        <f t="shared" si="5"/>
        <v>69270</v>
      </c>
      <c r="CK7" s="140">
        <f t="shared" si="5"/>
        <v>0</v>
      </c>
      <c r="CL7" s="140">
        <f t="shared" si="5"/>
        <v>6652</v>
      </c>
      <c r="CM7" s="140">
        <f t="shared" si="5"/>
        <v>62618</v>
      </c>
      <c r="CN7" s="140">
        <f t="shared" si="5"/>
        <v>0</v>
      </c>
      <c r="CO7" s="140">
        <f t="shared" si="5"/>
        <v>147500</v>
      </c>
      <c r="CP7" s="140">
        <f t="shared" si="5"/>
        <v>171406</v>
      </c>
      <c r="CQ7" s="140">
        <f t="shared" si="5"/>
        <v>4231127</v>
      </c>
      <c r="CR7" s="140">
        <f t="shared" si="5"/>
        <v>685698</v>
      </c>
      <c r="CS7" s="140">
        <f t="shared" si="5"/>
        <v>551940</v>
      </c>
      <c r="CT7" s="140">
        <f t="shared" si="5"/>
        <v>121596</v>
      </c>
      <c r="CU7" s="140">
        <f t="shared" si="5"/>
        <v>0</v>
      </c>
      <c r="CV7" s="140">
        <f t="shared" si="5"/>
        <v>12162</v>
      </c>
      <c r="CW7" s="140">
        <f t="shared" si="5"/>
        <v>503375</v>
      </c>
      <c r="CX7" s="140">
        <f t="shared" si="5"/>
        <v>86587</v>
      </c>
      <c r="CY7" s="140">
        <f t="shared" si="5"/>
        <v>351995</v>
      </c>
      <c r="CZ7" s="140">
        <f t="shared" si="5"/>
        <v>64793</v>
      </c>
      <c r="DA7" s="140">
        <f t="shared" si="5"/>
        <v>0</v>
      </c>
      <c r="DB7" s="140">
        <f t="shared" si="5"/>
        <v>3042054</v>
      </c>
      <c r="DC7" s="140">
        <f t="shared" si="5"/>
        <v>2552016</v>
      </c>
      <c r="DD7" s="140">
        <f t="shared" si="5"/>
        <v>400149</v>
      </c>
      <c r="DE7" s="140">
        <f t="shared" si="5"/>
        <v>68531</v>
      </c>
      <c r="DF7" s="140">
        <f t="shared" si="5"/>
        <v>21358</v>
      </c>
      <c r="DG7" s="140">
        <f t="shared" si="5"/>
        <v>5447818</v>
      </c>
      <c r="DH7" s="140">
        <f t="shared" si="5"/>
        <v>0</v>
      </c>
      <c r="DI7" s="140">
        <f t="shared" si="5"/>
        <v>101723</v>
      </c>
      <c r="DJ7" s="140">
        <f t="shared" si="5"/>
        <v>4549620</v>
      </c>
    </row>
    <row r="8" spans="1:114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2091495</v>
      </c>
      <c r="E8" s="121">
        <f>SUM(F8:I8,K8)</f>
        <v>633269</v>
      </c>
      <c r="F8" s="121">
        <v>428</v>
      </c>
      <c r="G8" s="121">
        <v>0</v>
      </c>
      <c r="H8" s="121">
        <v>47800</v>
      </c>
      <c r="I8" s="121">
        <v>404293</v>
      </c>
      <c r="J8" s="122" t="s">
        <v>452</v>
      </c>
      <c r="K8" s="121">
        <v>180748</v>
      </c>
      <c r="L8" s="121">
        <v>1458226</v>
      </c>
      <c r="M8" s="121">
        <f>SUM(N8,+U8)</f>
        <v>274287</v>
      </c>
      <c r="N8" s="121">
        <f>SUM(O8:R8,T8)</f>
        <v>52961</v>
      </c>
      <c r="O8" s="121">
        <v>313</v>
      </c>
      <c r="P8" s="121">
        <v>0</v>
      </c>
      <c r="Q8" s="121">
        <v>0</v>
      </c>
      <c r="R8" s="121">
        <v>52578</v>
      </c>
      <c r="S8" s="122" t="s">
        <v>452</v>
      </c>
      <c r="T8" s="121">
        <v>70</v>
      </c>
      <c r="U8" s="121">
        <v>221326</v>
      </c>
      <c r="V8" s="121">
        <f>+SUM(D8,M8)</f>
        <v>2365782</v>
      </c>
      <c r="W8" s="121">
        <f>+SUM(E8,N8)</f>
        <v>686230</v>
      </c>
      <c r="X8" s="121">
        <f>+SUM(F8,O8)</f>
        <v>741</v>
      </c>
      <c r="Y8" s="121">
        <f>+SUM(G8,P8)</f>
        <v>0</v>
      </c>
      <c r="Z8" s="121">
        <f>+SUM(H8,Q8)</f>
        <v>47800</v>
      </c>
      <c r="AA8" s="121">
        <f>+SUM(I8,R8)</f>
        <v>456871</v>
      </c>
      <c r="AB8" s="122" t="str">
        <f>IF(+SUM(J8,S8)=0,"-",+SUM(J8,S8))</f>
        <v>-</v>
      </c>
      <c r="AC8" s="121">
        <f>+SUM(K8,T8)</f>
        <v>180818</v>
      </c>
      <c r="AD8" s="121">
        <f>+SUM(L8,U8)</f>
        <v>1679552</v>
      </c>
      <c r="AE8" s="121">
        <f>SUM(AF8,+AK8)</f>
        <v>62618</v>
      </c>
      <c r="AF8" s="121">
        <f>SUM(AG8:AJ8)</f>
        <v>62618</v>
      </c>
      <c r="AG8" s="121">
        <v>0</v>
      </c>
      <c r="AH8" s="121">
        <v>0</v>
      </c>
      <c r="AI8" s="121">
        <v>62618</v>
      </c>
      <c r="AJ8" s="121">
        <v>0</v>
      </c>
      <c r="AK8" s="121">
        <v>0</v>
      </c>
      <c r="AL8" s="121">
        <v>120028</v>
      </c>
      <c r="AM8" s="121">
        <f>SUM(AN8,AS8,AW8,AX8,BD8)</f>
        <v>989352</v>
      </c>
      <c r="AN8" s="121">
        <f>SUM(AO8:AR8)</f>
        <v>193136</v>
      </c>
      <c r="AO8" s="121">
        <v>120271</v>
      </c>
      <c r="AP8" s="121">
        <v>67655</v>
      </c>
      <c r="AQ8" s="121">
        <v>0</v>
      </c>
      <c r="AR8" s="121">
        <v>5210</v>
      </c>
      <c r="AS8" s="121">
        <f>SUM(AT8:AV8)</f>
        <v>52566</v>
      </c>
      <c r="AT8" s="121">
        <v>3494</v>
      </c>
      <c r="AU8" s="121">
        <v>0</v>
      </c>
      <c r="AV8" s="121">
        <v>49072</v>
      </c>
      <c r="AW8" s="121">
        <v>0</v>
      </c>
      <c r="AX8" s="121">
        <f>SUM(AY8:BB8)</f>
        <v>743650</v>
      </c>
      <c r="AY8" s="121">
        <v>692847</v>
      </c>
      <c r="AZ8" s="121">
        <v>0</v>
      </c>
      <c r="BA8" s="121">
        <v>50803</v>
      </c>
      <c r="BB8" s="121">
        <v>0</v>
      </c>
      <c r="BC8" s="121">
        <v>919497</v>
      </c>
      <c r="BD8" s="121">
        <v>0</v>
      </c>
      <c r="BE8" s="121">
        <v>0</v>
      </c>
      <c r="BF8" s="121">
        <f>SUM(AE8,+AM8,+BE8)</f>
        <v>1051970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114205</v>
      </c>
      <c r="BP8" s="121">
        <f>SUM(BQ8:BT8)</f>
        <v>3041</v>
      </c>
      <c r="BQ8" s="121">
        <v>3041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111164</v>
      </c>
      <c r="CA8" s="121">
        <v>111164</v>
      </c>
      <c r="CB8" s="121">
        <v>0</v>
      </c>
      <c r="CC8" s="121">
        <v>0</v>
      </c>
      <c r="CD8" s="121">
        <v>0</v>
      </c>
      <c r="CE8" s="121">
        <v>160082</v>
      </c>
      <c r="CF8" s="121">
        <v>0</v>
      </c>
      <c r="CG8" s="121">
        <v>0</v>
      </c>
      <c r="CH8" s="121">
        <f>SUM(BG8,+BO8,+CG8)</f>
        <v>114205</v>
      </c>
      <c r="CI8" s="121">
        <f>SUM(AE8,+BG8)</f>
        <v>62618</v>
      </c>
      <c r="CJ8" s="121">
        <f>SUM(AF8,+BH8)</f>
        <v>62618</v>
      </c>
      <c r="CK8" s="121">
        <f>SUM(AG8,+BI8)</f>
        <v>0</v>
      </c>
      <c r="CL8" s="121">
        <f>SUM(AH8,+BJ8)</f>
        <v>0</v>
      </c>
      <c r="CM8" s="121">
        <f>SUM(AI8,+BK8)</f>
        <v>62618</v>
      </c>
      <c r="CN8" s="121">
        <f>SUM(AJ8,+BL8)</f>
        <v>0</v>
      </c>
      <c r="CO8" s="121">
        <f>SUM(AK8,+BM8)</f>
        <v>0</v>
      </c>
      <c r="CP8" s="121">
        <f>SUM(AL8,+BN8)</f>
        <v>120028</v>
      </c>
      <c r="CQ8" s="121">
        <f>SUM(AM8,+BO8)</f>
        <v>1103557</v>
      </c>
      <c r="CR8" s="121">
        <f>SUM(AN8,+BP8)</f>
        <v>196177</v>
      </c>
      <c r="CS8" s="121">
        <f>SUM(AO8,+BQ8)</f>
        <v>123312</v>
      </c>
      <c r="CT8" s="121">
        <f>SUM(AP8,+BR8)</f>
        <v>67655</v>
      </c>
      <c r="CU8" s="121">
        <f>SUM(AQ8,+BS8)</f>
        <v>0</v>
      </c>
      <c r="CV8" s="121">
        <f>SUM(AR8,+BT8)</f>
        <v>5210</v>
      </c>
      <c r="CW8" s="121">
        <f>SUM(AS8,+BU8)</f>
        <v>52566</v>
      </c>
      <c r="CX8" s="121">
        <f>SUM(AT8,+BV8)</f>
        <v>3494</v>
      </c>
      <c r="CY8" s="121">
        <f>SUM(AU8,+BW8)</f>
        <v>0</v>
      </c>
      <c r="CZ8" s="121">
        <f>SUM(AV8,+BX8)</f>
        <v>49072</v>
      </c>
      <c r="DA8" s="121">
        <f>SUM(AW8,+BY8)</f>
        <v>0</v>
      </c>
      <c r="DB8" s="121">
        <f>SUM(AX8,+BZ8)</f>
        <v>854814</v>
      </c>
      <c r="DC8" s="121">
        <f>SUM(AY8,+CA8)</f>
        <v>804011</v>
      </c>
      <c r="DD8" s="121">
        <f>SUM(AZ8,+CB8)</f>
        <v>0</v>
      </c>
      <c r="DE8" s="121">
        <f>SUM(BA8,+CC8)</f>
        <v>50803</v>
      </c>
      <c r="DF8" s="121">
        <f>SUM(BB8,+CD8)</f>
        <v>0</v>
      </c>
      <c r="DG8" s="121">
        <f>SUM(BC8,+CE8)</f>
        <v>1079579</v>
      </c>
      <c r="DH8" s="121">
        <f>SUM(BD8,+CF8)</f>
        <v>0</v>
      </c>
      <c r="DI8" s="121">
        <f>SUM(BE8,+CG8)</f>
        <v>0</v>
      </c>
      <c r="DJ8" s="121">
        <f>SUM(BF8,+CH8)</f>
        <v>1166175</v>
      </c>
    </row>
    <row r="9" spans="1:114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399156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452</v>
      </c>
      <c r="K9" s="121">
        <v>0</v>
      </c>
      <c r="L9" s="121">
        <v>399156</v>
      </c>
      <c r="M9" s="121">
        <f>SUM(N9,+U9)</f>
        <v>123372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452</v>
      </c>
      <c r="T9" s="121">
        <v>0</v>
      </c>
      <c r="U9" s="121">
        <v>123372</v>
      </c>
      <c r="V9" s="121">
        <f>+SUM(D9,M9)</f>
        <v>522528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522528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261153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261153</v>
      </c>
      <c r="AY9" s="121">
        <v>246861</v>
      </c>
      <c r="AZ9" s="121">
        <v>14292</v>
      </c>
      <c r="BA9" s="121">
        <v>0</v>
      </c>
      <c r="BB9" s="121">
        <v>0</v>
      </c>
      <c r="BC9" s="121">
        <v>138003</v>
      </c>
      <c r="BD9" s="121">
        <v>0</v>
      </c>
      <c r="BE9" s="121">
        <v>0</v>
      </c>
      <c r="BF9" s="121">
        <f>SUM(AE9,+AM9,+BE9)</f>
        <v>261153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123372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261153</v>
      </c>
      <c r="CR9" s="121">
        <f>SUM(AN9,+BP9)</f>
        <v>0</v>
      </c>
      <c r="CS9" s="121">
        <f>SUM(AO9,+BQ9)</f>
        <v>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261153</v>
      </c>
      <c r="DC9" s="121">
        <f>SUM(AY9,+CA9)</f>
        <v>246861</v>
      </c>
      <c r="DD9" s="121">
        <f>SUM(AZ9,+CB9)</f>
        <v>14292</v>
      </c>
      <c r="DE9" s="121">
        <f>SUM(BA9,+CC9)</f>
        <v>0</v>
      </c>
      <c r="DF9" s="121">
        <f>SUM(BB9,+CD9)</f>
        <v>0</v>
      </c>
      <c r="DG9" s="121">
        <f>SUM(BC9,+CE9)</f>
        <v>261375</v>
      </c>
      <c r="DH9" s="121">
        <f>SUM(BD9,+CF9)</f>
        <v>0</v>
      </c>
      <c r="DI9" s="121">
        <f>SUM(BE9,+CG9)</f>
        <v>0</v>
      </c>
      <c r="DJ9" s="121">
        <f>SUM(BF9,+CH9)</f>
        <v>261153</v>
      </c>
    </row>
    <row r="10" spans="1:114" s="136" customFormat="1" ht="13.5" customHeight="1" x14ac:dyDescent="0.15">
      <c r="A10" s="119" t="s">
        <v>8</v>
      </c>
      <c r="B10" s="120" t="s">
        <v>334</v>
      </c>
      <c r="C10" s="119" t="s">
        <v>335</v>
      </c>
      <c r="D10" s="121">
        <f>SUM(E10,+L10)</f>
        <v>1284890</v>
      </c>
      <c r="E10" s="121">
        <f>SUM(F10:I10,K10)</f>
        <v>474674</v>
      </c>
      <c r="F10" s="121">
        <v>56140</v>
      </c>
      <c r="G10" s="121">
        <v>1344</v>
      </c>
      <c r="H10" s="121">
        <v>79300</v>
      </c>
      <c r="I10" s="121">
        <v>171791</v>
      </c>
      <c r="J10" s="122" t="s">
        <v>452</v>
      </c>
      <c r="K10" s="121">
        <v>166099</v>
      </c>
      <c r="L10" s="121">
        <v>810216</v>
      </c>
      <c r="M10" s="121">
        <f>SUM(N10,+U10)</f>
        <v>89203</v>
      </c>
      <c r="N10" s="121">
        <f>SUM(O10:R10,T10)</f>
        <v>9074</v>
      </c>
      <c r="O10" s="121">
        <v>0</v>
      </c>
      <c r="P10" s="121">
        <v>0</v>
      </c>
      <c r="Q10" s="121">
        <v>0</v>
      </c>
      <c r="R10" s="121">
        <v>2103</v>
      </c>
      <c r="S10" s="122" t="s">
        <v>452</v>
      </c>
      <c r="T10" s="121">
        <v>6971</v>
      </c>
      <c r="U10" s="121">
        <v>80129</v>
      </c>
      <c r="V10" s="121">
        <f>+SUM(D10,M10)</f>
        <v>1374093</v>
      </c>
      <c r="W10" s="121">
        <f>+SUM(E10,N10)</f>
        <v>483748</v>
      </c>
      <c r="X10" s="121">
        <f>+SUM(F10,O10)</f>
        <v>56140</v>
      </c>
      <c r="Y10" s="121">
        <f>+SUM(G10,P10)</f>
        <v>1344</v>
      </c>
      <c r="Z10" s="121">
        <f>+SUM(H10,Q10)</f>
        <v>79300</v>
      </c>
      <c r="AA10" s="121">
        <f>+SUM(I10,R10)</f>
        <v>173894</v>
      </c>
      <c r="AB10" s="122" t="str">
        <f>IF(+SUM(J10,S10)=0,"-",+SUM(J10,S10))</f>
        <v>-</v>
      </c>
      <c r="AC10" s="121">
        <f>+SUM(K10,T10)</f>
        <v>173070</v>
      </c>
      <c r="AD10" s="121">
        <f>+SUM(L10,U10)</f>
        <v>890345</v>
      </c>
      <c r="AE10" s="121">
        <f>SUM(AF10,+AK10)</f>
        <v>154152</v>
      </c>
      <c r="AF10" s="121">
        <f>SUM(AG10:AJ10)</f>
        <v>6652</v>
      </c>
      <c r="AG10" s="121">
        <v>0</v>
      </c>
      <c r="AH10" s="121">
        <v>6652</v>
      </c>
      <c r="AI10" s="121">
        <v>0</v>
      </c>
      <c r="AJ10" s="121">
        <v>0</v>
      </c>
      <c r="AK10" s="121">
        <v>147500</v>
      </c>
      <c r="AL10" s="121">
        <v>0</v>
      </c>
      <c r="AM10" s="121">
        <f>SUM(AN10,AS10,AW10,AX10,BD10)</f>
        <v>1130738</v>
      </c>
      <c r="AN10" s="121">
        <f>SUM(AO10:AR10)</f>
        <v>210106</v>
      </c>
      <c r="AO10" s="121">
        <v>156165</v>
      </c>
      <c r="AP10" s="121">
        <v>53941</v>
      </c>
      <c r="AQ10" s="121">
        <v>0</v>
      </c>
      <c r="AR10" s="121">
        <v>0</v>
      </c>
      <c r="AS10" s="121">
        <f>SUM(AT10:AV10)</f>
        <v>291761</v>
      </c>
      <c r="AT10" s="121">
        <v>34986</v>
      </c>
      <c r="AU10" s="121">
        <v>243183</v>
      </c>
      <c r="AV10" s="121">
        <v>13592</v>
      </c>
      <c r="AW10" s="121">
        <v>0</v>
      </c>
      <c r="AX10" s="121">
        <f>SUM(AY10:BB10)</f>
        <v>628871</v>
      </c>
      <c r="AY10" s="121">
        <v>336780</v>
      </c>
      <c r="AZ10" s="121">
        <v>285060</v>
      </c>
      <c r="BA10" s="121">
        <v>7031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1284890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89203</v>
      </c>
      <c r="BP10" s="121">
        <f>SUM(BQ10:BT10)</f>
        <v>10817</v>
      </c>
      <c r="BQ10" s="121">
        <v>10817</v>
      </c>
      <c r="BR10" s="121">
        <v>0</v>
      </c>
      <c r="BS10" s="121">
        <v>0</v>
      </c>
      <c r="BT10" s="121">
        <v>0</v>
      </c>
      <c r="BU10" s="121">
        <f>SUM(BV10:BX10)</f>
        <v>42401</v>
      </c>
      <c r="BV10" s="121">
        <v>0</v>
      </c>
      <c r="BW10" s="121">
        <v>42401</v>
      </c>
      <c r="BX10" s="121">
        <v>0</v>
      </c>
      <c r="BY10" s="121">
        <v>0</v>
      </c>
      <c r="BZ10" s="121">
        <f>SUM(CA10:CD10)</f>
        <v>35985</v>
      </c>
      <c r="CA10" s="121">
        <v>0</v>
      </c>
      <c r="CB10" s="121">
        <v>35985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89203</v>
      </c>
      <c r="CI10" s="121">
        <f>SUM(AE10,+BG10)</f>
        <v>154152</v>
      </c>
      <c r="CJ10" s="121">
        <f>SUM(AF10,+BH10)</f>
        <v>6652</v>
      </c>
      <c r="CK10" s="121">
        <f>SUM(AG10,+BI10)</f>
        <v>0</v>
      </c>
      <c r="CL10" s="121">
        <f>SUM(AH10,+BJ10)</f>
        <v>6652</v>
      </c>
      <c r="CM10" s="121">
        <f>SUM(AI10,+BK10)</f>
        <v>0</v>
      </c>
      <c r="CN10" s="121">
        <f>SUM(AJ10,+BL10)</f>
        <v>0</v>
      </c>
      <c r="CO10" s="121">
        <f>SUM(AK10,+BM10)</f>
        <v>147500</v>
      </c>
      <c r="CP10" s="121">
        <f>SUM(AL10,+BN10)</f>
        <v>0</v>
      </c>
      <c r="CQ10" s="121">
        <f>SUM(AM10,+BO10)</f>
        <v>1219941</v>
      </c>
      <c r="CR10" s="121">
        <f>SUM(AN10,+BP10)</f>
        <v>220923</v>
      </c>
      <c r="CS10" s="121">
        <f>SUM(AO10,+BQ10)</f>
        <v>166982</v>
      </c>
      <c r="CT10" s="121">
        <f>SUM(AP10,+BR10)</f>
        <v>53941</v>
      </c>
      <c r="CU10" s="121">
        <f>SUM(AQ10,+BS10)</f>
        <v>0</v>
      </c>
      <c r="CV10" s="121">
        <f>SUM(AR10,+BT10)</f>
        <v>0</v>
      </c>
      <c r="CW10" s="121">
        <f>SUM(AS10,+BU10)</f>
        <v>334162</v>
      </c>
      <c r="CX10" s="121">
        <f>SUM(AT10,+BV10)</f>
        <v>34986</v>
      </c>
      <c r="CY10" s="121">
        <f>SUM(AU10,+BW10)</f>
        <v>285584</v>
      </c>
      <c r="CZ10" s="121">
        <f>SUM(AV10,+BX10)</f>
        <v>13592</v>
      </c>
      <c r="DA10" s="121">
        <f>SUM(AW10,+BY10)</f>
        <v>0</v>
      </c>
      <c r="DB10" s="121">
        <f>SUM(AX10,+BZ10)</f>
        <v>664856</v>
      </c>
      <c r="DC10" s="121">
        <f>SUM(AY10,+CA10)</f>
        <v>336780</v>
      </c>
      <c r="DD10" s="121">
        <f>SUM(AZ10,+CB10)</f>
        <v>321045</v>
      </c>
      <c r="DE10" s="121">
        <f>SUM(BA10,+CC10)</f>
        <v>7031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1374093</v>
      </c>
    </row>
    <row r="11" spans="1:114" s="136" customFormat="1" ht="13.5" customHeight="1" x14ac:dyDescent="0.15">
      <c r="A11" s="119" t="s">
        <v>8</v>
      </c>
      <c r="B11" s="120" t="s">
        <v>337</v>
      </c>
      <c r="C11" s="119" t="s">
        <v>338</v>
      </c>
      <c r="D11" s="121">
        <f>SUM(E11,+L11)</f>
        <v>843195</v>
      </c>
      <c r="E11" s="121">
        <f>SUM(F11:I11,K11)</f>
        <v>4994</v>
      </c>
      <c r="F11" s="121">
        <v>0</v>
      </c>
      <c r="G11" s="121">
        <v>0</v>
      </c>
      <c r="H11" s="121">
        <v>0</v>
      </c>
      <c r="I11" s="121">
        <v>4894</v>
      </c>
      <c r="J11" s="122" t="s">
        <v>452</v>
      </c>
      <c r="K11" s="121">
        <v>100</v>
      </c>
      <c r="L11" s="121">
        <v>838201</v>
      </c>
      <c r="M11" s="121">
        <f>SUM(N11,+U11)</f>
        <v>131478</v>
      </c>
      <c r="N11" s="121">
        <f>SUM(O11:R11,T11)</f>
        <v>1703</v>
      </c>
      <c r="O11" s="121">
        <v>0</v>
      </c>
      <c r="P11" s="121">
        <v>0</v>
      </c>
      <c r="Q11" s="121">
        <v>0</v>
      </c>
      <c r="R11" s="121">
        <v>1703</v>
      </c>
      <c r="S11" s="122" t="s">
        <v>452</v>
      </c>
      <c r="T11" s="121">
        <v>0</v>
      </c>
      <c r="U11" s="121">
        <v>129775</v>
      </c>
      <c r="V11" s="121">
        <f>+SUM(D11,M11)</f>
        <v>974673</v>
      </c>
      <c r="W11" s="121">
        <f>+SUM(E11,N11)</f>
        <v>6697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6597</v>
      </c>
      <c r="AB11" s="122" t="str">
        <f>IF(+SUM(J11,S11)=0,"-",+SUM(J11,S11))</f>
        <v>-</v>
      </c>
      <c r="AC11" s="121">
        <f>+SUM(K11,T11)</f>
        <v>100</v>
      </c>
      <c r="AD11" s="121">
        <f>+SUM(L11,U11)</f>
        <v>967976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8453</v>
      </c>
      <c r="AM11" s="121">
        <f>SUM(AN11,AS11,AW11,AX11,BD11)</f>
        <v>386913</v>
      </c>
      <c r="AN11" s="121">
        <f>SUM(AO11:AR11)</f>
        <v>113021</v>
      </c>
      <c r="AO11" s="121">
        <v>106069</v>
      </c>
      <c r="AP11" s="121">
        <v>0</v>
      </c>
      <c r="AQ11" s="121">
        <v>0</v>
      </c>
      <c r="AR11" s="121">
        <v>6952</v>
      </c>
      <c r="AS11" s="121">
        <f>SUM(AT11:AV11)</f>
        <v>45012</v>
      </c>
      <c r="AT11" s="121">
        <v>43030</v>
      </c>
      <c r="AU11" s="121">
        <v>0</v>
      </c>
      <c r="AV11" s="121">
        <v>1982</v>
      </c>
      <c r="AW11" s="121">
        <v>0</v>
      </c>
      <c r="AX11" s="121">
        <f>SUM(AY11:BB11)</f>
        <v>228880</v>
      </c>
      <c r="AY11" s="121">
        <v>220539</v>
      </c>
      <c r="AZ11" s="121">
        <v>5052</v>
      </c>
      <c r="BA11" s="121">
        <v>2655</v>
      </c>
      <c r="BB11" s="121">
        <v>634</v>
      </c>
      <c r="BC11" s="121">
        <v>447829</v>
      </c>
      <c r="BD11" s="121">
        <v>0</v>
      </c>
      <c r="BE11" s="121">
        <v>0</v>
      </c>
      <c r="BF11" s="121">
        <f>SUM(AE11,+AM11,+BE11)</f>
        <v>386913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20132</v>
      </c>
      <c r="BP11" s="121">
        <f>SUM(BQ11:BT11)</f>
        <v>5140</v>
      </c>
      <c r="BQ11" s="121">
        <v>5140</v>
      </c>
      <c r="BR11" s="121">
        <v>0</v>
      </c>
      <c r="BS11" s="121">
        <v>0</v>
      </c>
      <c r="BT11" s="121">
        <v>0</v>
      </c>
      <c r="BU11" s="121">
        <f>SUM(BV11:BX11)</f>
        <v>3992</v>
      </c>
      <c r="BV11" s="121">
        <v>3992</v>
      </c>
      <c r="BW11" s="121">
        <v>0</v>
      </c>
      <c r="BX11" s="121">
        <v>0</v>
      </c>
      <c r="BY11" s="121">
        <v>0</v>
      </c>
      <c r="BZ11" s="121">
        <f>SUM(CA11:CD11)</f>
        <v>11000</v>
      </c>
      <c r="CA11" s="121">
        <v>10534</v>
      </c>
      <c r="CB11" s="121">
        <v>0</v>
      </c>
      <c r="CC11" s="121">
        <v>43</v>
      </c>
      <c r="CD11" s="121">
        <v>423</v>
      </c>
      <c r="CE11" s="121">
        <v>111346</v>
      </c>
      <c r="CF11" s="121">
        <v>0</v>
      </c>
      <c r="CG11" s="121">
        <v>0</v>
      </c>
      <c r="CH11" s="121">
        <f>SUM(BG11,+BO11,+CG11)</f>
        <v>20132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8453</v>
      </c>
      <c r="CQ11" s="121">
        <f>SUM(AM11,+BO11)</f>
        <v>407045</v>
      </c>
      <c r="CR11" s="121">
        <f>SUM(AN11,+BP11)</f>
        <v>118161</v>
      </c>
      <c r="CS11" s="121">
        <f>SUM(AO11,+BQ11)</f>
        <v>111209</v>
      </c>
      <c r="CT11" s="121">
        <f>SUM(AP11,+BR11)</f>
        <v>0</v>
      </c>
      <c r="CU11" s="121">
        <f>SUM(AQ11,+BS11)</f>
        <v>0</v>
      </c>
      <c r="CV11" s="121">
        <f>SUM(AR11,+BT11)</f>
        <v>6952</v>
      </c>
      <c r="CW11" s="121">
        <f>SUM(AS11,+BU11)</f>
        <v>49004</v>
      </c>
      <c r="CX11" s="121">
        <f>SUM(AT11,+BV11)</f>
        <v>47022</v>
      </c>
      <c r="CY11" s="121">
        <f>SUM(AU11,+BW11)</f>
        <v>0</v>
      </c>
      <c r="CZ11" s="121">
        <f>SUM(AV11,+BX11)</f>
        <v>1982</v>
      </c>
      <c r="DA11" s="121">
        <f>SUM(AW11,+BY11)</f>
        <v>0</v>
      </c>
      <c r="DB11" s="121">
        <f>SUM(AX11,+BZ11)</f>
        <v>239880</v>
      </c>
      <c r="DC11" s="121">
        <f>SUM(AY11,+CA11)</f>
        <v>231073</v>
      </c>
      <c r="DD11" s="121">
        <f>SUM(AZ11,+CB11)</f>
        <v>5052</v>
      </c>
      <c r="DE11" s="121">
        <f>SUM(BA11,+CC11)</f>
        <v>2698</v>
      </c>
      <c r="DF11" s="121">
        <f>SUM(BB11,+CD11)</f>
        <v>1057</v>
      </c>
      <c r="DG11" s="121">
        <f>SUM(BC11,+CE11)</f>
        <v>559175</v>
      </c>
      <c r="DH11" s="121">
        <f>SUM(BD11,+CF11)</f>
        <v>0</v>
      </c>
      <c r="DI11" s="121">
        <f>SUM(BE11,+CG11)</f>
        <v>0</v>
      </c>
      <c r="DJ11" s="121">
        <f>SUM(BF11,+CH11)</f>
        <v>407045</v>
      </c>
    </row>
    <row r="12" spans="1:114" s="136" customFormat="1" ht="13.5" customHeight="1" x14ac:dyDescent="0.15">
      <c r="A12" s="119" t="s">
        <v>8</v>
      </c>
      <c r="B12" s="120" t="s">
        <v>342</v>
      </c>
      <c r="C12" s="119" t="s">
        <v>343</v>
      </c>
      <c r="D12" s="121">
        <f>SUM(E12,+L12)</f>
        <v>494905</v>
      </c>
      <c r="E12" s="121">
        <f>SUM(F12:I12,K12)</f>
        <v>52290</v>
      </c>
      <c r="F12" s="121">
        <v>0</v>
      </c>
      <c r="G12" s="121">
        <v>0</v>
      </c>
      <c r="H12" s="121">
        <v>0</v>
      </c>
      <c r="I12" s="121">
        <v>50879</v>
      </c>
      <c r="J12" s="122" t="s">
        <v>452</v>
      </c>
      <c r="K12" s="121">
        <v>1411</v>
      </c>
      <c r="L12" s="121">
        <v>442615</v>
      </c>
      <c r="M12" s="121">
        <f>SUM(N12,+U12)</f>
        <v>198818</v>
      </c>
      <c r="N12" s="121">
        <f>SUM(O12:R12,T12)</f>
        <v>11196</v>
      </c>
      <c r="O12" s="121">
        <v>5294</v>
      </c>
      <c r="P12" s="121">
        <v>5902</v>
      </c>
      <c r="Q12" s="121">
        <v>0</v>
      </c>
      <c r="R12" s="121">
        <v>0</v>
      </c>
      <c r="S12" s="122" t="s">
        <v>452</v>
      </c>
      <c r="T12" s="121">
        <v>0</v>
      </c>
      <c r="U12" s="121">
        <v>187622</v>
      </c>
      <c r="V12" s="121">
        <f>+SUM(D12,M12)</f>
        <v>693723</v>
      </c>
      <c r="W12" s="121">
        <f>+SUM(E12,N12)</f>
        <v>63486</v>
      </c>
      <c r="X12" s="121">
        <f>+SUM(F12,O12)</f>
        <v>5294</v>
      </c>
      <c r="Y12" s="121">
        <f>+SUM(G12,P12)</f>
        <v>5902</v>
      </c>
      <c r="Z12" s="121">
        <f>+SUM(H12,Q12)</f>
        <v>0</v>
      </c>
      <c r="AA12" s="121">
        <f>+SUM(I12,R12)</f>
        <v>50879</v>
      </c>
      <c r="AB12" s="122" t="str">
        <f>IF(+SUM(J12,S12)=0,"-",+SUM(J12,S12))</f>
        <v>-</v>
      </c>
      <c r="AC12" s="121">
        <f>+SUM(K12,T12)</f>
        <v>1411</v>
      </c>
      <c r="AD12" s="121">
        <f>+SUM(L12,U12)</f>
        <v>630237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124724</v>
      </c>
      <c r="AN12" s="121">
        <f>SUM(AO12:AR12)</f>
        <v>9791</v>
      </c>
      <c r="AO12" s="121">
        <v>9791</v>
      </c>
      <c r="AP12" s="121">
        <v>0</v>
      </c>
      <c r="AQ12" s="121">
        <v>0</v>
      </c>
      <c r="AR12" s="121">
        <v>0</v>
      </c>
      <c r="AS12" s="121">
        <f>SUM(AT12:AV12)</f>
        <v>72</v>
      </c>
      <c r="AT12" s="121">
        <v>0</v>
      </c>
      <c r="AU12" s="121">
        <v>0</v>
      </c>
      <c r="AV12" s="121">
        <v>72</v>
      </c>
      <c r="AW12" s="121">
        <v>0</v>
      </c>
      <c r="AX12" s="121">
        <f>SUM(AY12:BB12)</f>
        <v>114861</v>
      </c>
      <c r="AY12" s="121">
        <v>102579</v>
      </c>
      <c r="AZ12" s="121">
        <v>12282</v>
      </c>
      <c r="BA12" s="121">
        <v>0</v>
      </c>
      <c r="BB12" s="121">
        <v>0</v>
      </c>
      <c r="BC12" s="121">
        <v>351630</v>
      </c>
      <c r="BD12" s="121">
        <v>0</v>
      </c>
      <c r="BE12" s="121">
        <v>18551</v>
      </c>
      <c r="BF12" s="121">
        <f>SUM(AE12,+AM12,+BE12)</f>
        <v>143275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6107</v>
      </c>
      <c r="BP12" s="121">
        <f>SUM(BQ12:BT12)</f>
        <v>6107</v>
      </c>
      <c r="BQ12" s="121">
        <v>6107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168457</v>
      </c>
      <c r="CF12" s="121">
        <v>0</v>
      </c>
      <c r="CG12" s="121">
        <v>24254</v>
      </c>
      <c r="CH12" s="121">
        <f>SUM(BG12,+BO12,+CG12)</f>
        <v>30361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130831</v>
      </c>
      <c r="CR12" s="121">
        <f>SUM(AN12,+BP12)</f>
        <v>15898</v>
      </c>
      <c r="CS12" s="121">
        <f>SUM(AO12,+BQ12)</f>
        <v>15898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72</v>
      </c>
      <c r="CX12" s="121">
        <f>SUM(AT12,+BV12)</f>
        <v>0</v>
      </c>
      <c r="CY12" s="121">
        <f>SUM(AU12,+BW12)</f>
        <v>0</v>
      </c>
      <c r="CZ12" s="121">
        <f>SUM(AV12,+BX12)</f>
        <v>72</v>
      </c>
      <c r="DA12" s="121">
        <f>SUM(AW12,+BY12)</f>
        <v>0</v>
      </c>
      <c r="DB12" s="121">
        <f>SUM(AX12,+BZ12)</f>
        <v>114861</v>
      </c>
      <c r="DC12" s="121">
        <f>SUM(AY12,+CA12)</f>
        <v>102579</v>
      </c>
      <c r="DD12" s="121">
        <f>SUM(AZ12,+CB12)</f>
        <v>12282</v>
      </c>
      <c r="DE12" s="121">
        <f>SUM(BA12,+CC12)</f>
        <v>0</v>
      </c>
      <c r="DF12" s="121">
        <f>SUM(BB12,+CD12)</f>
        <v>0</v>
      </c>
      <c r="DG12" s="121">
        <f>SUM(BC12,+CE12)</f>
        <v>520087</v>
      </c>
      <c r="DH12" s="121">
        <f>SUM(BD12,+CF12)</f>
        <v>0</v>
      </c>
      <c r="DI12" s="121">
        <f>SUM(BE12,+CG12)</f>
        <v>42805</v>
      </c>
      <c r="DJ12" s="121">
        <f>SUM(BF12,+CH12)</f>
        <v>173636</v>
      </c>
    </row>
    <row r="13" spans="1:114" s="136" customFormat="1" ht="13.5" customHeight="1" x14ac:dyDescent="0.15">
      <c r="A13" s="119" t="s">
        <v>8</v>
      </c>
      <c r="B13" s="120" t="s">
        <v>347</v>
      </c>
      <c r="C13" s="119" t="s">
        <v>348</v>
      </c>
      <c r="D13" s="121">
        <f>SUM(E13,+L13)</f>
        <v>253416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452</v>
      </c>
      <c r="K13" s="121">
        <v>0</v>
      </c>
      <c r="L13" s="121">
        <v>253416</v>
      </c>
      <c r="M13" s="121">
        <f>SUM(N13,+U13)</f>
        <v>36788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452</v>
      </c>
      <c r="T13" s="121">
        <v>0</v>
      </c>
      <c r="U13" s="121">
        <v>36788</v>
      </c>
      <c r="V13" s="121">
        <f>+SUM(D13,M13)</f>
        <v>290204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290204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86900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86900</v>
      </c>
      <c r="AY13" s="121">
        <v>86900</v>
      </c>
      <c r="AZ13" s="121">
        <v>0</v>
      </c>
      <c r="BA13" s="121">
        <v>0</v>
      </c>
      <c r="BB13" s="121">
        <v>0</v>
      </c>
      <c r="BC13" s="121">
        <v>166516</v>
      </c>
      <c r="BD13" s="121">
        <v>0</v>
      </c>
      <c r="BE13" s="121">
        <v>0</v>
      </c>
      <c r="BF13" s="121">
        <f>SUM(AE13,+AM13,+BE13)</f>
        <v>86900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36788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86900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86900</v>
      </c>
      <c r="DC13" s="121">
        <f>SUM(AY13,+CA13)</f>
        <v>86900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203304</v>
      </c>
      <c r="DH13" s="121">
        <f>SUM(BD13,+CF13)</f>
        <v>0</v>
      </c>
      <c r="DI13" s="121">
        <f>SUM(BE13,+CG13)</f>
        <v>0</v>
      </c>
      <c r="DJ13" s="121">
        <f>SUM(BF13,+CH13)</f>
        <v>86900</v>
      </c>
    </row>
    <row r="14" spans="1:114" s="136" customFormat="1" ht="13.5" customHeight="1" x14ac:dyDescent="0.15">
      <c r="A14" s="119" t="s">
        <v>8</v>
      </c>
      <c r="B14" s="120" t="s">
        <v>352</v>
      </c>
      <c r="C14" s="119" t="s">
        <v>353</v>
      </c>
      <c r="D14" s="121">
        <f>SUM(E14,+L14)</f>
        <v>291870</v>
      </c>
      <c r="E14" s="121">
        <f>SUM(F14:I14,K14)</f>
        <v>67825</v>
      </c>
      <c r="F14" s="121">
        <v>0</v>
      </c>
      <c r="G14" s="121">
        <v>0</v>
      </c>
      <c r="H14" s="121">
        <v>0</v>
      </c>
      <c r="I14" s="121">
        <v>47829</v>
      </c>
      <c r="J14" s="122" t="s">
        <v>452</v>
      </c>
      <c r="K14" s="121">
        <v>19996</v>
      </c>
      <c r="L14" s="121">
        <v>224045</v>
      </c>
      <c r="M14" s="121">
        <f>SUM(N14,+U14)</f>
        <v>69742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452</v>
      </c>
      <c r="T14" s="121">
        <v>0</v>
      </c>
      <c r="U14" s="121">
        <v>69742</v>
      </c>
      <c r="V14" s="121">
        <f>+SUM(D14,M14)</f>
        <v>361612</v>
      </c>
      <c r="W14" s="121">
        <f>+SUM(E14,N14)</f>
        <v>67825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47829</v>
      </c>
      <c r="AB14" s="122" t="str">
        <f>IF(+SUM(J14,S14)=0,"-",+SUM(J14,S14))</f>
        <v>-</v>
      </c>
      <c r="AC14" s="121">
        <f>+SUM(K14,T14)</f>
        <v>19996</v>
      </c>
      <c r="AD14" s="121">
        <f>+SUM(L14,U14)</f>
        <v>293787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16749</v>
      </c>
      <c r="AM14" s="121">
        <f>SUM(AN14,AS14,AW14,AX14,BD14)</f>
        <v>188186</v>
      </c>
      <c r="AN14" s="121">
        <f>SUM(AO14:AR14)</f>
        <v>22915</v>
      </c>
      <c r="AO14" s="121">
        <v>22915</v>
      </c>
      <c r="AP14" s="121">
        <v>0</v>
      </c>
      <c r="AQ14" s="121">
        <v>0</v>
      </c>
      <c r="AR14" s="121">
        <v>0</v>
      </c>
      <c r="AS14" s="121">
        <f>SUM(AT14:AV14)</f>
        <v>34509</v>
      </c>
      <c r="AT14" s="121">
        <v>0</v>
      </c>
      <c r="AU14" s="121">
        <v>34509</v>
      </c>
      <c r="AV14" s="121">
        <v>0</v>
      </c>
      <c r="AW14" s="121">
        <v>0</v>
      </c>
      <c r="AX14" s="121">
        <f>SUM(AY14:BB14)</f>
        <v>130762</v>
      </c>
      <c r="AY14" s="121">
        <v>128470</v>
      </c>
      <c r="AZ14" s="121">
        <v>0</v>
      </c>
      <c r="BA14" s="121">
        <v>2292</v>
      </c>
      <c r="BB14" s="121">
        <v>0</v>
      </c>
      <c r="BC14" s="121">
        <v>86935</v>
      </c>
      <c r="BD14" s="121">
        <v>0</v>
      </c>
      <c r="BE14" s="121">
        <v>0</v>
      </c>
      <c r="BF14" s="121">
        <f>SUM(AE14,+AM14,+BE14)</f>
        <v>188186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3274</v>
      </c>
      <c r="BP14" s="121">
        <f>SUM(BQ14:BT14)</f>
        <v>3274</v>
      </c>
      <c r="BQ14" s="121">
        <v>3274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66468</v>
      </c>
      <c r="CF14" s="121">
        <v>0</v>
      </c>
      <c r="CG14" s="121">
        <v>0</v>
      </c>
      <c r="CH14" s="121">
        <f>SUM(BG14,+BO14,+CG14)</f>
        <v>3274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16749</v>
      </c>
      <c r="CQ14" s="121">
        <f>SUM(AM14,+BO14)</f>
        <v>191460</v>
      </c>
      <c r="CR14" s="121">
        <f>SUM(AN14,+BP14)</f>
        <v>26189</v>
      </c>
      <c r="CS14" s="121">
        <f>SUM(AO14,+BQ14)</f>
        <v>26189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34509</v>
      </c>
      <c r="CX14" s="121">
        <f>SUM(AT14,+BV14)</f>
        <v>0</v>
      </c>
      <c r="CY14" s="121">
        <f>SUM(AU14,+BW14)</f>
        <v>34509</v>
      </c>
      <c r="CZ14" s="121">
        <f>SUM(AV14,+BX14)</f>
        <v>0</v>
      </c>
      <c r="DA14" s="121">
        <f>SUM(AW14,+BY14)</f>
        <v>0</v>
      </c>
      <c r="DB14" s="121">
        <f>SUM(AX14,+BZ14)</f>
        <v>130762</v>
      </c>
      <c r="DC14" s="121">
        <f>SUM(AY14,+CA14)</f>
        <v>128470</v>
      </c>
      <c r="DD14" s="121">
        <f>SUM(AZ14,+CB14)</f>
        <v>0</v>
      </c>
      <c r="DE14" s="121">
        <f>SUM(BA14,+CC14)</f>
        <v>2292</v>
      </c>
      <c r="DF14" s="121">
        <f>SUM(BB14,+CD14)</f>
        <v>0</v>
      </c>
      <c r="DG14" s="121">
        <f>SUM(BC14,+CE14)</f>
        <v>153403</v>
      </c>
      <c r="DH14" s="121">
        <f>SUM(BD14,+CF14)</f>
        <v>0</v>
      </c>
      <c r="DI14" s="121">
        <f>SUM(BE14,+CG14)</f>
        <v>0</v>
      </c>
      <c r="DJ14" s="121">
        <f>SUM(BF14,+CH14)</f>
        <v>191460</v>
      </c>
    </row>
    <row r="15" spans="1:114" s="136" customFormat="1" ht="13.5" customHeight="1" x14ac:dyDescent="0.15">
      <c r="A15" s="119" t="s">
        <v>8</v>
      </c>
      <c r="B15" s="120" t="s">
        <v>355</v>
      </c>
      <c r="C15" s="119" t="s">
        <v>356</v>
      </c>
      <c r="D15" s="121">
        <f>SUM(E15,+L15)</f>
        <v>77490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452</v>
      </c>
      <c r="K15" s="121">
        <v>0</v>
      </c>
      <c r="L15" s="121">
        <v>77490</v>
      </c>
      <c r="M15" s="121">
        <f>SUM(N15,+U15)</f>
        <v>27768</v>
      </c>
      <c r="N15" s="121">
        <f>SUM(O15:R15,T15)</f>
        <v>100</v>
      </c>
      <c r="O15" s="121">
        <v>0</v>
      </c>
      <c r="P15" s="121">
        <v>0</v>
      </c>
      <c r="Q15" s="121">
        <v>0</v>
      </c>
      <c r="R15" s="121">
        <v>0</v>
      </c>
      <c r="S15" s="122" t="s">
        <v>452</v>
      </c>
      <c r="T15" s="121">
        <v>100</v>
      </c>
      <c r="U15" s="121">
        <v>27668</v>
      </c>
      <c r="V15" s="121">
        <f>+SUM(D15,M15)</f>
        <v>105258</v>
      </c>
      <c r="W15" s="121">
        <f>+SUM(E15,N15)</f>
        <v>100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100</v>
      </c>
      <c r="AD15" s="121">
        <f>+SUM(L15,U15)</f>
        <v>105158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7472</v>
      </c>
      <c r="AN15" s="121">
        <f>SUM(AO15:AR15)</f>
        <v>6964</v>
      </c>
      <c r="AO15" s="121">
        <v>6964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508</v>
      </c>
      <c r="AY15" s="121">
        <v>0</v>
      </c>
      <c r="AZ15" s="121">
        <v>0</v>
      </c>
      <c r="BA15" s="121">
        <v>0</v>
      </c>
      <c r="BB15" s="121">
        <v>508</v>
      </c>
      <c r="BC15" s="121">
        <v>68464</v>
      </c>
      <c r="BD15" s="121">
        <v>0</v>
      </c>
      <c r="BE15" s="121">
        <v>1554</v>
      </c>
      <c r="BF15" s="121">
        <f>SUM(AE15,+AM15,+BE15)</f>
        <v>9026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774</v>
      </c>
      <c r="BP15" s="121">
        <f>SUM(BQ15:BT15)</f>
        <v>774</v>
      </c>
      <c r="BQ15" s="121">
        <v>774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26994</v>
      </c>
      <c r="CF15" s="121">
        <v>0</v>
      </c>
      <c r="CG15" s="121">
        <v>0</v>
      </c>
      <c r="CH15" s="121">
        <f>SUM(BG15,+BO15,+CG15)</f>
        <v>774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8246</v>
      </c>
      <c r="CR15" s="121">
        <f>SUM(AN15,+BP15)</f>
        <v>7738</v>
      </c>
      <c r="CS15" s="121">
        <f>SUM(AO15,+BQ15)</f>
        <v>7738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508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508</v>
      </c>
      <c r="DG15" s="121">
        <f>SUM(BC15,+CE15)</f>
        <v>95458</v>
      </c>
      <c r="DH15" s="121">
        <f>SUM(BD15,+CF15)</f>
        <v>0</v>
      </c>
      <c r="DI15" s="121">
        <f>SUM(BE15,+CG15)</f>
        <v>1554</v>
      </c>
      <c r="DJ15" s="121">
        <f>SUM(BF15,+CH15)</f>
        <v>9800</v>
      </c>
    </row>
    <row r="16" spans="1:114" s="136" customFormat="1" ht="13.5" customHeight="1" x14ac:dyDescent="0.15">
      <c r="A16" s="119" t="s">
        <v>8</v>
      </c>
      <c r="B16" s="120" t="s">
        <v>360</v>
      </c>
      <c r="C16" s="119" t="s">
        <v>361</v>
      </c>
      <c r="D16" s="121">
        <f>SUM(E16,+L16)</f>
        <v>177142</v>
      </c>
      <c r="E16" s="121">
        <f>SUM(F16:I16,K16)</f>
        <v>1275</v>
      </c>
      <c r="F16" s="121">
        <v>0</v>
      </c>
      <c r="G16" s="121">
        <v>0</v>
      </c>
      <c r="H16" s="121">
        <v>0</v>
      </c>
      <c r="I16" s="121">
        <v>191</v>
      </c>
      <c r="J16" s="122" t="s">
        <v>452</v>
      </c>
      <c r="K16" s="121">
        <v>1084</v>
      </c>
      <c r="L16" s="121">
        <v>175867</v>
      </c>
      <c r="M16" s="121">
        <f>SUM(N16,+U16)</f>
        <v>46505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452</v>
      </c>
      <c r="T16" s="121">
        <v>0</v>
      </c>
      <c r="U16" s="121">
        <v>46505</v>
      </c>
      <c r="V16" s="121">
        <f>+SUM(D16,M16)</f>
        <v>223647</v>
      </c>
      <c r="W16" s="121">
        <f>+SUM(E16,N16)</f>
        <v>1275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191</v>
      </c>
      <c r="AB16" s="122" t="str">
        <f>IF(+SUM(J16,S16)=0,"-",+SUM(J16,S16))</f>
        <v>-</v>
      </c>
      <c r="AC16" s="121">
        <f>+SUM(K16,T16)</f>
        <v>1084</v>
      </c>
      <c r="AD16" s="121">
        <f>+SUM(L16,U16)</f>
        <v>222372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134325</v>
      </c>
      <c r="AN16" s="121">
        <f>SUM(AO16:AR16)</f>
        <v>21000</v>
      </c>
      <c r="AO16" s="121">
        <v>21000</v>
      </c>
      <c r="AP16" s="121">
        <v>0</v>
      </c>
      <c r="AQ16" s="121">
        <v>0</v>
      </c>
      <c r="AR16" s="121">
        <v>0</v>
      </c>
      <c r="AS16" s="121">
        <f>SUM(AT16:AV16)</f>
        <v>31902</v>
      </c>
      <c r="AT16" s="121">
        <v>0</v>
      </c>
      <c r="AU16" s="121">
        <v>31902</v>
      </c>
      <c r="AV16" s="121">
        <v>0</v>
      </c>
      <c r="AW16" s="121">
        <v>0</v>
      </c>
      <c r="AX16" s="121">
        <f>SUM(AY16:BB16)</f>
        <v>81423</v>
      </c>
      <c r="AY16" s="121">
        <v>78632</v>
      </c>
      <c r="AZ16" s="121">
        <v>2791</v>
      </c>
      <c r="BA16" s="121">
        <v>0</v>
      </c>
      <c r="BB16" s="121">
        <v>0</v>
      </c>
      <c r="BC16" s="121">
        <v>42817</v>
      </c>
      <c r="BD16" s="121">
        <v>0</v>
      </c>
      <c r="BE16" s="121">
        <v>0</v>
      </c>
      <c r="BF16" s="121">
        <f>SUM(AE16,+AM16,+BE16)</f>
        <v>134325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46505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134325</v>
      </c>
      <c r="CR16" s="121">
        <f>SUM(AN16,+BP16)</f>
        <v>21000</v>
      </c>
      <c r="CS16" s="121">
        <f>SUM(AO16,+BQ16)</f>
        <v>21000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31902</v>
      </c>
      <c r="CX16" s="121">
        <f>SUM(AT16,+BV16)</f>
        <v>0</v>
      </c>
      <c r="CY16" s="121">
        <f>SUM(AU16,+BW16)</f>
        <v>31902</v>
      </c>
      <c r="CZ16" s="121">
        <f>SUM(AV16,+BX16)</f>
        <v>0</v>
      </c>
      <c r="DA16" s="121">
        <f>SUM(AW16,+BY16)</f>
        <v>0</v>
      </c>
      <c r="DB16" s="121">
        <f>SUM(AX16,+BZ16)</f>
        <v>81423</v>
      </c>
      <c r="DC16" s="121">
        <f>SUM(AY16,+CA16)</f>
        <v>78632</v>
      </c>
      <c r="DD16" s="121">
        <f>SUM(AZ16,+CB16)</f>
        <v>2791</v>
      </c>
      <c r="DE16" s="121">
        <f>SUM(BA16,+CC16)</f>
        <v>0</v>
      </c>
      <c r="DF16" s="121">
        <f>SUM(BB16,+CD16)</f>
        <v>0</v>
      </c>
      <c r="DG16" s="121">
        <f>SUM(BC16,+CE16)</f>
        <v>89322</v>
      </c>
      <c r="DH16" s="121">
        <f>SUM(BD16,+CF16)</f>
        <v>0</v>
      </c>
      <c r="DI16" s="121">
        <f>SUM(BE16,+CG16)</f>
        <v>0</v>
      </c>
      <c r="DJ16" s="121">
        <f>SUM(BF16,+CH16)</f>
        <v>134325</v>
      </c>
    </row>
    <row r="17" spans="1:114" s="136" customFormat="1" ht="13.5" customHeight="1" x14ac:dyDescent="0.15">
      <c r="A17" s="119" t="s">
        <v>8</v>
      </c>
      <c r="B17" s="120" t="s">
        <v>363</v>
      </c>
      <c r="C17" s="119" t="s">
        <v>364</v>
      </c>
      <c r="D17" s="121">
        <f>SUM(E17,+L17)</f>
        <v>230371</v>
      </c>
      <c r="E17" s="121">
        <f>SUM(F17:I17,K17)</f>
        <v>1321</v>
      </c>
      <c r="F17" s="121">
        <v>0</v>
      </c>
      <c r="G17" s="121">
        <v>92</v>
      </c>
      <c r="H17" s="121">
        <v>0</v>
      </c>
      <c r="I17" s="121">
        <v>295</v>
      </c>
      <c r="J17" s="122" t="s">
        <v>452</v>
      </c>
      <c r="K17" s="121">
        <v>934</v>
      </c>
      <c r="L17" s="121">
        <v>229050</v>
      </c>
      <c r="M17" s="121">
        <f>SUM(N17,+U17)</f>
        <v>30493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452</v>
      </c>
      <c r="T17" s="121">
        <v>0</v>
      </c>
      <c r="U17" s="121">
        <v>30493</v>
      </c>
      <c r="V17" s="121">
        <f>+SUM(D17,M17)</f>
        <v>260864</v>
      </c>
      <c r="W17" s="121">
        <f>+SUM(E17,N17)</f>
        <v>1321</v>
      </c>
      <c r="X17" s="121">
        <f>+SUM(F17,O17)</f>
        <v>0</v>
      </c>
      <c r="Y17" s="121">
        <f>+SUM(G17,P17)</f>
        <v>92</v>
      </c>
      <c r="Z17" s="121">
        <f>+SUM(H17,Q17)</f>
        <v>0</v>
      </c>
      <c r="AA17" s="121">
        <f>+SUM(I17,R17)</f>
        <v>295</v>
      </c>
      <c r="AB17" s="122" t="str">
        <f>IF(+SUM(J17,S17)=0,"-",+SUM(J17,S17))</f>
        <v>-</v>
      </c>
      <c r="AC17" s="121">
        <f>+SUM(K17,T17)</f>
        <v>934</v>
      </c>
      <c r="AD17" s="121">
        <f>+SUM(L17,U17)</f>
        <v>259543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11313</v>
      </c>
      <c r="AN17" s="121">
        <f>SUM(AO17:AR17)</f>
        <v>11313</v>
      </c>
      <c r="AO17" s="121">
        <v>11313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199300</v>
      </c>
      <c r="BD17" s="121">
        <v>0</v>
      </c>
      <c r="BE17" s="121">
        <v>19758</v>
      </c>
      <c r="BF17" s="121">
        <f>SUM(AE17,+AM17,+BE17)</f>
        <v>31071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1380</v>
      </c>
      <c r="BP17" s="121">
        <f>SUM(BQ17:BT17)</f>
        <v>1380</v>
      </c>
      <c r="BQ17" s="121">
        <v>1380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28732</v>
      </c>
      <c r="CF17" s="121">
        <v>0</v>
      </c>
      <c r="CG17" s="121">
        <v>381</v>
      </c>
      <c r="CH17" s="121">
        <f>SUM(BG17,+BO17,+CG17)</f>
        <v>1761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12693</v>
      </c>
      <c r="CR17" s="121">
        <f>SUM(AN17,+BP17)</f>
        <v>12693</v>
      </c>
      <c r="CS17" s="121">
        <f>SUM(AO17,+BQ17)</f>
        <v>12693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228032</v>
      </c>
      <c r="DH17" s="121">
        <f>SUM(BD17,+CF17)</f>
        <v>0</v>
      </c>
      <c r="DI17" s="121">
        <f>SUM(BE17,+CG17)</f>
        <v>20139</v>
      </c>
      <c r="DJ17" s="121">
        <f>SUM(BF17,+CH17)</f>
        <v>32832</v>
      </c>
    </row>
    <row r="18" spans="1:114" s="136" customFormat="1" ht="13.5" customHeight="1" x14ac:dyDescent="0.15">
      <c r="A18" s="119" t="s">
        <v>8</v>
      </c>
      <c r="B18" s="120" t="s">
        <v>366</v>
      </c>
      <c r="C18" s="119" t="s">
        <v>367</v>
      </c>
      <c r="D18" s="121">
        <f>SUM(E18,+L18)</f>
        <v>177351</v>
      </c>
      <c r="E18" s="121">
        <f>SUM(F18:I18,K18)</f>
        <v>1747</v>
      </c>
      <c r="F18" s="121">
        <v>0</v>
      </c>
      <c r="G18" s="121">
        <v>0</v>
      </c>
      <c r="H18" s="121">
        <v>0</v>
      </c>
      <c r="I18" s="121">
        <v>230</v>
      </c>
      <c r="J18" s="122" t="s">
        <v>452</v>
      </c>
      <c r="K18" s="121">
        <v>1517</v>
      </c>
      <c r="L18" s="121">
        <v>175604</v>
      </c>
      <c r="M18" s="121">
        <f>SUM(N18,+U18)</f>
        <v>58552</v>
      </c>
      <c r="N18" s="121">
        <f>SUM(O18:R18,T18)</f>
        <v>140</v>
      </c>
      <c r="O18" s="121">
        <v>0</v>
      </c>
      <c r="P18" s="121">
        <v>0</v>
      </c>
      <c r="Q18" s="121">
        <v>0</v>
      </c>
      <c r="R18" s="121">
        <v>140</v>
      </c>
      <c r="S18" s="122" t="s">
        <v>452</v>
      </c>
      <c r="T18" s="121">
        <v>0</v>
      </c>
      <c r="U18" s="121">
        <v>58412</v>
      </c>
      <c r="V18" s="121">
        <f>+SUM(D18,M18)</f>
        <v>235903</v>
      </c>
      <c r="W18" s="121">
        <f>+SUM(E18,N18)</f>
        <v>1887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370</v>
      </c>
      <c r="AB18" s="122" t="str">
        <f>IF(+SUM(J18,S18)=0,"-",+SUM(J18,S18))</f>
        <v>-</v>
      </c>
      <c r="AC18" s="121">
        <f>+SUM(K18,T18)</f>
        <v>1517</v>
      </c>
      <c r="AD18" s="121">
        <f>+SUM(L18,U18)</f>
        <v>234016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7035</v>
      </c>
      <c r="AN18" s="121">
        <f>SUM(AO18:AR18)</f>
        <v>7035</v>
      </c>
      <c r="AO18" s="121">
        <v>7035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152330</v>
      </c>
      <c r="BD18" s="121">
        <v>0</v>
      </c>
      <c r="BE18" s="121">
        <v>17986</v>
      </c>
      <c r="BF18" s="121">
        <f>SUM(AE18,+AM18,+BE18)</f>
        <v>25021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58552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7035</v>
      </c>
      <c r="CR18" s="121">
        <f>SUM(AN18,+BP18)</f>
        <v>7035</v>
      </c>
      <c r="CS18" s="121">
        <f>SUM(AO18,+BQ18)</f>
        <v>7035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210882</v>
      </c>
      <c r="DH18" s="121">
        <f>SUM(BD18,+CF18)</f>
        <v>0</v>
      </c>
      <c r="DI18" s="121">
        <f>SUM(BE18,+CG18)</f>
        <v>17986</v>
      </c>
      <c r="DJ18" s="121">
        <f>SUM(BF18,+CH18)</f>
        <v>25021</v>
      </c>
    </row>
    <row r="19" spans="1:114" s="136" customFormat="1" ht="13.5" customHeight="1" x14ac:dyDescent="0.15">
      <c r="A19" s="119" t="s">
        <v>8</v>
      </c>
      <c r="B19" s="120" t="s">
        <v>369</v>
      </c>
      <c r="C19" s="119" t="s">
        <v>370</v>
      </c>
      <c r="D19" s="121">
        <f>SUM(E19,+L19)</f>
        <v>220209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452</v>
      </c>
      <c r="K19" s="121">
        <v>0</v>
      </c>
      <c r="L19" s="121">
        <v>220209</v>
      </c>
      <c r="M19" s="121">
        <f>SUM(N19,+U19)</f>
        <v>35563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452</v>
      </c>
      <c r="T19" s="121">
        <v>0</v>
      </c>
      <c r="U19" s="121">
        <v>35563</v>
      </c>
      <c r="V19" s="121">
        <f>+SUM(D19,M19)</f>
        <v>255772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255772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220209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35563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255772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8</v>
      </c>
      <c r="B20" s="120" t="s">
        <v>374</v>
      </c>
      <c r="C20" s="119" t="s">
        <v>375</v>
      </c>
      <c r="D20" s="121">
        <f>SUM(E20,+L20)</f>
        <v>115817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452</v>
      </c>
      <c r="K20" s="121">
        <v>0</v>
      </c>
      <c r="L20" s="121">
        <v>115817</v>
      </c>
      <c r="M20" s="121">
        <f>SUM(N20,+U20)</f>
        <v>64761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452</v>
      </c>
      <c r="T20" s="121">
        <v>0</v>
      </c>
      <c r="U20" s="121">
        <v>64761</v>
      </c>
      <c r="V20" s="121">
        <f>+SUM(D20,M20)</f>
        <v>180578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180578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59584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75</v>
      </c>
      <c r="AT20" s="121">
        <v>0</v>
      </c>
      <c r="AU20" s="121">
        <v>0</v>
      </c>
      <c r="AV20" s="121">
        <v>75</v>
      </c>
      <c r="AW20" s="121">
        <v>0</v>
      </c>
      <c r="AX20" s="121">
        <f>SUM(AY20:BB20)</f>
        <v>59509</v>
      </c>
      <c r="AY20" s="121">
        <v>59359</v>
      </c>
      <c r="AZ20" s="121">
        <v>150</v>
      </c>
      <c r="BA20" s="121">
        <v>0</v>
      </c>
      <c r="BB20" s="121">
        <v>0</v>
      </c>
      <c r="BC20" s="121">
        <v>56233</v>
      </c>
      <c r="BD20" s="121">
        <v>0</v>
      </c>
      <c r="BE20" s="121">
        <v>0</v>
      </c>
      <c r="BF20" s="121">
        <f>SUM(AE20,+AM20,+BE20)</f>
        <v>59584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64761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59584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75</v>
      </c>
      <c r="CX20" s="121">
        <f>SUM(AT20,+BV20)</f>
        <v>0</v>
      </c>
      <c r="CY20" s="121">
        <f>SUM(AU20,+BW20)</f>
        <v>0</v>
      </c>
      <c r="CZ20" s="121">
        <f>SUM(AV20,+BX20)</f>
        <v>75</v>
      </c>
      <c r="DA20" s="121">
        <f>SUM(AW20,+BY20)</f>
        <v>0</v>
      </c>
      <c r="DB20" s="121">
        <f>SUM(AX20,+BZ20)</f>
        <v>59509</v>
      </c>
      <c r="DC20" s="121">
        <f>SUM(AY20,+CA20)</f>
        <v>59359</v>
      </c>
      <c r="DD20" s="121">
        <f>SUM(AZ20,+CB20)</f>
        <v>150</v>
      </c>
      <c r="DE20" s="121">
        <f>SUM(BA20,+CC20)</f>
        <v>0</v>
      </c>
      <c r="DF20" s="121">
        <f>SUM(BB20,+CD20)</f>
        <v>0</v>
      </c>
      <c r="DG20" s="121">
        <f>SUM(BC20,+CE20)</f>
        <v>120994</v>
      </c>
      <c r="DH20" s="121">
        <f>SUM(BD20,+CF20)</f>
        <v>0</v>
      </c>
      <c r="DI20" s="121">
        <f>SUM(BE20,+CG20)</f>
        <v>0</v>
      </c>
      <c r="DJ20" s="121">
        <f>SUM(BF20,+CH20)</f>
        <v>59584</v>
      </c>
    </row>
    <row r="21" spans="1:114" s="136" customFormat="1" ht="13.5" customHeight="1" x14ac:dyDescent="0.15">
      <c r="A21" s="119" t="s">
        <v>8</v>
      </c>
      <c r="B21" s="120" t="s">
        <v>377</v>
      </c>
      <c r="C21" s="119" t="s">
        <v>378</v>
      </c>
      <c r="D21" s="121">
        <f>SUM(E21,+L21)</f>
        <v>121604</v>
      </c>
      <c r="E21" s="121">
        <f>SUM(F21:I21,K21)</f>
        <v>24917</v>
      </c>
      <c r="F21" s="121">
        <v>0</v>
      </c>
      <c r="G21" s="121">
        <v>0</v>
      </c>
      <c r="H21" s="121">
        <v>0</v>
      </c>
      <c r="I21" s="121">
        <v>24115</v>
      </c>
      <c r="J21" s="122" t="s">
        <v>452</v>
      </c>
      <c r="K21" s="121">
        <v>802</v>
      </c>
      <c r="L21" s="121">
        <v>96687</v>
      </c>
      <c r="M21" s="121">
        <f>SUM(N21,+U21)</f>
        <v>23634</v>
      </c>
      <c r="N21" s="121">
        <f>SUM(O21:R21,T21)</f>
        <v>277</v>
      </c>
      <c r="O21" s="121">
        <v>0</v>
      </c>
      <c r="P21" s="121">
        <v>0</v>
      </c>
      <c r="Q21" s="121">
        <v>0</v>
      </c>
      <c r="R21" s="121">
        <v>0</v>
      </c>
      <c r="S21" s="122" t="s">
        <v>452</v>
      </c>
      <c r="T21" s="121">
        <v>277</v>
      </c>
      <c r="U21" s="121">
        <v>23357</v>
      </c>
      <c r="V21" s="121">
        <f>+SUM(D21,M21)</f>
        <v>145238</v>
      </c>
      <c r="W21" s="121">
        <f>+SUM(E21,N21)</f>
        <v>25194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24115</v>
      </c>
      <c r="AB21" s="122" t="str">
        <f>IF(+SUM(J21,S21)=0,"-",+SUM(J21,S21))</f>
        <v>-</v>
      </c>
      <c r="AC21" s="121">
        <f>+SUM(K21,T21)</f>
        <v>1079</v>
      </c>
      <c r="AD21" s="121">
        <f>+SUM(L21,U21)</f>
        <v>120044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8166</v>
      </c>
      <c r="AM21" s="121">
        <f>SUM(AN21,AS21,AW21,AX21,BD21)</f>
        <v>45176</v>
      </c>
      <c r="AN21" s="121">
        <f>SUM(AO21:AR21)</f>
        <v>3238</v>
      </c>
      <c r="AO21" s="121">
        <v>3238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41938</v>
      </c>
      <c r="AY21" s="121">
        <v>40542</v>
      </c>
      <c r="AZ21" s="121">
        <v>15</v>
      </c>
      <c r="BA21" s="121">
        <v>1381</v>
      </c>
      <c r="BB21" s="121">
        <v>0</v>
      </c>
      <c r="BC21" s="121">
        <v>56261</v>
      </c>
      <c r="BD21" s="121">
        <v>0</v>
      </c>
      <c r="BE21" s="121">
        <v>12001</v>
      </c>
      <c r="BF21" s="121">
        <f>SUM(AE21,+AM21,+BE21)</f>
        <v>57177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1388</v>
      </c>
      <c r="BP21" s="121">
        <f>SUM(BQ21:BT21)</f>
        <v>1388</v>
      </c>
      <c r="BQ21" s="121">
        <v>1388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22246</v>
      </c>
      <c r="CF21" s="121">
        <v>0</v>
      </c>
      <c r="CG21" s="121">
        <v>0</v>
      </c>
      <c r="CH21" s="121">
        <f>SUM(BG21,+BO21,+CG21)</f>
        <v>1388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8166</v>
      </c>
      <c r="CQ21" s="121">
        <f>SUM(AM21,+BO21)</f>
        <v>46564</v>
      </c>
      <c r="CR21" s="121">
        <f>SUM(AN21,+BP21)</f>
        <v>4626</v>
      </c>
      <c r="CS21" s="121">
        <f>SUM(AO21,+BQ21)</f>
        <v>4626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41938</v>
      </c>
      <c r="DC21" s="121">
        <f>SUM(AY21,+CA21)</f>
        <v>40542</v>
      </c>
      <c r="DD21" s="121">
        <f>SUM(AZ21,+CB21)</f>
        <v>15</v>
      </c>
      <c r="DE21" s="121">
        <f>SUM(BA21,+CC21)</f>
        <v>1381</v>
      </c>
      <c r="DF21" s="121">
        <f>SUM(BB21,+CD21)</f>
        <v>0</v>
      </c>
      <c r="DG21" s="121">
        <f>SUM(BC21,+CE21)</f>
        <v>78507</v>
      </c>
      <c r="DH21" s="121">
        <f>SUM(BD21,+CF21)</f>
        <v>0</v>
      </c>
      <c r="DI21" s="121">
        <f>SUM(BE21,+CG21)</f>
        <v>12001</v>
      </c>
      <c r="DJ21" s="121">
        <f>SUM(BF21,+CH21)</f>
        <v>58565</v>
      </c>
    </row>
    <row r="22" spans="1:114" s="136" customFormat="1" ht="13.5" customHeight="1" x14ac:dyDescent="0.15">
      <c r="A22" s="119" t="s">
        <v>8</v>
      </c>
      <c r="B22" s="120" t="s">
        <v>380</v>
      </c>
      <c r="C22" s="119" t="s">
        <v>381</v>
      </c>
      <c r="D22" s="121">
        <f>SUM(E22,+L22)</f>
        <v>108397</v>
      </c>
      <c r="E22" s="121">
        <f>SUM(F22:I22,K22)</f>
        <v>20561</v>
      </c>
      <c r="F22" s="121">
        <v>0</v>
      </c>
      <c r="G22" s="121">
        <v>0</v>
      </c>
      <c r="H22" s="121">
        <v>0</v>
      </c>
      <c r="I22" s="121">
        <v>17325</v>
      </c>
      <c r="J22" s="122" t="s">
        <v>452</v>
      </c>
      <c r="K22" s="121">
        <v>3236</v>
      </c>
      <c r="L22" s="121">
        <v>87836</v>
      </c>
      <c r="M22" s="121">
        <f>SUM(N22,+U22)</f>
        <v>23709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452</v>
      </c>
      <c r="T22" s="121">
        <v>0</v>
      </c>
      <c r="U22" s="121">
        <v>23709</v>
      </c>
      <c r="V22" s="121">
        <f>+SUM(D22,M22)</f>
        <v>132106</v>
      </c>
      <c r="W22" s="121">
        <f>+SUM(E22,N22)</f>
        <v>20561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17325</v>
      </c>
      <c r="AB22" s="122" t="str">
        <f>IF(+SUM(J22,S22)=0,"-",+SUM(J22,S22))</f>
        <v>-</v>
      </c>
      <c r="AC22" s="121">
        <f>+SUM(K22,T22)</f>
        <v>3236</v>
      </c>
      <c r="AD22" s="121">
        <f>+SUM(L22,U22)</f>
        <v>111545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6805</v>
      </c>
      <c r="AM22" s="121">
        <f>SUM(AN22,AS22,AW22,AX22,BD22)</f>
        <v>56523</v>
      </c>
      <c r="AN22" s="121">
        <f>SUM(AO22:AR22)</f>
        <v>13273</v>
      </c>
      <c r="AO22" s="121">
        <v>13273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43250</v>
      </c>
      <c r="AY22" s="121">
        <v>34829</v>
      </c>
      <c r="AZ22" s="121">
        <v>0</v>
      </c>
      <c r="BA22" s="121">
        <v>766</v>
      </c>
      <c r="BB22" s="121">
        <v>7655</v>
      </c>
      <c r="BC22" s="121">
        <v>45069</v>
      </c>
      <c r="BD22" s="121">
        <v>0</v>
      </c>
      <c r="BE22" s="121">
        <v>0</v>
      </c>
      <c r="BF22" s="121">
        <f>SUM(AE22,+AM22,+BE22)</f>
        <v>56523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23709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6805</v>
      </c>
      <c r="CQ22" s="121">
        <f>SUM(AM22,+BO22)</f>
        <v>56523</v>
      </c>
      <c r="CR22" s="121">
        <f>SUM(AN22,+BP22)</f>
        <v>13273</v>
      </c>
      <c r="CS22" s="121">
        <f>SUM(AO22,+BQ22)</f>
        <v>13273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43250</v>
      </c>
      <c r="DC22" s="121">
        <f>SUM(AY22,+CA22)</f>
        <v>34829</v>
      </c>
      <c r="DD22" s="121">
        <f>SUM(AZ22,+CB22)</f>
        <v>0</v>
      </c>
      <c r="DE22" s="121">
        <f>SUM(BA22,+CC22)</f>
        <v>766</v>
      </c>
      <c r="DF22" s="121">
        <f>SUM(BB22,+CD22)</f>
        <v>7655</v>
      </c>
      <c r="DG22" s="121">
        <f>SUM(BC22,+CE22)</f>
        <v>68778</v>
      </c>
      <c r="DH22" s="121">
        <f>SUM(BD22,+CF22)</f>
        <v>0</v>
      </c>
      <c r="DI22" s="121">
        <f>SUM(BE22,+CG22)</f>
        <v>0</v>
      </c>
      <c r="DJ22" s="121">
        <f>SUM(BF22,+CH22)</f>
        <v>56523</v>
      </c>
    </row>
    <row r="23" spans="1:114" s="136" customFormat="1" ht="13.5" customHeight="1" x14ac:dyDescent="0.15">
      <c r="A23" s="119" t="s">
        <v>8</v>
      </c>
      <c r="B23" s="120" t="s">
        <v>383</v>
      </c>
      <c r="C23" s="119" t="s">
        <v>384</v>
      </c>
      <c r="D23" s="121">
        <f>SUM(E23,+L23)</f>
        <v>72539</v>
      </c>
      <c r="E23" s="121">
        <f>SUM(F23:I23,K23)</f>
        <v>160</v>
      </c>
      <c r="F23" s="121">
        <v>0</v>
      </c>
      <c r="G23" s="121">
        <v>0</v>
      </c>
      <c r="H23" s="121">
        <v>0</v>
      </c>
      <c r="I23" s="121">
        <v>0</v>
      </c>
      <c r="J23" s="122" t="s">
        <v>452</v>
      </c>
      <c r="K23" s="121">
        <v>160</v>
      </c>
      <c r="L23" s="121">
        <v>72379</v>
      </c>
      <c r="M23" s="121">
        <f>SUM(N23,+U23)</f>
        <v>27708</v>
      </c>
      <c r="N23" s="121">
        <f>SUM(O23:R23,T23)</f>
        <v>120</v>
      </c>
      <c r="O23" s="121">
        <v>0</v>
      </c>
      <c r="P23" s="121">
        <v>0</v>
      </c>
      <c r="Q23" s="121">
        <v>0</v>
      </c>
      <c r="R23" s="121">
        <v>0</v>
      </c>
      <c r="S23" s="122" t="s">
        <v>452</v>
      </c>
      <c r="T23" s="121">
        <v>120</v>
      </c>
      <c r="U23" s="121">
        <v>27588</v>
      </c>
      <c r="V23" s="121">
        <f>+SUM(D23,M23)</f>
        <v>100247</v>
      </c>
      <c r="W23" s="121">
        <f>+SUM(E23,N23)</f>
        <v>280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280</v>
      </c>
      <c r="AD23" s="121">
        <f>+SUM(L23,U23)</f>
        <v>99967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8937</v>
      </c>
      <c r="AN23" s="121">
        <f>SUM(AO23:AR23)</f>
        <v>8937</v>
      </c>
      <c r="AO23" s="121">
        <v>8937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59685</v>
      </c>
      <c r="BD23" s="121">
        <v>0</v>
      </c>
      <c r="BE23" s="121">
        <v>3917</v>
      </c>
      <c r="BF23" s="121">
        <f>SUM(AE23,+AM23,+BE23)</f>
        <v>12854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728</v>
      </c>
      <c r="BP23" s="121">
        <f>SUM(BQ23:BT23)</f>
        <v>728</v>
      </c>
      <c r="BQ23" s="121">
        <v>728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26980</v>
      </c>
      <c r="CF23" s="121">
        <v>0</v>
      </c>
      <c r="CG23" s="121">
        <v>0</v>
      </c>
      <c r="CH23" s="121">
        <f>SUM(BG23,+BO23,+CG23)</f>
        <v>728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9665</v>
      </c>
      <c r="CR23" s="121">
        <f>SUM(AN23,+BP23)</f>
        <v>9665</v>
      </c>
      <c r="CS23" s="121">
        <f>SUM(AO23,+BQ23)</f>
        <v>9665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86665</v>
      </c>
      <c r="DH23" s="121">
        <f>SUM(BD23,+CF23)</f>
        <v>0</v>
      </c>
      <c r="DI23" s="121">
        <f>SUM(BE23,+CG23)</f>
        <v>3917</v>
      </c>
      <c r="DJ23" s="121">
        <f>SUM(BF23,+CH23)</f>
        <v>13582</v>
      </c>
    </row>
    <row r="24" spans="1:114" s="136" customFormat="1" ht="13.5" customHeight="1" x14ac:dyDescent="0.15">
      <c r="A24" s="119" t="s">
        <v>8</v>
      </c>
      <c r="B24" s="120" t="s">
        <v>387</v>
      </c>
      <c r="C24" s="119" t="s">
        <v>388</v>
      </c>
      <c r="D24" s="121">
        <f>SUM(E24,+L24)</f>
        <v>63205</v>
      </c>
      <c r="E24" s="121">
        <f>SUM(F24:I24,K24)</f>
        <v>90</v>
      </c>
      <c r="F24" s="121">
        <v>0</v>
      </c>
      <c r="G24" s="121">
        <v>0</v>
      </c>
      <c r="H24" s="121">
        <v>0</v>
      </c>
      <c r="I24" s="121">
        <v>90</v>
      </c>
      <c r="J24" s="122" t="s">
        <v>452</v>
      </c>
      <c r="K24" s="121">
        <v>0</v>
      </c>
      <c r="L24" s="121">
        <v>63115</v>
      </c>
      <c r="M24" s="121">
        <f>SUM(N24,+U24)</f>
        <v>12772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452</v>
      </c>
      <c r="T24" s="121">
        <v>0</v>
      </c>
      <c r="U24" s="121">
        <v>12772</v>
      </c>
      <c r="V24" s="121">
        <f>+SUM(D24,M24)</f>
        <v>75977</v>
      </c>
      <c r="W24" s="121">
        <f>+SUM(E24,N24)</f>
        <v>90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75887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23722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23722</v>
      </c>
      <c r="AY24" s="121">
        <v>23722</v>
      </c>
      <c r="AZ24" s="121">
        <v>0</v>
      </c>
      <c r="BA24" s="121">
        <v>0</v>
      </c>
      <c r="BB24" s="121">
        <v>0</v>
      </c>
      <c r="BC24" s="121">
        <v>39483</v>
      </c>
      <c r="BD24" s="121">
        <v>0</v>
      </c>
      <c r="BE24" s="121">
        <v>0</v>
      </c>
      <c r="BF24" s="121">
        <f>SUM(AE24,+AM24,+BE24)</f>
        <v>23722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12772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23722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23722</v>
      </c>
      <c r="DC24" s="121">
        <f>SUM(AY24,+CA24)</f>
        <v>23722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52255</v>
      </c>
      <c r="DH24" s="121">
        <f>SUM(BD24,+CF24)</f>
        <v>0</v>
      </c>
      <c r="DI24" s="121">
        <f>SUM(BE24,+CG24)</f>
        <v>0</v>
      </c>
      <c r="DJ24" s="121">
        <f>SUM(BF24,+CH24)</f>
        <v>23722</v>
      </c>
    </row>
    <row r="25" spans="1:114" s="136" customFormat="1" ht="13.5" customHeight="1" x14ac:dyDescent="0.15">
      <c r="A25" s="119" t="s">
        <v>8</v>
      </c>
      <c r="B25" s="120" t="s">
        <v>390</v>
      </c>
      <c r="C25" s="119" t="s">
        <v>391</v>
      </c>
      <c r="D25" s="121">
        <f>SUM(E25,+L25)</f>
        <v>75084</v>
      </c>
      <c r="E25" s="121">
        <f>SUM(F25:I25,K25)</f>
        <v>7717</v>
      </c>
      <c r="F25" s="121">
        <v>0</v>
      </c>
      <c r="G25" s="121">
        <v>0</v>
      </c>
      <c r="H25" s="121">
        <v>7700</v>
      </c>
      <c r="I25" s="121">
        <v>0</v>
      </c>
      <c r="J25" s="122" t="s">
        <v>452</v>
      </c>
      <c r="K25" s="121">
        <v>17</v>
      </c>
      <c r="L25" s="121">
        <v>67367</v>
      </c>
      <c r="M25" s="121">
        <f>SUM(N25,+U25)</f>
        <v>19881</v>
      </c>
      <c r="N25" s="121">
        <f>SUM(O25:R25,T25)</f>
        <v>2311</v>
      </c>
      <c r="O25" s="121">
        <v>0</v>
      </c>
      <c r="P25" s="121">
        <v>0</v>
      </c>
      <c r="Q25" s="121">
        <v>2300</v>
      </c>
      <c r="R25" s="121">
        <v>0</v>
      </c>
      <c r="S25" s="122" t="s">
        <v>452</v>
      </c>
      <c r="T25" s="121">
        <v>11</v>
      </c>
      <c r="U25" s="121">
        <v>17570</v>
      </c>
      <c r="V25" s="121">
        <f>+SUM(D25,M25)</f>
        <v>94965</v>
      </c>
      <c r="W25" s="121">
        <f>+SUM(E25,N25)</f>
        <v>10028</v>
      </c>
      <c r="X25" s="121">
        <f>+SUM(F25,O25)</f>
        <v>0</v>
      </c>
      <c r="Y25" s="121">
        <f>+SUM(G25,P25)</f>
        <v>0</v>
      </c>
      <c r="Z25" s="121">
        <f>+SUM(H25,Q25)</f>
        <v>10000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28</v>
      </c>
      <c r="AD25" s="121">
        <f>+SUM(L25,U25)</f>
        <v>84937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7000</v>
      </c>
      <c r="AM25" s="121">
        <f>SUM(AN25,AS25,AW25,AX25,BD25)</f>
        <v>24883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24883</v>
      </c>
      <c r="AY25" s="121">
        <v>24883</v>
      </c>
      <c r="AZ25" s="121">
        <v>0</v>
      </c>
      <c r="BA25" s="121">
        <v>0</v>
      </c>
      <c r="BB25" s="121">
        <v>0</v>
      </c>
      <c r="BC25" s="121">
        <v>43201</v>
      </c>
      <c r="BD25" s="121">
        <v>0</v>
      </c>
      <c r="BE25" s="121">
        <v>0</v>
      </c>
      <c r="BF25" s="121">
        <f>SUM(AE25,+AM25,+BE25)</f>
        <v>24883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2200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17681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9200</v>
      </c>
      <c r="CQ25" s="121">
        <f>SUM(AM25,+BO25)</f>
        <v>24883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24883</v>
      </c>
      <c r="DC25" s="121">
        <f>SUM(AY25,+CA25)</f>
        <v>24883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60882</v>
      </c>
      <c r="DH25" s="121">
        <f>SUM(BD25,+CF25)</f>
        <v>0</v>
      </c>
      <c r="DI25" s="121">
        <f>SUM(BE25,+CG25)</f>
        <v>0</v>
      </c>
      <c r="DJ25" s="121">
        <f>SUM(BF25,+CH25)</f>
        <v>24883</v>
      </c>
    </row>
    <row r="26" spans="1:114" s="136" customFormat="1" ht="13.5" customHeight="1" x14ac:dyDescent="0.15">
      <c r="A26" s="119" t="s">
        <v>8</v>
      </c>
      <c r="B26" s="120" t="s">
        <v>393</v>
      </c>
      <c r="C26" s="119" t="s">
        <v>394</v>
      </c>
      <c r="D26" s="121">
        <f>SUM(E26,+L26)</f>
        <v>45886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452</v>
      </c>
      <c r="K26" s="121">
        <v>0</v>
      </c>
      <c r="L26" s="121">
        <v>45886</v>
      </c>
      <c r="M26" s="121">
        <f>SUM(N26,+U26)</f>
        <v>15691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452</v>
      </c>
      <c r="T26" s="121">
        <v>0</v>
      </c>
      <c r="U26" s="121">
        <v>15691</v>
      </c>
      <c r="V26" s="121">
        <f>+SUM(D26,M26)</f>
        <v>61577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61577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45886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15691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61577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8</v>
      </c>
      <c r="B27" s="120" t="s">
        <v>396</v>
      </c>
      <c r="C27" s="119" t="s">
        <v>397</v>
      </c>
      <c r="D27" s="121">
        <f>SUM(E27,+L27)</f>
        <v>110104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452</v>
      </c>
      <c r="K27" s="121">
        <v>0</v>
      </c>
      <c r="L27" s="121">
        <v>110104</v>
      </c>
      <c r="M27" s="121">
        <f>SUM(N27,+U27)</f>
        <v>17781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452</v>
      </c>
      <c r="T27" s="121">
        <v>0</v>
      </c>
      <c r="U27" s="121">
        <v>17781</v>
      </c>
      <c r="V27" s="121">
        <f>+SUM(D27,M27)</f>
        <v>127885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127885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110104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17781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127885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8</v>
      </c>
      <c r="B28" s="120" t="s">
        <v>399</v>
      </c>
      <c r="C28" s="119" t="s">
        <v>400</v>
      </c>
      <c r="D28" s="121">
        <f>SUM(E28,+L28)</f>
        <v>91702</v>
      </c>
      <c r="E28" s="121">
        <f>SUM(F28:I28,K28)</f>
        <v>8080</v>
      </c>
      <c r="F28" s="121">
        <v>0</v>
      </c>
      <c r="G28" s="121">
        <v>0</v>
      </c>
      <c r="H28" s="121">
        <v>0</v>
      </c>
      <c r="I28" s="121">
        <v>8080</v>
      </c>
      <c r="J28" s="122" t="s">
        <v>452</v>
      </c>
      <c r="K28" s="121">
        <v>0</v>
      </c>
      <c r="L28" s="121">
        <v>83622</v>
      </c>
      <c r="M28" s="121">
        <f>SUM(N28,+U28)</f>
        <v>31545</v>
      </c>
      <c r="N28" s="121">
        <f>SUM(O28:R28,T28)</f>
        <v>2784</v>
      </c>
      <c r="O28" s="121">
        <v>1165</v>
      </c>
      <c r="P28" s="121">
        <v>1619</v>
      </c>
      <c r="Q28" s="121">
        <v>0</v>
      </c>
      <c r="R28" s="121">
        <v>0</v>
      </c>
      <c r="S28" s="122" t="s">
        <v>452</v>
      </c>
      <c r="T28" s="121">
        <v>0</v>
      </c>
      <c r="U28" s="121">
        <v>28761</v>
      </c>
      <c r="V28" s="121">
        <f>+SUM(D28,M28)</f>
        <v>123247</v>
      </c>
      <c r="W28" s="121">
        <f>+SUM(E28,N28)</f>
        <v>10864</v>
      </c>
      <c r="X28" s="121">
        <f>+SUM(F28,O28)</f>
        <v>1165</v>
      </c>
      <c r="Y28" s="121">
        <f>+SUM(G28,P28)</f>
        <v>1619</v>
      </c>
      <c r="Z28" s="121">
        <f>+SUM(H28,Q28)</f>
        <v>0</v>
      </c>
      <c r="AA28" s="121">
        <f>+SUM(I28,R28)</f>
        <v>8080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112383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19701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19701</v>
      </c>
      <c r="AY28" s="121">
        <v>18489</v>
      </c>
      <c r="AZ28" s="121">
        <v>0</v>
      </c>
      <c r="BA28" s="121">
        <v>0</v>
      </c>
      <c r="BB28" s="121">
        <v>1212</v>
      </c>
      <c r="BC28" s="121">
        <v>71801</v>
      </c>
      <c r="BD28" s="121">
        <v>0</v>
      </c>
      <c r="BE28" s="121">
        <v>200</v>
      </c>
      <c r="BF28" s="121">
        <f>SUM(AE28,+AM28,+BE28)</f>
        <v>19901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28424</v>
      </c>
      <c r="CF28" s="121">
        <v>0</v>
      </c>
      <c r="CG28" s="121">
        <v>3121</v>
      </c>
      <c r="CH28" s="121">
        <f>SUM(BG28,+BO28,+CG28)</f>
        <v>3121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19701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19701</v>
      </c>
      <c r="DC28" s="121">
        <f>SUM(AY28,+CA28)</f>
        <v>18489</v>
      </c>
      <c r="DD28" s="121">
        <f>SUM(AZ28,+CB28)</f>
        <v>0</v>
      </c>
      <c r="DE28" s="121">
        <f>SUM(BA28,+CC28)</f>
        <v>0</v>
      </c>
      <c r="DF28" s="121">
        <f>SUM(BB28,+CD28)</f>
        <v>1212</v>
      </c>
      <c r="DG28" s="121">
        <f>SUM(BC28,+CE28)</f>
        <v>100225</v>
      </c>
      <c r="DH28" s="121">
        <f>SUM(BD28,+CF28)</f>
        <v>0</v>
      </c>
      <c r="DI28" s="121">
        <f>SUM(BE28,+CG28)</f>
        <v>3321</v>
      </c>
      <c r="DJ28" s="121">
        <f>SUM(BF28,+CH28)</f>
        <v>23022</v>
      </c>
    </row>
    <row r="29" spans="1:114" s="136" customFormat="1" ht="13.5" customHeight="1" x14ac:dyDescent="0.15">
      <c r="A29" s="119" t="s">
        <v>8</v>
      </c>
      <c r="B29" s="120" t="s">
        <v>402</v>
      </c>
      <c r="C29" s="119" t="s">
        <v>403</v>
      </c>
      <c r="D29" s="121">
        <f>SUM(E29,+L29)</f>
        <v>167343</v>
      </c>
      <c r="E29" s="121">
        <f>SUM(F29:I29,K29)</f>
        <v>19058</v>
      </c>
      <c r="F29" s="121">
        <v>0</v>
      </c>
      <c r="G29" s="121">
        <v>0</v>
      </c>
      <c r="H29" s="121">
        <v>0</v>
      </c>
      <c r="I29" s="121">
        <v>18998</v>
      </c>
      <c r="J29" s="122" t="s">
        <v>452</v>
      </c>
      <c r="K29" s="121">
        <v>60</v>
      </c>
      <c r="L29" s="121">
        <v>148285</v>
      </c>
      <c r="M29" s="121">
        <f>SUM(N29,+U29)</f>
        <v>46684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452</v>
      </c>
      <c r="T29" s="121">
        <v>0</v>
      </c>
      <c r="U29" s="121">
        <v>46684</v>
      </c>
      <c r="V29" s="121">
        <f>+SUM(D29,M29)</f>
        <v>214027</v>
      </c>
      <c r="W29" s="121">
        <f>+SUM(E29,N29)</f>
        <v>19058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18998</v>
      </c>
      <c r="AB29" s="122" t="str">
        <f>IF(+SUM(J29,S29)=0,"-",+SUM(J29,S29))</f>
        <v>-</v>
      </c>
      <c r="AC29" s="121">
        <f>+SUM(K29,T29)</f>
        <v>60</v>
      </c>
      <c r="AD29" s="121">
        <f>+SUM(L29,U29)</f>
        <v>194969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46219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46219</v>
      </c>
      <c r="AY29" s="121">
        <v>40790</v>
      </c>
      <c r="AZ29" s="121">
        <v>0</v>
      </c>
      <c r="BA29" s="121">
        <v>0</v>
      </c>
      <c r="BB29" s="121">
        <v>5429</v>
      </c>
      <c r="BC29" s="121">
        <v>121124</v>
      </c>
      <c r="BD29" s="121">
        <v>0</v>
      </c>
      <c r="BE29" s="121">
        <v>0</v>
      </c>
      <c r="BF29" s="121">
        <f>SUM(AE29,+AM29,+BE29)</f>
        <v>46219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46684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46219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46219</v>
      </c>
      <c r="DC29" s="121">
        <f>SUM(AY29,+CA29)</f>
        <v>40790</v>
      </c>
      <c r="DD29" s="121">
        <f>SUM(AZ29,+CB29)</f>
        <v>0</v>
      </c>
      <c r="DE29" s="121">
        <f>SUM(BA29,+CC29)</f>
        <v>0</v>
      </c>
      <c r="DF29" s="121">
        <f>SUM(BB29,+CD29)</f>
        <v>5429</v>
      </c>
      <c r="DG29" s="121">
        <f>SUM(BC29,+CE29)</f>
        <v>167808</v>
      </c>
      <c r="DH29" s="121">
        <f>SUM(BD29,+CF29)</f>
        <v>0</v>
      </c>
      <c r="DI29" s="121">
        <f>SUM(BE29,+CG29)</f>
        <v>0</v>
      </c>
      <c r="DJ29" s="121">
        <f>SUM(BF29,+CH29)</f>
        <v>46219</v>
      </c>
    </row>
    <row r="30" spans="1:114" s="136" customFormat="1" ht="13.5" customHeight="1" x14ac:dyDescent="0.15">
      <c r="A30" s="119" t="s">
        <v>8</v>
      </c>
      <c r="B30" s="120" t="s">
        <v>405</v>
      </c>
      <c r="C30" s="119" t="s">
        <v>406</v>
      </c>
      <c r="D30" s="121">
        <f>SUM(E30,+L30)</f>
        <v>88401</v>
      </c>
      <c r="E30" s="121">
        <f>SUM(F30:I30,K30)</f>
        <v>7604</v>
      </c>
      <c r="F30" s="121">
        <v>0</v>
      </c>
      <c r="G30" s="121">
        <v>0</v>
      </c>
      <c r="H30" s="121">
        <v>0</v>
      </c>
      <c r="I30" s="121">
        <v>7524</v>
      </c>
      <c r="J30" s="122" t="s">
        <v>452</v>
      </c>
      <c r="K30" s="121">
        <v>80</v>
      </c>
      <c r="L30" s="121">
        <v>80797</v>
      </c>
      <c r="M30" s="121">
        <f>SUM(N30,+U30)</f>
        <v>16250</v>
      </c>
      <c r="N30" s="121">
        <f>SUM(O30:R30,T30)</f>
        <v>1</v>
      </c>
      <c r="O30" s="121">
        <v>0</v>
      </c>
      <c r="P30" s="121">
        <v>0</v>
      </c>
      <c r="Q30" s="121">
        <v>0</v>
      </c>
      <c r="R30" s="121">
        <v>0</v>
      </c>
      <c r="S30" s="122" t="s">
        <v>452</v>
      </c>
      <c r="T30" s="121">
        <v>1</v>
      </c>
      <c r="U30" s="121">
        <v>16249</v>
      </c>
      <c r="V30" s="121">
        <f>+SUM(D30,M30)</f>
        <v>104651</v>
      </c>
      <c r="W30" s="121">
        <f>+SUM(E30,N30)</f>
        <v>7605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7524</v>
      </c>
      <c r="AB30" s="122" t="str">
        <f>IF(+SUM(J30,S30)=0,"-",+SUM(J30,S30))</f>
        <v>-</v>
      </c>
      <c r="AC30" s="121">
        <f>+SUM(K30,T30)</f>
        <v>81</v>
      </c>
      <c r="AD30" s="121">
        <f>+SUM(L30,U30)</f>
        <v>97046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18680</v>
      </c>
      <c r="AN30" s="121">
        <f>SUM(AO30:AR30)</f>
        <v>1603</v>
      </c>
      <c r="AO30" s="121">
        <v>1603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17077</v>
      </c>
      <c r="AY30" s="121">
        <v>16719</v>
      </c>
      <c r="AZ30" s="121">
        <v>0</v>
      </c>
      <c r="BA30" s="121">
        <v>0</v>
      </c>
      <c r="BB30" s="121">
        <v>358</v>
      </c>
      <c r="BC30" s="121">
        <v>69721</v>
      </c>
      <c r="BD30" s="121">
        <v>0</v>
      </c>
      <c r="BE30" s="121">
        <v>0</v>
      </c>
      <c r="BF30" s="121">
        <f>SUM(AE30,+AM30,+BE30)</f>
        <v>18680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16250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18680</v>
      </c>
      <c r="CR30" s="121">
        <f>SUM(AN30,+BP30)</f>
        <v>1603</v>
      </c>
      <c r="CS30" s="121">
        <f>SUM(AO30,+BQ30)</f>
        <v>1603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17077</v>
      </c>
      <c r="DC30" s="121">
        <f>SUM(AY30,+CA30)</f>
        <v>16719</v>
      </c>
      <c r="DD30" s="121">
        <f>SUM(AZ30,+CB30)</f>
        <v>0</v>
      </c>
      <c r="DE30" s="121">
        <f>SUM(BA30,+CC30)</f>
        <v>0</v>
      </c>
      <c r="DF30" s="121">
        <f>SUM(BB30,+CD30)</f>
        <v>358</v>
      </c>
      <c r="DG30" s="121">
        <f>SUM(BC30,+CE30)</f>
        <v>85971</v>
      </c>
      <c r="DH30" s="121">
        <f>SUM(BD30,+CF30)</f>
        <v>0</v>
      </c>
      <c r="DI30" s="121">
        <f>SUM(BE30,+CG30)</f>
        <v>0</v>
      </c>
      <c r="DJ30" s="121">
        <f>SUM(BF30,+CH30)</f>
        <v>18680</v>
      </c>
    </row>
    <row r="31" spans="1:114" s="136" customFormat="1" ht="13.5" customHeight="1" x14ac:dyDescent="0.15">
      <c r="A31" s="119" t="s">
        <v>8</v>
      </c>
      <c r="B31" s="120" t="s">
        <v>408</v>
      </c>
      <c r="C31" s="119" t="s">
        <v>409</v>
      </c>
      <c r="D31" s="121">
        <f>SUM(E31,+L31)</f>
        <v>108529</v>
      </c>
      <c r="E31" s="121">
        <f>SUM(F31:I31,K31)</f>
        <v>8525</v>
      </c>
      <c r="F31" s="121">
        <v>0</v>
      </c>
      <c r="G31" s="121">
        <v>0</v>
      </c>
      <c r="H31" s="121">
        <v>0</v>
      </c>
      <c r="I31" s="121">
        <v>8443</v>
      </c>
      <c r="J31" s="122" t="s">
        <v>452</v>
      </c>
      <c r="K31" s="121">
        <v>82</v>
      </c>
      <c r="L31" s="121">
        <v>100004</v>
      </c>
      <c r="M31" s="121">
        <f>SUM(N31,+U31)</f>
        <v>58511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452</v>
      </c>
      <c r="T31" s="121">
        <v>0</v>
      </c>
      <c r="U31" s="121">
        <v>58511</v>
      </c>
      <c r="V31" s="121">
        <f>+SUM(D31,M31)</f>
        <v>167040</v>
      </c>
      <c r="W31" s="121">
        <f>+SUM(E31,N31)</f>
        <v>8525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8443</v>
      </c>
      <c r="AB31" s="122" t="str">
        <f>IF(+SUM(J31,S31)=0,"-",+SUM(J31,S31))</f>
        <v>-</v>
      </c>
      <c r="AC31" s="121">
        <f>+SUM(K31,T31)</f>
        <v>82</v>
      </c>
      <c r="AD31" s="121">
        <f>+SUM(L31,U31)</f>
        <v>158515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108529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58511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167040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8</v>
      </c>
      <c r="B32" s="120" t="s">
        <v>411</v>
      </c>
      <c r="C32" s="119" t="s">
        <v>412</v>
      </c>
      <c r="D32" s="121">
        <f>SUM(E32,+L32)</f>
        <v>42477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452</v>
      </c>
      <c r="K32" s="121">
        <v>0</v>
      </c>
      <c r="L32" s="121">
        <v>42477</v>
      </c>
      <c r="M32" s="121">
        <f>SUM(N32,+U32)</f>
        <v>14390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452</v>
      </c>
      <c r="T32" s="121">
        <v>0</v>
      </c>
      <c r="U32" s="121">
        <v>14390</v>
      </c>
      <c r="V32" s="121">
        <f>+SUM(D32,M32)</f>
        <v>56867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56867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42477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14390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56867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8</v>
      </c>
      <c r="B33" s="120" t="s">
        <v>414</v>
      </c>
      <c r="C33" s="119" t="s">
        <v>415</v>
      </c>
      <c r="D33" s="121">
        <f>SUM(E33,+L33)</f>
        <v>49381</v>
      </c>
      <c r="E33" s="121">
        <f>SUM(F33:I33,K33)</f>
        <v>5676</v>
      </c>
      <c r="F33" s="121">
        <v>0</v>
      </c>
      <c r="G33" s="121">
        <v>0</v>
      </c>
      <c r="H33" s="121">
        <v>0</v>
      </c>
      <c r="I33" s="121">
        <v>5676</v>
      </c>
      <c r="J33" s="122" t="s">
        <v>452</v>
      </c>
      <c r="K33" s="121">
        <v>0</v>
      </c>
      <c r="L33" s="121">
        <v>43705</v>
      </c>
      <c r="M33" s="121">
        <f>SUM(N33,+U33)</f>
        <v>30001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452</v>
      </c>
      <c r="T33" s="121">
        <v>0</v>
      </c>
      <c r="U33" s="121">
        <v>30001</v>
      </c>
      <c r="V33" s="121">
        <f>+SUM(D33,M33)</f>
        <v>79382</v>
      </c>
      <c r="W33" s="121">
        <f>+SUM(E33,N33)</f>
        <v>5676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5676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73706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49381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30001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79382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8</v>
      </c>
      <c r="B34" s="120" t="s">
        <v>418</v>
      </c>
      <c r="C34" s="119" t="s">
        <v>419</v>
      </c>
      <c r="D34" s="121">
        <f>SUM(E34,+L34)</f>
        <v>79831</v>
      </c>
      <c r="E34" s="121">
        <f>SUM(F34:I34,K34)</f>
        <v>6360</v>
      </c>
      <c r="F34" s="121">
        <v>0</v>
      </c>
      <c r="G34" s="121">
        <v>0</v>
      </c>
      <c r="H34" s="121">
        <v>0</v>
      </c>
      <c r="I34" s="121">
        <v>6360</v>
      </c>
      <c r="J34" s="122" t="s">
        <v>452</v>
      </c>
      <c r="K34" s="121">
        <v>0</v>
      </c>
      <c r="L34" s="121">
        <v>73471</v>
      </c>
      <c r="M34" s="121">
        <f>SUM(N34,+U34)</f>
        <v>27348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452</v>
      </c>
      <c r="T34" s="121">
        <v>0</v>
      </c>
      <c r="U34" s="121">
        <v>27348</v>
      </c>
      <c r="V34" s="121">
        <f>+SUM(D34,M34)</f>
        <v>107179</v>
      </c>
      <c r="W34" s="121">
        <f>+SUM(E34,N34)</f>
        <v>6360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6360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100819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22286</v>
      </c>
      <c r="AN34" s="121">
        <f>SUM(AO34:AR34)</f>
        <v>4670</v>
      </c>
      <c r="AO34" s="121">
        <v>4670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17616</v>
      </c>
      <c r="AY34" s="121">
        <v>16614</v>
      </c>
      <c r="AZ34" s="121">
        <v>0</v>
      </c>
      <c r="BA34" s="121">
        <v>0</v>
      </c>
      <c r="BB34" s="121">
        <v>1002</v>
      </c>
      <c r="BC34" s="121">
        <v>57545</v>
      </c>
      <c r="BD34" s="121">
        <v>0</v>
      </c>
      <c r="BE34" s="121">
        <v>0</v>
      </c>
      <c r="BF34" s="121">
        <f>SUM(AE34,+AM34,+BE34)</f>
        <v>22286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519</v>
      </c>
      <c r="BP34" s="121">
        <f>SUM(BQ34:BT34)</f>
        <v>519</v>
      </c>
      <c r="BQ34" s="121">
        <v>519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26829</v>
      </c>
      <c r="CF34" s="121">
        <v>0</v>
      </c>
      <c r="CG34" s="121">
        <v>0</v>
      </c>
      <c r="CH34" s="121">
        <f>SUM(BG34,+BO34,+CG34)</f>
        <v>519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22805</v>
      </c>
      <c r="CR34" s="121">
        <f>SUM(AN34,+BP34)</f>
        <v>5189</v>
      </c>
      <c r="CS34" s="121">
        <f>SUM(AO34,+BQ34)</f>
        <v>5189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17616</v>
      </c>
      <c r="DC34" s="121">
        <f>SUM(AY34,+CA34)</f>
        <v>16614</v>
      </c>
      <c r="DD34" s="121">
        <f>SUM(AZ34,+CB34)</f>
        <v>0</v>
      </c>
      <c r="DE34" s="121">
        <f>SUM(BA34,+CC34)</f>
        <v>0</v>
      </c>
      <c r="DF34" s="121">
        <f>SUM(BB34,+CD34)</f>
        <v>1002</v>
      </c>
      <c r="DG34" s="121">
        <f>SUM(BC34,+CE34)</f>
        <v>84374</v>
      </c>
      <c r="DH34" s="121">
        <f>SUM(BD34,+CF34)</f>
        <v>0</v>
      </c>
      <c r="DI34" s="121">
        <f>SUM(BE34,+CG34)</f>
        <v>0</v>
      </c>
      <c r="DJ34" s="121">
        <f>SUM(BF34,+CH34)</f>
        <v>22805</v>
      </c>
    </row>
    <row r="35" spans="1:114" s="136" customFormat="1" ht="13.5" customHeight="1" x14ac:dyDescent="0.15">
      <c r="A35" s="119" t="s">
        <v>8</v>
      </c>
      <c r="B35" s="120" t="s">
        <v>421</v>
      </c>
      <c r="C35" s="119" t="s">
        <v>422</v>
      </c>
      <c r="D35" s="121">
        <f>SUM(E35,+L35)</f>
        <v>105372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452</v>
      </c>
      <c r="K35" s="121">
        <v>0</v>
      </c>
      <c r="L35" s="121">
        <v>105372</v>
      </c>
      <c r="M35" s="121">
        <f>SUM(N35,+U35)</f>
        <v>40785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452</v>
      </c>
      <c r="T35" s="121">
        <v>0</v>
      </c>
      <c r="U35" s="121">
        <v>40785</v>
      </c>
      <c r="V35" s="121">
        <f>+SUM(D35,M35)</f>
        <v>146157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146157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72920</v>
      </c>
      <c r="AN35" s="121">
        <f>SUM(AO35:AR35)</f>
        <v>10251</v>
      </c>
      <c r="AO35" s="121">
        <v>10251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62669</v>
      </c>
      <c r="AY35" s="121">
        <v>60523</v>
      </c>
      <c r="AZ35" s="121">
        <v>0</v>
      </c>
      <c r="BA35" s="121">
        <v>0</v>
      </c>
      <c r="BB35" s="121">
        <v>2146</v>
      </c>
      <c r="BC35" s="121">
        <v>32452</v>
      </c>
      <c r="BD35" s="121">
        <v>0</v>
      </c>
      <c r="BE35" s="121">
        <v>0</v>
      </c>
      <c r="BF35" s="121">
        <f>SUM(AE35,+AM35,+BE35)</f>
        <v>72920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40785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72920</v>
      </c>
      <c r="CR35" s="121">
        <f>SUM(AN35,+BP35)</f>
        <v>10251</v>
      </c>
      <c r="CS35" s="121">
        <f>SUM(AO35,+BQ35)</f>
        <v>10251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62669</v>
      </c>
      <c r="DC35" s="121">
        <f>SUM(AY35,+CA35)</f>
        <v>60523</v>
      </c>
      <c r="DD35" s="121">
        <f>SUM(AZ35,+CB35)</f>
        <v>0</v>
      </c>
      <c r="DE35" s="121">
        <f>SUM(BA35,+CC35)</f>
        <v>0</v>
      </c>
      <c r="DF35" s="121">
        <f>SUM(BB35,+CD35)</f>
        <v>2146</v>
      </c>
      <c r="DG35" s="121">
        <f>SUM(BC35,+CE35)</f>
        <v>73237</v>
      </c>
      <c r="DH35" s="121">
        <f>SUM(BD35,+CF35)</f>
        <v>0</v>
      </c>
      <c r="DI35" s="121">
        <f>SUM(BE35,+CG35)</f>
        <v>0</v>
      </c>
      <c r="DJ35" s="121">
        <f>SUM(BF35,+CH35)</f>
        <v>72920</v>
      </c>
    </row>
    <row r="36" spans="1:114" s="136" customFormat="1" ht="13.5" customHeight="1" x14ac:dyDescent="0.15">
      <c r="A36" s="119" t="s">
        <v>8</v>
      </c>
      <c r="B36" s="120" t="s">
        <v>424</v>
      </c>
      <c r="C36" s="119" t="s">
        <v>425</v>
      </c>
      <c r="D36" s="121">
        <f>SUM(E36,+L36)</f>
        <v>60736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452</v>
      </c>
      <c r="K36" s="121">
        <v>0</v>
      </c>
      <c r="L36" s="121">
        <v>60736</v>
      </c>
      <c r="M36" s="121">
        <f>SUM(N36,+U36)</f>
        <v>51680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452</v>
      </c>
      <c r="T36" s="121">
        <v>0</v>
      </c>
      <c r="U36" s="121">
        <v>51680</v>
      </c>
      <c r="V36" s="121">
        <f>+SUM(D36,M36)</f>
        <v>112416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112416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35335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35335</v>
      </c>
      <c r="AY36" s="121">
        <v>33625</v>
      </c>
      <c r="AZ36" s="121">
        <v>1710</v>
      </c>
      <c r="BA36" s="121">
        <v>0</v>
      </c>
      <c r="BB36" s="121">
        <v>0</v>
      </c>
      <c r="BC36" s="121">
        <v>25401</v>
      </c>
      <c r="BD36" s="121">
        <v>0</v>
      </c>
      <c r="BE36" s="121">
        <v>0</v>
      </c>
      <c r="BF36" s="121">
        <f>SUM(AE36,+AM36,+BE36)</f>
        <v>35335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51680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35335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35335</v>
      </c>
      <c r="DC36" s="121">
        <f>SUM(AY36,+CA36)</f>
        <v>33625</v>
      </c>
      <c r="DD36" s="121">
        <f>SUM(AZ36,+CB36)</f>
        <v>1710</v>
      </c>
      <c r="DE36" s="121">
        <f>SUM(BA36,+CC36)</f>
        <v>0</v>
      </c>
      <c r="DF36" s="121">
        <f>SUM(BB36,+CD36)</f>
        <v>0</v>
      </c>
      <c r="DG36" s="121">
        <f>SUM(BC36,+CE36)</f>
        <v>77081</v>
      </c>
      <c r="DH36" s="121">
        <f>SUM(BD36,+CF36)</f>
        <v>0</v>
      </c>
      <c r="DI36" s="121">
        <f>SUM(BE36,+CG36)</f>
        <v>0</v>
      </c>
      <c r="DJ36" s="121">
        <f>SUM(BF36,+CH36)</f>
        <v>35335</v>
      </c>
    </row>
    <row r="37" spans="1:114" s="136" customFormat="1" ht="13.5" customHeight="1" x14ac:dyDescent="0.15">
      <c r="A37" s="119" t="s">
        <v>8</v>
      </c>
      <c r="B37" s="120" t="s">
        <v>427</v>
      </c>
      <c r="C37" s="119" t="s">
        <v>428</v>
      </c>
      <c r="D37" s="121">
        <f>SUM(E37,+L37)</f>
        <v>58400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452</v>
      </c>
      <c r="K37" s="121">
        <v>0</v>
      </c>
      <c r="L37" s="121">
        <v>58400</v>
      </c>
      <c r="M37" s="121">
        <f>SUM(N37,+U37)</f>
        <v>15847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452</v>
      </c>
      <c r="T37" s="121">
        <v>0</v>
      </c>
      <c r="U37" s="121">
        <v>15847</v>
      </c>
      <c r="V37" s="121">
        <f>+SUM(D37,M37)</f>
        <v>74247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74247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44500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44500</v>
      </c>
      <c r="AY37" s="121">
        <v>42578</v>
      </c>
      <c r="AZ37" s="121">
        <v>1922</v>
      </c>
      <c r="BA37" s="121">
        <v>0</v>
      </c>
      <c r="BB37" s="121">
        <v>0</v>
      </c>
      <c r="BC37" s="121">
        <v>13900</v>
      </c>
      <c r="BD37" s="121">
        <v>0</v>
      </c>
      <c r="BE37" s="121">
        <v>0</v>
      </c>
      <c r="BF37" s="121">
        <f>SUM(AE37,+AM37,+BE37)</f>
        <v>44500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15847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44500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44500</v>
      </c>
      <c r="DC37" s="121">
        <f>SUM(AY37,+CA37)</f>
        <v>42578</v>
      </c>
      <c r="DD37" s="121">
        <f>SUM(AZ37,+CB37)</f>
        <v>1922</v>
      </c>
      <c r="DE37" s="121">
        <f>SUM(BA37,+CC37)</f>
        <v>0</v>
      </c>
      <c r="DF37" s="121">
        <f>SUM(BB37,+CD37)</f>
        <v>0</v>
      </c>
      <c r="DG37" s="121">
        <f>SUM(BC37,+CE37)</f>
        <v>29747</v>
      </c>
      <c r="DH37" s="121">
        <f>SUM(BD37,+CF37)</f>
        <v>0</v>
      </c>
      <c r="DI37" s="121">
        <f>SUM(BE37,+CG37)</f>
        <v>0</v>
      </c>
      <c r="DJ37" s="121">
        <f>SUM(BF37,+CH37)</f>
        <v>44500</v>
      </c>
    </row>
    <row r="38" spans="1:114" s="136" customFormat="1" ht="13.5" customHeight="1" x14ac:dyDescent="0.15">
      <c r="A38" s="119" t="s">
        <v>8</v>
      </c>
      <c r="B38" s="120" t="s">
        <v>430</v>
      </c>
      <c r="C38" s="119" t="s">
        <v>431</v>
      </c>
      <c r="D38" s="121">
        <f>SUM(E38,+L38)</f>
        <v>53562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452</v>
      </c>
      <c r="K38" s="121">
        <v>0</v>
      </c>
      <c r="L38" s="121">
        <v>53562</v>
      </c>
      <c r="M38" s="121">
        <f>SUM(N38,+U38)</f>
        <v>22446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452</v>
      </c>
      <c r="T38" s="121">
        <v>0</v>
      </c>
      <c r="U38" s="121">
        <v>22446</v>
      </c>
      <c r="V38" s="121">
        <f>+SUM(D38,M38)</f>
        <v>76008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76008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33636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33636</v>
      </c>
      <c r="AY38" s="121">
        <v>32157</v>
      </c>
      <c r="AZ38" s="121">
        <v>1479</v>
      </c>
      <c r="BA38" s="121">
        <v>0</v>
      </c>
      <c r="BB38" s="121">
        <v>0</v>
      </c>
      <c r="BC38" s="121">
        <v>19926</v>
      </c>
      <c r="BD38" s="121">
        <v>0</v>
      </c>
      <c r="BE38" s="121">
        <v>0</v>
      </c>
      <c r="BF38" s="121">
        <f>SUM(AE38,+AM38,+BE38)</f>
        <v>33636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22446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33636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33636</v>
      </c>
      <c r="DC38" s="121">
        <f>SUM(AY38,+CA38)</f>
        <v>32157</v>
      </c>
      <c r="DD38" s="121">
        <f>SUM(AZ38,+CB38)</f>
        <v>1479</v>
      </c>
      <c r="DE38" s="121">
        <f>SUM(BA38,+CC38)</f>
        <v>0</v>
      </c>
      <c r="DF38" s="121">
        <f>SUM(BB38,+CD38)</f>
        <v>0</v>
      </c>
      <c r="DG38" s="121">
        <f>SUM(BC38,+CE38)</f>
        <v>42372</v>
      </c>
      <c r="DH38" s="121">
        <f>SUM(BD38,+CF38)</f>
        <v>0</v>
      </c>
      <c r="DI38" s="121">
        <f>SUM(BE38,+CG38)</f>
        <v>0</v>
      </c>
      <c r="DJ38" s="121">
        <f>SUM(BF38,+CH38)</f>
        <v>33636</v>
      </c>
    </row>
    <row r="39" spans="1:114" s="136" customFormat="1" ht="13.5" customHeight="1" x14ac:dyDescent="0.15">
      <c r="A39" s="119" t="s">
        <v>8</v>
      </c>
      <c r="B39" s="120" t="s">
        <v>433</v>
      </c>
      <c r="C39" s="119" t="s">
        <v>434</v>
      </c>
      <c r="D39" s="121">
        <f>SUM(E39,+L39)</f>
        <v>43768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452</v>
      </c>
      <c r="K39" s="121">
        <v>0</v>
      </c>
      <c r="L39" s="121">
        <v>43768</v>
      </c>
      <c r="M39" s="121">
        <f>SUM(N39,+U39)</f>
        <v>20980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452</v>
      </c>
      <c r="T39" s="121">
        <v>0</v>
      </c>
      <c r="U39" s="121">
        <v>20980</v>
      </c>
      <c r="V39" s="121">
        <f>+SUM(D39,M39)</f>
        <v>64748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64748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29337</v>
      </c>
      <c r="AN39" s="121">
        <f>SUM(AO39:AR39)</f>
        <v>8856</v>
      </c>
      <c r="AO39" s="121">
        <v>8856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20481</v>
      </c>
      <c r="AY39" s="121">
        <v>19611</v>
      </c>
      <c r="AZ39" s="121">
        <v>826</v>
      </c>
      <c r="BA39" s="121">
        <v>0</v>
      </c>
      <c r="BB39" s="121">
        <v>44</v>
      </c>
      <c r="BC39" s="121">
        <v>14431</v>
      </c>
      <c r="BD39" s="121">
        <v>0</v>
      </c>
      <c r="BE39" s="121">
        <v>0</v>
      </c>
      <c r="BF39" s="121">
        <f>SUM(AE39,+AM39,+BE39)</f>
        <v>29337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20980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29337</v>
      </c>
      <c r="CR39" s="121">
        <f>SUM(AN39,+BP39)</f>
        <v>8856</v>
      </c>
      <c r="CS39" s="121">
        <f>SUM(AO39,+BQ39)</f>
        <v>8856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20481</v>
      </c>
      <c r="DC39" s="121">
        <f>SUM(AY39,+CA39)</f>
        <v>19611</v>
      </c>
      <c r="DD39" s="121">
        <f>SUM(AZ39,+CB39)</f>
        <v>826</v>
      </c>
      <c r="DE39" s="121">
        <f>SUM(BA39,+CC39)</f>
        <v>0</v>
      </c>
      <c r="DF39" s="121">
        <f>SUM(BB39,+CD39)</f>
        <v>44</v>
      </c>
      <c r="DG39" s="121">
        <f>SUM(BC39,+CE39)</f>
        <v>35411</v>
      </c>
      <c r="DH39" s="121">
        <f>SUM(BD39,+CF39)</f>
        <v>0</v>
      </c>
      <c r="DI39" s="121">
        <f>SUM(BE39,+CG39)</f>
        <v>0</v>
      </c>
      <c r="DJ39" s="121">
        <f>SUM(BF39,+CH39)</f>
        <v>29337</v>
      </c>
    </row>
    <row r="40" spans="1:114" s="136" customFormat="1" ht="13.5" customHeight="1" x14ac:dyDescent="0.15">
      <c r="A40" s="119" t="s">
        <v>8</v>
      </c>
      <c r="B40" s="120" t="s">
        <v>436</v>
      </c>
      <c r="C40" s="119" t="s">
        <v>437</v>
      </c>
      <c r="D40" s="121">
        <f>SUM(E40,+L40)</f>
        <v>42722</v>
      </c>
      <c r="E40" s="121">
        <f>SUM(F40:I40,K40)</f>
        <v>63</v>
      </c>
      <c r="F40" s="121">
        <v>0</v>
      </c>
      <c r="G40" s="121">
        <v>0</v>
      </c>
      <c r="H40" s="121">
        <v>0</v>
      </c>
      <c r="I40" s="121">
        <v>63</v>
      </c>
      <c r="J40" s="122" t="s">
        <v>452</v>
      </c>
      <c r="K40" s="121">
        <v>0</v>
      </c>
      <c r="L40" s="121">
        <v>42659</v>
      </c>
      <c r="M40" s="121">
        <f>SUM(N40,+U40)</f>
        <v>7062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452</v>
      </c>
      <c r="T40" s="121">
        <v>0</v>
      </c>
      <c r="U40" s="121">
        <v>7062</v>
      </c>
      <c r="V40" s="121">
        <f>+SUM(D40,M40)</f>
        <v>49784</v>
      </c>
      <c r="W40" s="121">
        <f>+SUM(E40,N40)</f>
        <v>63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63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49721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42722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1085</v>
      </c>
      <c r="AT40" s="121">
        <v>1085</v>
      </c>
      <c r="AU40" s="121">
        <v>0</v>
      </c>
      <c r="AV40" s="121">
        <v>0</v>
      </c>
      <c r="AW40" s="121">
        <v>0</v>
      </c>
      <c r="AX40" s="121">
        <f>SUM(AY40:BB40)</f>
        <v>41637</v>
      </c>
      <c r="AY40" s="121">
        <v>6554</v>
      </c>
      <c r="AZ40" s="121">
        <v>31523</v>
      </c>
      <c r="BA40" s="121">
        <v>3560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42722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7062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7062</v>
      </c>
      <c r="CA40" s="121">
        <v>0</v>
      </c>
      <c r="CB40" s="121">
        <v>7062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7062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49784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1085</v>
      </c>
      <c r="CX40" s="121">
        <f>SUM(AT40,+BV40)</f>
        <v>1085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48699</v>
      </c>
      <c r="DC40" s="121">
        <f>SUM(AY40,+CA40)</f>
        <v>6554</v>
      </c>
      <c r="DD40" s="121">
        <f>SUM(AZ40,+CB40)</f>
        <v>38585</v>
      </c>
      <c r="DE40" s="121">
        <f>SUM(BA40,+CC40)</f>
        <v>3560</v>
      </c>
      <c r="DF40" s="121">
        <f>SUM(BB40,+CD40)</f>
        <v>0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49784</v>
      </c>
    </row>
    <row r="41" spans="1:114" s="136" customFormat="1" ht="13.5" customHeight="1" x14ac:dyDescent="0.15">
      <c r="A41" s="119" t="s">
        <v>8</v>
      </c>
      <c r="B41" s="120" t="s">
        <v>439</v>
      </c>
      <c r="C41" s="119" t="s">
        <v>440</v>
      </c>
      <c r="D41" s="121">
        <f>SUM(E41,+L41)</f>
        <v>108697</v>
      </c>
      <c r="E41" s="121">
        <f>SUM(F41:I41,K41)</f>
        <v>40</v>
      </c>
      <c r="F41" s="121">
        <v>0</v>
      </c>
      <c r="G41" s="121">
        <v>0</v>
      </c>
      <c r="H41" s="121">
        <v>0</v>
      </c>
      <c r="I41" s="121">
        <v>0</v>
      </c>
      <c r="J41" s="122" t="s">
        <v>452</v>
      </c>
      <c r="K41" s="121">
        <v>40</v>
      </c>
      <c r="L41" s="121">
        <v>108657</v>
      </c>
      <c r="M41" s="121">
        <f>SUM(N41,+U41)</f>
        <v>14389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452</v>
      </c>
      <c r="T41" s="121">
        <v>0</v>
      </c>
      <c r="U41" s="121">
        <v>14389</v>
      </c>
      <c r="V41" s="121">
        <f>+SUM(D41,M41)</f>
        <v>123086</v>
      </c>
      <c r="W41" s="121">
        <f>+SUM(E41,N41)</f>
        <v>40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40</v>
      </c>
      <c r="AD41" s="121">
        <f>+SUM(L41,U41)</f>
        <v>123046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1163</v>
      </c>
      <c r="AM41" s="121">
        <f>SUM(AN41,AS41,AW41,AX41,BD41)</f>
        <v>43003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43003</v>
      </c>
      <c r="AY41" s="121">
        <v>41056</v>
      </c>
      <c r="AZ41" s="121">
        <v>0</v>
      </c>
      <c r="BA41" s="121">
        <v>0</v>
      </c>
      <c r="BB41" s="121">
        <v>1947</v>
      </c>
      <c r="BC41" s="121">
        <v>64531</v>
      </c>
      <c r="BD41" s="121">
        <v>0</v>
      </c>
      <c r="BE41" s="121">
        <v>0</v>
      </c>
      <c r="BF41" s="121">
        <f>SUM(AE41,+AM41,+BE41)</f>
        <v>43003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14389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1163</v>
      </c>
      <c r="CQ41" s="121">
        <f>SUM(AM41,+BO41)</f>
        <v>43003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43003</v>
      </c>
      <c r="DC41" s="121">
        <f>SUM(AY41,+CA41)</f>
        <v>41056</v>
      </c>
      <c r="DD41" s="121">
        <f>SUM(AZ41,+CB41)</f>
        <v>0</v>
      </c>
      <c r="DE41" s="121">
        <f>SUM(BA41,+CC41)</f>
        <v>0</v>
      </c>
      <c r="DF41" s="121">
        <f>SUM(BB41,+CD41)</f>
        <v>1947</v>
      </c>
      <c r="DG41" s="121">
        <f>SUM(BC41,+CE41)</f>
        <v>78920</v>
      </c>
      <c r="DH41" s="121">
        <f>SUM(BD41,+CF41)</f>
        <v>0</v>
      </c>
      <c r="DI41" s="121">
        <f>SUM(BE41,+CG41)</f>
        <v>0</v>
      </c>
      <c r="DJ41" s="121">
        <f>SUM(BF41,+CH41)</f>
        <v>43003</v>
      </c>
    </row>
    <row r="42" spans="1:114" s="136" customFormat="1" ht="13.5" customHeight="1" x14ac:dyDescent="0.15">
      <c r="A42" s="119" t="s">
        <v>8</v>
      </c>
      <c r="B42" s="120" t="s">
        <v>442</v>
      </c>
      <c r="C42" s="119" t="s">
        <v>443</v>
      </c>
      <c r="D42" s="121">
        <f>SUM(E42,+L42)</f>
        <v>67927</v>
      </c>
      <c r="E42" s="121">
        <f>SUM(F42:I42,K42)</f>
        <v>524</v>
      </c>
      <c r="F42" s="121">
        <v>0</v>
      </c>
      <c r="G42" s="121">
        <v>0</v>
      </c>
      <c r="H42" s="121">
        <v>0</v>
      </c>
      <c r="I42" s="121">
        <v>459</v>
      </c>
      <c r="J42" s="122" t="s">
        <v>452</v>
      </c>
      <c r="K42" s="121">
        <v>65</v>
      </c>
      <c r="L42" s="121">
        <v>67403</v>
      </c>
      <c r="M42" s="121">
        <f>SUM(N42,+U42)</f>
        <v>19446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452</v>
      </c>
      <c r="T42" s="121">
        <v>0</v>
      </c>
      <c r="U42" s="121">
        <v>19446</v>
      </c>
      <c r="V42" s="121">
        <f>+SUM(D42,M42)</f>
        <v>87373</v>
      </c>
      <c r="W42" s="121">
        <f>+SUM(E42,N42)</f>
        <v>524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459</v>
      </c>
      <c r="AB42" s="122" t="str">
        <f>IF(+SUM(J42,S42)=0,"-",+SUM(J42,S42))</f>
        <v>-</v>
      </c>
      <c r="AC42" s="121">
        <f>+SUM(K42,T42)</f>
        <v>65</v>
      </c>
      <c r="AD42" s="121">
        <f>+SUM(L42,U42)</f>
        <v>86849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842</v>
      </c>
      <c r="AM42" s="121">
        <f>SUM(AN42,AS42,AW42,AX42,BD42)</f>
        <v>31080</v>
      </c>
      <c r="AN42" s="121">
        <f>SUM(AO42:AR42)</f>
        <v>6421</v>
      </c>
      <c r="AO42" s="121">
        <v>6421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24659</v>
      </c>
      <c r="AY42" s="121">
        <v>24659</v>
      </c>
      <c r="AZ42" s="121">
        <v>0</v>
      </c>
      <c r="BA42" s="121">
        <v>0</v>
      </c>
      <c r="BB42" s="121">
        <v>0</v>
      </c>
      <c r="BC42" s="121">
        <v>36005</v>
      </c>
      <c r="BD42" s="121">
        <v>0</v>
      </c>
      <c r="BE42" s="121">
        <v>0</v>
      </c>
      <c r="BF42" s="121">
        <f>SUM(AE42,+AM42,+BE42)</f>
        <v>31080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19446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842</v>
      </c>
      <c r="CQ42" s="121">
        <f>SUM(AM42,+BO42)</f>
        <v>31080</v>
      </c>
      <c r="CR42" s="121">
        <f>SUM(AN42,+BP42)</f>
        <v>6421</v>
      </c>
      <c r="CS42" s="121">
        <f>SUM(AO42,+BQ42)</f>
        <v>6421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24659</v>
      </c>
      <c r="DC42" s="121">
        <f>SUM(AY42,+CA42)</f>
        <v>24659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55451</v>
      </c>
      <c r="DH42" s="121">
        <f>SUM(BD42,+CF42)</f>
        <v>0</v>
      </c>
      <c r="DI42" s="121">
        <f>SUM(BE42,+CG42)</f>
        <v>0</v>
      </c>
      <c r="DJ42" s="121">
        <f>SUM(BF42,+CH42)</f>
        <v>31080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11572586</v>
      </c>
      <c r="E7" s="140">
        <f>SUM(F7:I7)+K7</f>
        <v>11166768</v>
      </c>
      <c r="F7" s="140">
        <f t="shared" ref="F7:L7" si="0">SUM(F$8:F$57)</f>
        <v>3277753</v>
      </c>
      <c r="G7" s="140">
        <f t="shared" si="0"/>
        <v>0</v>
      </c>
      <c r="H7" s="140">
        <f t="shared" si="0"/>
        <v>5518700</v>
      </c>
      <c r="I7" s="140">
        <f t="shared" si="0"/>
        <v>1988931</v>
      </c>
      <c r="J7" s="140">
        <f t="shared" si="0"/>
        <v>4145882</v>
      </c>
      <c r="K7" s="140">
        <f t="shared" si="0"/>
        <v>381384</v>
      </c>
      <c r="L7" s="140">
        <f t="shared" si="0"/>
        <v>405818</v>
      </c>
      <c r="M7" s="140">
        <f>SUM(N7,+U7)</f>
        <v>362504</v>
      </c>
      <c r="N7" s="140">
        <f>SUM(O7:R7,T7)</f>
        <v>343111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15300</v>
      </c>
      <c r="R7" s="140">
        <f t="shared" si="1"/>
        <v>321533</v>
      </c>
      <c r="S7" s="140">
        <f t="shared" si="1"/>
        <v>1473342</v>
      </c>
      <c r="T7" s="140">
        <f t="shared" si="1"/>
        <v>6278</v>
      </c>
      <c r="U7" s="140">
        <f t="shared" si="1"/>
        <v>19393</v>
      </c>
      <c r="V7" s="140">
        <f t="shared" ref="V7:AD7" si="2">+SUM(D7,M7)</f>
        <v>11935090</v>
      </c>
      <c r="W7" s="140">
        <f t="shared" si="2"/>
        <v>11509879</v>
      </c>
      <c r="X7" s="140">
        <f t="shared" si="2"/>
        <v>3277753</v>
      </c>
      <c r="Y7" s="140">
        <f t="shared" si="2"/>
        <v>0</v>
      </c>
      <c r="Z7" s="140">
        <f t="shared" si="2"/>
        <v>5534000</v>
      </c>
      <c r="AA7" s="140">
        <f t="shared" si="2"/>
        <v>2310464</v>
      </c>
      <c r="AB7" s="140">
        <f t="shared" si="2"/>
        <v>5619224</v>
      </c>
      <c r="AC7" s="140">
        <f t="shared" si="2"/>
        <v>387662</v>
      </c>
      <c r="AD7" s="140">
        <f t="shared" si="2"/>
        <v>425211</v>
      </c>
      <c r="AE7" s="140">
        <f>SUM(AF7,+AK7)</f>
        <v>8791866</v>
      </c>
      <c r="AF7" s="140">
        <f>SUM(AG7:AJ7)</f>
        <v>8783870</v>
      </c>
      <c r="AG7" s="140">
        <f>SUM(AG$8:AG$57)</f>
        <v>0</v>
      </c>
      <c r="AH7" s="140">
        <f>SUM(AH$8:AH$57)</f>
        <v>8531214</v>
      </c>
      <c r="AI7" s="140">
        <f>SUM(AI$8:AI$57)</f>
        <v>167941</v>
      </c>
      <c r="AJ7" s="140">
        <f>SUM(AJ$8:AJ$57)</f>
        <v>84715</v>
      </c>
      <c r="AK7" s="140">
        <f>SUM(AK$8:AK$57)</f>
        <v>7996</v>
      </c>
      <c r="AL7" s="143" t="s">
        <v>314</v>
      </c>
      <c r="AM7" s="140">
        <f>SUM(AN7,AS7,AW7,AX7,BD7)</f>
        <v>6604965</v>
      </c>
      <c r="AN7" s="140">
        <f>SUM(AO7:AR7)</f>
        <v>932970</v>
      </c>
      <c r="AO7" s="140">
        <f>SUM(AO$8:AO$57)</f>
        <v>659528</v>
      </c>
      <c r="AP7" s="140">
        <f>SUM(AP$8:AP$57)</f>
        <v>0</v>
      </c>
      <c r="AQ7" s="140">
        <f>SUM(AQ$8:AQ$57)</f>
        <v>250809</v>
      </c>
      <c r="AR7" s="140">
        <f>SUM(AR$8:AR$57)</f>
        <v>22633</v>
      </c>
      <c r="AS7" s="140">
        <f>SUM(AT7:AV7)</f>
        <v>2749867</v>
      </c>
      <c r="AT7" s="140">
        <f>SUM(AT$8:AT$57)</f>
        <v>4772</v>
      </c>
      <c r="AU7" s="140">
        <f>SUM(AU$8:AU$57)</f>
        <v>2687527</v>
      </c>
      <c r="AV7" s="140">
        <f>SUM(AV$8:AV$57)</f>
        <v>57568</v>
      </c>
      <c r="AW7" s="140">
        <f>SUM(AW$8:AW$57)</f>
        <v>40461</v>
      </c>
      <c r="AX7" s="140">
        <f>SUM(AY7:BB7)</f>
        <v>2879885</v>
      </c>
      <c r="AY7" s="140">
        <f>SUM(AY$8:AY$57)</f>
        <v>241273</v>
      </c>
      <c r="AZ7" s="140">
        <f>SUM(AZ$8:AZ$57)</f>
        <v>2531758</v>
      </c>
      <c r="BA7" s="140">
        <f>SUM(BA$8:BA$57)</f>
        <v>42041</v>
      </c>
      <c r="BB7" s="140">
        <f>SUM(BB$8:BB$57)</f>
        <v>64813</v>
      </c>
      <c r="BC7" s="143" t="s">
        <v>315</v>
      </c>
      <c r="BD7" s="140">
        <f>SUM(BD$8:BD$57)</f>
        <v>1782</v>
      </c>
      <c r="BE7" s="140">
        <f>SUM(BE$8:BE$57)</f>
        <v>321637</v>
      </c>
      <c r="BF7" s="140">
        <f>SUM(AE7,+AM7,+BE7)</f>
        <v>15718468</v>
      </c>
      <c r="BG7" s="140">
        <f>SUM(BH7,+BM7)</f>
        <v>22680</v>
      </c>
      <c r="BH7" s="140">
        <f>SUM(BI7:BL7)</f>
        <v>22680</v>
      </c>
      <c r="BI7" s="140">
        <f>SUM(BI$8:BI$57)</f>
        <v>0</v>
      </c>
      <c r="BJ7" s="140">
        <f>SUM(BJ$8:BJ$57)</f>
        <v>22680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1755572</v>
      </c>
      <c r="BP7" s="140">
        <f>SUM(BQ7:BT7)</f>
        <v>460115</v>
      </c>
      <c r="BQ7" s="140">
        <f>SUM(BQ$8:BQ$57)</f>
        <v>313301</v>
      </c>
      <c r="BR7" s="140">
        <f>SUM(BR$8:BR$57)</f>
        <v>101833</v>
      </c>
      <c r="BS7" s="140">
        <f>SUM(BS$8:BS$57)</f>
        <v>44981</v>
      </c>
      <c r="BT7" s="140">
        <f>SUM(BT$8:BT$57)</f>
        <v>0</v>
      </c>
      <c r="BU7" s="140">
        <f>SUM(BV7:BX7)</f>
        <v>667608</v>
      </c>
      <c r="BV7" s="140">
        <f>SUM(BV$8:BV$57)</f>
        <v>16342</v>
      </c>
      <c r="BW7" s="140">
        <f>SUM(BW$8:BW$57)</f>
        <v>651266</v>
      </c>
      <c r="BX7" s="140">
        <f>SUM(BX$8:BX$57)</f>
        <v>0</v>
      </c>
      <c r="BY7" s="140">
        <f>SUM(BY$8:BY$57)</f>
        <v>13303</v>
      </c>
      <c r="BZ7" s="140">
        <f>SUM(CA7:CD7)</f>
        <v>614546</v>
      </c>
      <c r="CA7" s="140">
        <f>SUM(CA$8:CA$57)</f>
        <v>53535</v>
      </c>
      <c r="CB7" s="140">
        <f>SUM(CB$8:CB$57)</f>
        <v>527592</v>
      </c>
      <c r="CC7" s="140">
        <f>SUM(CC$8:CC$57)</f>
        <v>25649</v>
      </c>
      <c r="CD7" s="140">
        <f>SUM(CD$8:CD$57)</f>
        <v>7770</v>
      </c>
      <c r="CE7" s="143" t="s">
        <v>314</v>
      </c>
      <c r="CF7" s="140">
        <f>SUM(CF$8:CF$57)</f>
        <v>0</v>
      </c>
      <c r="CG7" s="140">
        <f>SUM(CG$8:CG$57)</f>
        <v>57594</v>
      </c>
      <c r="CH7" s="140">
        <f>SUM(BG7,+BO7,+CG7)</f>
        <v>1835846</v>
      </c>
      <c r="CI7" s="140">
        <f t="shared" ref="CI7:CO7" si="3">SUM(AE7,+BG7)</f>
        <v>8814546</v>
      </c>
      <c r="CJ7" s="140">
        <f t="shared" si="3"/>
        <v>8806550</v>
      </c>
      <c r="CK7" s="140">
        <f t="shared" si="3"/>
        <v>0</v>
      </c>
      <c r="CL7" s="140">
        <f t="shared" si="3"/>
        <v>8553894</v>
      </c>
      <c r="CM7" s="140">
        <f t="shared" si="3"/>
        <v>167941</v>
      </c>
      <c r="CN7" s="140">
        <f t="shared" si="3"/>
        <v>84715</v>
      </c>
      <c r="CO7" s="140">
        <f t="shared" si="3"/>
        <v>7996</v>
      </c>
      <c r="CP7" s="143" t="s">
        <v>314</v>
      </c>
      <c r="CQ7" s="140">
        <f t="shared" ref="CQ7:DF7" si="4">SUM(AM7,+BO7)</f>
        <v>8360537</v>
      </c>
      <c r="CR7" s="140">
        <f t="shared" si="4"/>
        <v>1393085</v>
      </c>
      <c r="CS7" s="140">
        <f t="shared" si="4"/>
        <v>972829</v>
      </c>
      <c r="CT7" s="140">
        <f t="shared" si="4"/>
        <v>101833</v>
      </c>
      <c r="CU7" s="140">
        <f t="shared" si="4"/>
        <v>295790</v>
      </c>
      <c r="CV7" s="140">
        <f t="shared" si="4"/>
        <v>22633</v>
      </c>
      <c r="CW7" s="140">
        <f t="shared" si="4"/>
        <v>3417475</v>
      </c>
      <c r="CX7" s="140">
        <f t="shared" si="4"/>
        <v>21114</v>
      </c>
      <c r="CY7" s="140">
        <f t="shared" si="4"/>
        <v>3338793</v>
      </c>
      <c r="CZ7" s="140">
        <f t="shared" si="4"/>
        <v>57568</v>
      </c>
      <c r="DA7" s="140">
        <f t="shared" si="4"/>
        <v>53764</v>
      </c>
      <c r="DB7" s="140">
        <f t="shared" si="4"/>
        <v>3494431</v>
      </c>
      <c r="DC7" s="140">
        <f t="shared" si="4"/>
        <v>294808</v>
      </c>
      <c r="DD7" s="140">
        <f t="shared" si="4"/>
        <v>3059350</v>
      </c>
      <c r="DE7" s="140">
        <f t="shared" si="4"/>
        <v>67690</v>
      </c>
      <c r="DF7" s="140">
        <f t="shared" si="4"/>
        <v>72583</v>
      </c>
      <c r="DG7" s="143" t="s">
        <v>314</v>
      </c>
      <c r="DH7" s="140">
        <f>SUM(BD7,+CF7)</f>
        <v>1782</v>
      </c>
      <c r="DI7" s="140">
        <f>SUM(BE7,+CG7)</f>
        <v>379231</v>
      </c>
      <c r="DJ7" s="140">
        <f>SUM(BF7,+CH7)</f>
        <v>17554314</v>
      </c>
    </row>
    <row r="8" spans="1:114" s="136" customFormat="1" ht="13.5" customHeight="1" x14ac:dyDescent="0.15">
      <c r="A8" s="119" t="s">
        <v>8</v>
      </c>
      <c r="B8" s="120" t="s">
        <v>358</v>
      </c>
      <c r="C8" s="119" t="s">
        <v>359</v>
      </c>
      <c r="D8" s="121">
        <f>SUM(E8,+L8)</f>
        <v>715217</v>
      </c>
      <c r="E8" s="121">
        <f>SUM(F8:I8)+K8</f>
        <v>309399</v>
      </c>
      <c r="F8" s="121">
        <v>441</v>
      </c>
      <c r="G8" s="121">
        <v>0</v>
      </c>
      <c r="H8" s="121">
        <v>0</v>
      </c>
      <c r="I8" s="121">
        <v>308958</v>
      </c>
      <c r="J8" s="121">
        <v>479779</v>
      </c>
      <c r="K8" s="121">
        <v>0</v>
      </c>
      <c r="L8" s="121">
        <v>405818</v>
      </c>
      <c r="M8" s="121">
        <f>SUM(N8,+U8)</f>
        <v>243066</v>
      </c>
      <c r="N8" s="121">
        <f>SUM(O8:R8,T8)</f>
        <v>223673</v>
      </c>
      <c r="O8" s="121">
        <v>0</v>
      </c>
      <c r="P8" s="121">
        <v>0</v>
      </c>
      <c r="Q8" s="121">
        <v>0</v>
      </c>
      <c r="R8" s="121">
        <v>223673</v>
      </c>
      <c r="S8" s="121">
        <v>141258</v>
      </c>
      <c r="T8" s="121">
        <v>0</v>
      </c>
      <c r="U8" s="121">
        <v>19393</v>
      </c>
      <c r="V8" s="121">
        <f>+SUM(D8,M8)</f>
        <v>958283</v>
      </c>
      <c r="W8" s="121">
        <f>+SUM(E8,N8)</f>
        <v>533072</v>
      </c>
      <c r="X8" s="121">
        <f>+SUM(F8,O8)</f>
        <v>441</v>
      </c>
      <c r="Y8" s="121">
        <f>+SUM(G8,P8)</f>
        <v>0</v>
      </c>
      <c r="Z8" s="121">
        <f>+SUM(H8,Q8)</f>
        <v>0</v>
      </c>
      <c r="AA8" s="121">
        <f>+SUM(I8,R8)</f>
        <v>532631</v>
      </c>
      <c r="AB8" s="121">
        <f>+SUM(J8,S8)</f>
        <v>621037</v>
      </c>
      <c r="AC8" s="121">
        <f>+SUM(K8,T8)</f>
        <v>0</v>
      </c>
      <c r="AD8" s="121">
        <f>+SUM(L8,U8)</f>
        <v>425211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452</v>
      </c>
      <c r="AM8" s="121">
        <f>SUM(AN8,AS8,AW8,AX8,BD8)</f>
        <v>1033587</v>
      </c>
      <c r="AN8" s="121">
        <f>SUM(AO8:AR8)</f>
        <v>288579</v>
      </c>
      <c r="AO8" s="121">
        <v>141397</v>
      </c>
      <c r="AP8" s="121">
        <v>0</v>
      </c>
      <c r="AQ8" s="121">
        <v>139810</v>
      </c>
      <c r="AR8" s="121">
        <v>7372</v>
      </c>
      <c r="AS8" s="121">
        <f>SUM(AT8:AV8)</f>
        <v>346800</v>
      </c>
      <c r="AT8" s="121">
        <v>0</v>
      </c>
      <c r="AU8" s="121">
        <v>339055</v>
      </c>
      <c r="AV8" s="121">
        <v>7745</v>
      </c>
      <c r="AW8" s="121">
        <v>0</v>
      </c>
      <c r="AX8" s="121">
        <f>SUM(AY8:BB8)</f>
        <v>398208</v>
      </c>
      <c r="AY8" s="121">
        <v>201355</v>
      </c>
      <c r="AZ8" s="121">
        <v>191947</v>
      </c>
      <c r="BA8" s="121">
        <v>4906</v>
      </c>
      <c r="BB8" s="121">
        <v>0</v>
      </c>
      <c r="BC8" s="122" t="s">
        <v>452</v>
      </c>
      <c r="BD8" s="121">
        <v>0</v>
      </c>
      <c r="BE8" s="121">
        <v>161409</v>
      </c>
      <c r="BF8" s="121">
        <f>SUM(AE8,+AM8,+BE8)</f>
        <v>1194996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452</v>
      </c>
      <c r="BO8" s="121">
        <f>SUM(BP8,BU8,BY8,BZ8,CF8)</f>
        <v>338794</v>
      </c>
      <c r="BP8" s="121">
        <f>SUM(BQ8:BT8)</f>
        <v>212913</v>
      </c>
      <c r="BQ8" s="121">
        <v>96328</v>
      </c>
      <c r="BR8" s="121">
        <v>94276</v>
      </c>
      <c r="BS8" s="121">
        <v>22309</v>
      </c>
      <c r="BT8" s="121">
        <v>0</v>
      </c>
      <c r="BU8" s="121">
        <f>SUM(BV8:BX8)</f>
        <v>102851</v>
      </c>
      <c r="BV8" s="121">
        <v>13319</v>
      </c>
      <c r="BW8" s="121">
        <v>89532</v>
      </c>
      <c r="BX8" s="121">
        <v>0</v>
      </c>
      <c r="BY8" s="121">
        <v>13303</v>
      </c>
      <c r="BZ8" s="121">
        <f>SUM(CA8:CD8)</f>
        <v>9727</v>
      </c>
      <c r="CA8" s="121">
        <v>241</v>
      </c>
      <c r="CB8" s="121">
        <v>9486</v>
      </c>
      <c r="CC8" s="121">
        <v>0</v>
      </c>
      <c r="CD8" s="121">
        <v>0</v>
      </c>
      <c r="CE8" s="122" t="s">
        <v>452</v>
      </c>
      <c r="CF8" s="121">
        <v>0</v>
      </c>
      <c r="CG8" s="121">
        <v>45530</v>
      </c>
      <c r="CH8" s="121">
        <f>SUM(BG8,+BO8,+CG8)</f>
        <v>384324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452</v>
      </c>
      <c r="CQ8" s="121">
        <f>SUM(AM8,+BO8)</f>
        <v>1372381</v>
      </c>
      <c r="CR8" s="121">
        <f>SUM(AN8,+BP8)</f>
        <v>501492</v>
      </c>
      <c r="CS8" s="121">
        <f>SUM(AO8,+BQ8)</f>
        <v>237725</v>
      </c>
      <c r="CT8" s="121">
        <f>SUM(AP8,+BR8)</f>
        <v>94276</v>
      </c>
      <c r="CU8" s="121">
        <f>SUM(AQ8,+BS8)</f>
        <v>162119</v>
      </c>
      <c r="CV8" s="121">
        <f>SUM(AR8,+BT8)</f>
        <v>7372</v>
      </c>
      <c r="CW8" s="121">
        <f>SUM(AS8,+BU8)</f>
        <v>449651</v>
      </c>
      <c r="CX8" s="121">
        <f>SUM(AT8,+BV8)</f>
        <v>13319</v>
      </c>
      <c r="CY8" s="121">
        <f>SUM(AU8,+BW8)</f>
        <v>428587</v>
      </c>
      <c r="CZ8" s="121">
        <f>SUM(AV8,+BX8)</f>
        <v>7745</v>
      </c>
      <c r="DA8" s="121">
        <f>SUM(AW8,+BY8)</f>
        <v>13303</v>
      </c>
      <c r="DB8" s="121">
        <f>SUM(AX8,+BZ8)</f>
        <v>407935</v>
      </c>
      <c r="DC8" s="121">
        <f>SUM(AY8,+CA8)</f>
        <v>201596</v>
      </c>
      <c r="DD8" s="121">
        <f>SUM(AZ8,+CB8)</f>
        <v>201433</v>
      </c>
      <c r="DE8" s="121">
        <f>SUM(BA8,+CC8)</f>
        <v>4906</v>
      </c>
      <c r="DF8" s="121">
        <f>SUM(BB8,+CD8)</f>
        <v>0</v>
      </c>
      <c r="DG8" s="122" t="s">
        <v>452</v>
      </c>
      <c r="DH8" s="121">
        <f>SUM(BD8,+CF8)</f>
        <v>0</v>
      </c>
      <c r="DI8" s="121">
        <f>SUM(BE8,+CG8)</f>
        <v>206939</v>
      </c>
      <c r="DJ8" s="121">
        <f>SUM(BF8,+CH8)</f>
        <v>1579320</v>
      </c>
    </row>
    <row r="9" spans="1:114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SUM(E9,+L9)</f>
        <v>8629861</v>
      </c>
      <c r="E9" s="121">
        <f>SUM(F9:I9)+K9</f>
        <v>8629861</v>
      </c>
      <c r="F9" s="121">
        <v>3139433</v>
      </c>
      <c r="G9" s="121">
        <v>0</v>
      </c>
      <c r="H9" s="121">
        <v>5039100</v>
      </c>
      <c r="I9" s="121">
        <v>288810</v>
      </c>
      <c r="J9" s="121">
        <v>1259510</v>
      </c>
      <c r="K9" s="121">
        <v>162518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272505</v>
      </c>
      <c r="T9" s="121">
        <v>0</v>
      </c>
      <c r="U9" s="121">
        <v>0</v>
      </c>
      <c r="V9" s="121">
        <f>+SUM(D9,M9)</f>
        <v>8629861</v>
      </c>
      <c r="W9" s="121">
        <f>+SUM(E9,N9)</f>
        <v>8629861</v>
      </c>
      <c r="X9" s="121">
        <f>+SUM(F9,O9)</f>
        <v>3139433</v>
      </c>
      <c r="Y9" s="121">
        <f>+SUM(G9,P9)</f>
        <v>0</v>
      </c>
      <c r="Z9" s="121">
        <f>+SUM(H9,Q9)</f>
        <v>5039100</v>
      </c>
      <c r="AA9" s="121">
        <f>+SUM(I9,R9)</f>
        <v>288810</v>
      </c>
      <c r="AB9" s="121">
        <f>+SUM(J9,S9)</f>
        <v>1532015</v>
      </c>
      <c r="AC9" s="121">
        <f>+SUM(K9,T9)</f>
        <v>162518</v>
      </c>
      <c r="AD9" s="121">
        <f>+SUM(L9,U9)</f>
        <v>0</v>
      </c>
      <c r="AE9" s="121">
        <f>SUM(AF9,+AK9)</f>
        <v>8143287</v>
      </c>
      <c r="AF9" s="121">
        <f>SUM(AG9:AJ9)</f>
        <v>8143287</v>
      </c>
      <c r="AG9" s="121">
        <v>0</v>
      </c>
      <c r="AH9" s="121">
        <v>8143287</v>
      </c>
      <c r="AI9" s="121">
        <v>0</v>
      </c>
      <c r="AJ9" s="121">
        <v>0</v>
      </c>
      <c r="AK9" s="121">
        <v>0</v>
      </c>
      <c r="AL9" s="122" t="s">
        <v>452</v>
      </c>
      <c r="AM9" s="121">
        <f>SUM(AN9,AS9,AW9,AX9,BD9)</f>
        <v>1746084</v>
      </c>
      <c r="AN9" s="121">
        <f>SUM(AO9:AR9)</f>
        <v>269261</v>
      </c>
      <c r="AO9" s="121">
        <v>269261</v>
      </c>
      <c r="AP9" s="121">
        <v>0</v>
      </c>
      <c r="AQ9" s="121">
        <v>0</v>
      </c>
      <c r="AR9" s="121">
        <v>0</v>
      </c>
      <c r="AS9" s="121">
        <f>SUM(AT9:AV9)</f>
        <v>316019</v>
      </c>
      <c r="AT9" s="121">
        <v>0</v>
      </c>
      <c r="AU9" s="121">
        <v>316019</v>
      </c>
      <c r="AV9" s="121">
        <v>0</v>
      </c>
      <c r="AW9" s="121">
        <v>0</v>
      </c>
      <c r="AX9" s="121">
        <f>SUM(AY9:BB9)</f>
        <v>1160804</v>
      </c>
      <c r="AY9" s="121">
        <v>0</v>
      </c>
      <c r="AZ9" s="121">
        <v>1123043</v>
      </c>
      <c r="BA9" s="121">
        <v>0</v>
      </c>
      <c r="BB9" s="121">
        <v>37761</v>
      </c>
      <c r="BC9" s="122" t="s">
        <v>452</v>
      </c>
      <c r="BD9" s="121">
        <v>0</v>
      </c>
      <c r="BE9" s="121">
        <v>0</v>
      </c>
      <c r="BF9" s="121">
        <f>SUM(AE9,+AM9,+BE9)</f>
        <v>9889371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452</v>
      </c>
      <c r="BO9" s="121">
        <f>SUM(BP9,BU9,BY9,BZ9,CF9)</f>
        <v>272505</v>
      </c>
      <c r="BP9" s="121">
        <f>SUM(BQ9:BT9)</f>
        <v>54492</v>
      </c>
      <c r="BQ9" s="121">
        <v>54492</v>
      </c>
      <c r="BR9" s="121">
        <v>0</v>
      </c>
      <c r="BS9" s="121">
        <v>0</v>
      </c>
      <c r="BT9" s="121">
        <v>0</v>
      </c>
      <c r="BU9" s="121">
        <f>SUM(BV9:BX9)</f>
        <v>110507</v>
      </c>
      <c r="BV9" s="121">
        <v>0</v>
      </c>
      <c r="BW9" s="121">
        <v>110507</v>
      </c>
      <c r="BX9" s="121">
        <v>0</v>
      </c>
      <c r="BY9" s="121">
        <v>0</v>
      </c>
      <c r="BZ9" s="121">
        <f>SUM(CA9:CD9)</f>
        <v>107506</v>
      </c>
      <c r="CA9" s="121">
        <v>0</v>
      </c>
      <c r="CB9" s="121">
        <v>106854</v>
      </c>
      <c r="CC9" s="121">
        <v>0</v>
      </c>
      <c r="CD9" s="121">
        <v>652</v>
      </c>
      <c r="CE9" s="122" t="s">
        <v>452</v>
      </c>
      <c r="CF9" s="121">
        <v>0</v>
      </c>
      <c r="CG9" s="121">
        <v>0</v>
      </c>
      <c r="CH9" s="121">
        <f>SUM(BG9,+BO9,+CG9)</f>
        <v>272505</v>
      </c>
      <c r="CI9" s="121">
        <f>SUM(AE9,+BG9)</f>
        <v>8143287</v>
      </c>
      <c r="CJ9" s="121">
        <f>SUM(AF9,+BH9)</f>
        <v>8143287</v>
      </c>
      <c r="CK9" s="121">
        <f>SUM(AG9,+BI9)</f>
        <v>0</v>
      </c>
      <c r="CL9" s="121">
        <f>SUM(AH9,+BJ9)</f>
        <v>8143287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452</v>
      </c>
      <c r="CQ9" s="121">
        <f>SUM(AM9,+BO9)</f>
        <v>2018589</v>
      </c>
      <c r="CR9" s="121">
        <f>SUM(AN9,+BP9)</f>
        <v>323753</v>
      </c>
      <c r="CS9" s="121">
        <f>SUM(AO9,+BQ9)</f>
        <v>323753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426526</v>
      </c>
      <c r="CX9" s="121">
        <f>SUM(AT9,+BV9)</f>
        <v>0</v>
      </c>
      <c r="CY9" s="121">
        <f>SUM(AU9,+BW9)</f>
        <v>426526</v>
      </c>
      <c r="CZ9" s="121">
        <f>SUM(AV9,+BX9)</f>
        <v>0</v>
      </c>
      <c r="DA9" s="121">
        <f>SUM(AW9,+BY9)</f>
        <v>0</v>
      </c>
      <c r="DB9" s="121">
        <f>SUM(AX9,+BZ9)</f>
        <v>1268310</v>
      </c>
      <c r="DC9" s="121">
        <f>SUM(AY9,+CA9)</f>
        <v>0</v>
      </c>
      <c r="DD9" s="121">
        <f>SUM(AZ9,+CB9)</f>
        <v>1229897</v>
      </c>
      <c r="DE9" s="121">
        <f>SUM(BA9,+CC9)</f>
        <v>0</v>
      </c>
      <c r="DF9" s="121">
        <f>SUM(BB9,+CD9)</f>
        <v>38413</v>
      </c>
      <c r="DG9" s="122" t="s">
        <v>452</v>
      </c>
      <c r="DH9" s="121">
        <f>SUM(BD9,+CF9)</f>
        <v>0</v>
      </c>
      <c r="DI9" s="121">
        <f>SUM(BE9,+CG9)</f>
        <v>0</v>
      </c>
      <c r="DJ9" s="121">
        <f>SUM(BF9,+CH9)</f>
        <v>10161876</v>
      </c>
    </row>
    <row r="10" spans="1:114" s="136" customFormat="1" ht="13.5" customHeight="1" x14ac:dyDescent="0.15">
      <c r="A10" s="119" t="s">
        <v>8</v>
      </c>
      <c r="B10" s="120" t="s">
        <v>345</v>
      </c>
      <c r="C10" s="119" t="s">
        <v>346</v>
      </c>
      <c r="D10" s="121">
        <f>SUM(E10,+L10)</f>
        <v>115777</v>
      </c>
      <c r="E10" s="121">
        <f>SUM(F10:I10)+K10</f>
        <v>115777</v>
      </c>
      <c r="F10" s="121">
        <v>0</v>
      </c>
      <c r="G10" s="121">
        <v>0</v>
      </c>
      <c r="H10" s="121">
        <v>0</v>
      </c>
      <c r="I10" s="121">
        <v>112280</v>
      </c>
      <c r="J10" s="121">
        <v>872208</v>
      </c>
      <c r="K10" s="121">
        <v>3497</v>
      </c>
      <c r="L10" s="121">
        <v>0</v>
      </c>
      <c r="M10" s="121">
        <f>SUM(N10,+U10)</f>
        <v>4557</v>
      </c>
      <c r="N10" s="121">
        <f>SUM(O10:R10,T10)</f>
        <v>4557</v>
      </c>
      <c r="O10" s="121">
        <v>0</v>
      </c>
      <c r="P10" s="121">
        <v>0</v>
      </c>
      <c r="Q10" s="121">
        <v>0</v>
      </c>
      <c r="R10" s="121">
        <v>4557</v>
      </c>
      <c r="S10" s="121">
        <v>389546</v>
      </c>
      <c r="T10" s="121">
        <v>0</v>
      </c>
      <c r="U10" s="121">
        <v>0</v>
      </c>
      <c r="V10" s="121">
        <f>+SUM(D10,M10)</f>
        <v>120334</v>
      </c>
      <c r="W10" s="121">
        <f>+SUM(E10,N10)</f>
        <v>120334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116837</v>
      </c>
      <c r="AB10" s="121">
        <f>+SUM(J10,S10)</f>
        <v>1261754</v>
      </c>
      <c r="AC10" s="121">
        <f>+SUM(K10,T10)</f>
        <v>3497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452</v>
      </c>
      <c r="AM10" s="121">
        <f>SUM(AN10,AS10,AW10,AX10,BD10)</f>
        <v>985539</v>
      </c>
      <c r="AN10" s="121">
        <f>SUM(AO10:AR10)</f>
        <v>9019</v>
      </c>
      <c r="AO10" s="121">
        <v>9019</v>
      </c>
      <c r="AP10" s="121">
        <v>0</v>
      </c>
      <c r="AQ10" s="121">
        <v>0</v>
      </c>
      <c r="AR10" s="121">
        <v>0</v>
      </c>
      <c r="AS10" s="121">
        <f>SUM(AT10:AV10)</f>
        <v>684488</v>
      </c>
      <c r="AT10" s="121">
        <v>0</v>
      </c>
      <c r="AU10" s="121">
        <v>675854</v>
      </c>
      <c r="AV10" s="121">
        <v>8634</v>
      </c>
      <c r="AW10" s="121">
        <v>0</v>
      </c>
      <c r="AX10" s="121">
        <f>SUM(AY10:BB10)</f>
        <v>292032</v>
      </c>
      <c r="AY10" s="121">
        <v>0</v>
      </c>
      <c r="AZ10" s="121">
        <v>292032</v>
      </c>
      <c r="BA10" s="121">
        <v>0</v>
      </c>
      <c r="BB10" s="121">
        <v>0</v>
      </c>
      <c r="BC10" s="122" t="s">
        <v>452</v>
      </c>
      <c r="BD10" s="121">
        <v>0</v>
      </c>
      <c r="BE10" s="121">
        <v>2446</v>
      </c>
      <c r="BF10" s="121">
        <f>SUM(AE10,+AM10,+BE10)</f>
        <v>987985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452</v>
      </c>
      <c r="BO10" s="121">
        <f>SUM(BP10,BU10,BY10,BZ10,CF10)</f>
        <v>393859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144379</v>
      </c>
      <c r="BV10" s="121">
        <v>0</v>
      </c>
      <c r="BW10" s="121">
        <v>144379</v>
      </c>
      <c r="BX10" s="121">
        <v>0</v>
      </c>
      <c r="BY10" s="121">
        <v>0</v>
      </c>
      <c r="BZ10" s="121">
        <f>SUM(CA10:CD10)</f>
        <v>249480</v>
      </c>
      <c r="CA10" s="121">
        <v>0</v>
      </c>
      <c r="CB10" s="121">
        <v>249480</v>
      </c>
      <c r="CC10" s="121">
        <v>0</v>
      </c>
      <c r="CD10" s="121">
        <v>0</v>
      </c>
      <c r="CE10" s="122" t="s">
        <v>452</v>
      </c>
      <c r="CF10" s="121">
        <v>0</v>
      </c>
      <c r="CG10" s="121">
        <v>244</v>
      </c>
      <c r="CH10" s="121">
        <f>SUM(BG10,+BO10,+CG10)</f>
        <v>394103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452</v>
      </c>
      <c r="CQ10" s="121">
        <f>SUM(AM10,+BO10)</f>
        <v>1379398</v>
      </c>
      <c r="CR10" s="121">
        <f>SUM(AN10,+BP10)</f>
        <v>9019</v>
      </c>
      <c r="CS10" s="121">
        <f>SUM(AO10,+BQ10)</f>
        <v>9019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828867</v>
      </c>
      <c r="CX10" s="121">
        <f>SUM(AT10,+BV10)</f>
        <v>0</v>
      </c>
      <c r="CY10" s="121">
        <f>SUM(AU10,+BW10)</f>
        <v>820233</v>
      </c>
      <c r="CZ10" s="121">
        <f>SUM(AV10,+BX10)</f>
        <v>8634</v>
      </c>
      <c r="DA10" s="121">
        <f>SUM(AW10,+BY10)</f>
        <v>0</v>
      </c>
      <c r="DB10" s="121">
        <f>SUM(AX10,+BZ10)</f>
        <v>541512</v>
      </c>
      <c r="DC10" s="121">
        <f>SUM(AY10,+CA10)</f>
        <v>0</v>
      </c>
      <c r="DD10" s="121">
        <f>SUM(AZ10,+CB10)</f>
        <v>541512</v>
      </c>
      <c r="DE10" s="121">
        <f>SUM(BA10,+CC10)</f>
        <v>0</v>
      </c>
      <c r="DF10" s="121">
        <f>SUM(BB10,+CD10)</f>
        <v>0</v>
      </c>
      <c r="DG10" s="122" t="s">
        <v>452</v>
      </c>
      <c r="DH10" s="121">
        <f>SUM(BD10,+CF10)</f>
        <v>0</v>
      </c>
      <c r="DI10" s="121">
        <f>SUM(BE10,+CG10)</f>
        <v>2690</v>
      </c>
      <c r="DJ10" s="121">
        <f>SUM(BF10,+CH10)</f>
        <v>1382088</v>
      </c>
    </row>
    <row r="11" spans="1:114" s="136" customFormat="1" ht="13.5" customHeight="1" x14ac:dyDescent="0.15">
      <c r="A11" s="119" t="s">
        <v>8</v>
      </c>
      <c r="B11" s="120" t="s">
        <v>332</v>
      </c>
      <c r="C11" s="119" t="s">
        <v>333</v>
      </c>
      <c r="D11" s="121">
        <f>SUM(E11,+L11)</f>
        <v>1488537</v>
      </c>
      <c r="E11" s="121">
        <f>SUM(F11:I11)+K11</f>
        <v>1488537</v>
      </c>
      <c r="F11" s="121">
        <v>135984</v>
      </c>
      <c r="G11" s="121">
        <v>0</v>
      </c>
      <c r="H11" s="121">
        <v>425200</v>
      </c>
      <c r="I11" s="121">
        <v>821678</v>
      </c>
      <c r="J11" s="121">
        <v>343163</v>
      </c>
      <c r="K11" s="121">
        <v>105675</v>
      </c>
      <c r="L11" s="121">
        <v>0</v>
      </c>
      <c r="M11" s="121">
        <f>SUM(N11,+U11)</f>
        <v>76098</v>
      </c>
      <c r="N11" s="121">
        <f>SUM(O11:R11,T11)</f>
        <v>76098</v>
      </c>
      <c r="O11" s="121">
        <v>0</v>
      </c>
      <c r="P11" s="121">
        <v>0</v>
      </c>
      <c r="Q11" s="121">
        <v>0</v>
      </c>
      <c r="R11" s="121">
        <v>76098</v>
      </c>
      <c r="S11" s="121">
        <v>386376</v>
      </c>
      <c r="T11" s="121">
        <v>0</v>
      </c>
      <c r="U11" s="121">
        <v>0</v>
      </c>
      <c r="V11" s="121">
        <f>+SUM(D11,M11)</f>
        <v>1564635</v>
      </c>
      <c r="W11" s="121">
        <f>+SUM(E11,N11)</f>
        <v>1564635</v>
      </c>
      <c r="X11" s="121">
        <f>+SUM(F11,O11)</f>
        <v>135984</v>
      </c>
      <c r="Y11" s="121">
        <f>+SUM(G11,P11)</f>
        <v>0</v>
      </c>
      <c r="Z11" s="121">
        <f>+SUM(H11,Q11)</f>
        <v>425200</v>
      </c>
      <c r="AA11" s="121">
        <f>+SUM(I11,R11)</f>
        <v>897776</v>
      </c>
      <c r="AB11" s="121">
        <f>+SUM(J11,S11)</f>
        <v>729539</v>
      </c>
      <c r="AC11" s="121">
        <f>+SUM(K11,T11)</f>
        <v>105675</v>
      </c>
      <c r="AD11" s="121">
        <f>+SUM(L11,U11)</f>
        <v>0</v>
      </c>
      <c r="AE11" s="121">
        <f>SUM(AF11,+AK11)</f>
        <v>567879</v>
      </c>
      <c r="AF11" s="121">
        <f>SUM(AG11:AJ11)</f>
        <v>559883</v>
      </c>
      <c r="AG11" s="121">
        <v>0</v>
      </c>
      <c r="AH11" s="121">
        <v>308577</v>
      </c>
      <c r="AI11" s="121">
        <v>167347</v>
      </c>
      <c r="AJ11" s="121">
        <v>83959</v>
      </c>
      <c r="AK11" s="121">
        <v>7996</v>
      </c>
      <c r="AL11" s="122" t="s">
        <v>452</v>
      </c>
      <c r="AM11" s="121">
        <f>SUM(AN11,AS11,AW11,AX11,BD11)</f>
        <v>1139119</v>
      </c>
      <c r="AN11" s="121">
        <f>SUM(AO11:AR11)</f>
        <v>135966</v>
      </c>
      <c r="AO11" s="121">
        <v>135966</v>
      </c>
      <c r="AP11" s="121">
        <v>0</v>
      </c>
      <c r="AQ11" s="121">
        <v>0</v>
      </c>
      <c r="AR11" s="121">
        <v>0</v>
      </c>
      <c r="AS11" s="121">
        <f>SUM(AT11:AV11)</f>
        <v>580553</v>
      </c>
      <c r="AT11" s="121">
        <v>0</v>
      </c>
      <c r="AU11" s="121">
        <v>564252</v>
      </c>
      <c r="AV11" s="121">
        <v>16301</v>
      </c>
      <c r="AW11" s="121">
        <v>39315</v>
      </c>
      <c r="AX11" s="121">
        <f>SUM(AY11:BB11)</f>
        <v>381503</v>
      </c>
      <c r="AY11" s="121">
        <v>0</v>
      </c>
      <c r="AZ11" s="121">
        <v>343947</v>
      </c>
      <c r="BA11" s="121">
        <v>13945</v>
      </c>
      <c r="BB11" s="121">
        <v>23611</v>
      </c>
      <c r="BC11" s="122" t="s">
        <v>452</v>
      </c>
      <c r="BD11" s="121">
        <v>1782</v>
      </c>
      <c r="BE11" s="121">
        <v>124702</v>
      </c>
      <c r="BF11" s="121">
        <f>SUM(AE11,+AM11,+BE11)</f>
        <v>1831700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452</v>
      </c>
      <c r="BO11" s="121">
        <f>SUM(BP11,BU11,BY11,BZ11,CF11)</f>
        <v>455070</v>
      </c>
      <c r="BP11" s="121">
        <f>SUM(BQ11:BT11)</f>
        <v>132375</v>
      </c>
      <c r="BQ11" s="121">
        <v>132375</v>
      </c>
      <c r="BR11" s="121">
        <v>0</v>
      </c>
      <c r="BS11" s="121">
        <v>0</v>
      </c>
      <c r="BT11" s="121">
        <v>0</v>
      </c>
      <c r="BU11" s="121">
        <f>SUM(BV11:BX11)</f>
        <v>131098</v>
      </c>
      <c r="BV11" s="121">
        <v>1258</v>
      </c>
      <c r="BW11" s="121">
        <v>129840</v>
      </c>
      <c r="BX11" s="121">
        <v>0</v>
      </c>
      <c r="BY11" s="121">
        <v>0</v>
      </c>
      <c r="BZ11" s="121">
        <f>SUM(CA11:CD11)</f>
        <v>191597</v>
      </c>
      <c r="CA11" s="121">
        <v>52555</v>
      </c>
      <c r="CB11" s="121">
        <v>113164</v>
      </c>
      <c r="CC11" s="121">
        <v>18760</v>
      </c>
      <c r="CD11" s="121">
        <v>7118</v>
      </c>
      <c r="CE11" s="122" t="s">
        <v>452</v>
      </c>
      <c r="CF11" s="121">
        <v>0</v>
      </c>
      <c r="CG11" s="121">
        <v>7404</v>
      </c>
      <c r="CH11" s="121">
        <f>SUM(BG11,+BO11,+CG11)</f>
        <v>462474</v>
      </c>
      <c r="CI11" s="121">
        <f>SUM(AE11,+BG11)</f>
        <v>567879</v>
      </c>
      <c r="CJ11" s="121">
        <f>SUM(AF11,+BH11)</f>
        <v>559883</v>
      </c>
      <c r="CK11" s="121">
        <f>SUM(AG11,+BI11)</f>
        <v>0</v>
      </c>
      <c r="CL11" s="121">
        <f>SUM(AH11,+BJ11)</f>
        <v>308577</v>
      </c>
      <c r="CM11" s="121">
        <f>SUM(AI11,+BK11)</f>
        <v>167347</v>
      </c>
      <c r="CN11" s="121">
        <f>SUM(AJ11,+BL11)</f>
        <v>83959</v>
      </c>
      <c r="CO11" s="121">
        <f>SUM(AK11,+BM11)</f>
        <v>7996</v>
      </c>
      <c r="CP11" s="122" t="s">
        <v>452</v>
      </c>
      <c r="CQ11" s="121">
        <f>SUM(AM11,+BO11)</f>
        <v>1594189</v>
      </c>
      <c r="CR11" s="121">
        <f>SUM(AN11,+BP11)</f>
        <v>268341</v>
      </c>
      <c r="CS11" s="121">
        <f>SUM(AO11,+BQ11)</f>
        <v>268341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711651</v>
      </c>
      <c r="CX11" s="121">
        <f>SUM(AT11,+BV11)</f>
        <v>1258</v>
      </c>
      <c r="CY11" s="121">
        <f>SUM(AU11,+BW11)</f>
        <v>694092</v>
      </c>
      <c r="CZ11" s="121">
        <f>SUM(AV11,+BX11)</f>
        <v>16301</v>
      </c>
      <c r="DA11" s="121">
        <f>SUM(AW11,+BY11)</f>
        <v>39315</v>
      </c>
      <c r="DB11" s="121">
        <f>SUM(AX11,+BZ11)</f>
        <v>573100</v>
      </c>
      <c r="DC11" s="121">
        <f>SUM(AY11,+CA11)</f>
        <v>52555</v>
      </c>
      <c r="DD11" s="121">
        <f>SUM(AZ11,+CB11)</f>
        <v>457111</v>
      </c>
      <c r="DE11" s="121">
        <f>SUM(BA11,+CC11)</f>
        <v>32705</v>
      </c>
      <c r="DF11" s="121">
        <f>SUM(BB11,+CD11)</f>
        <v>30729</v>
      </c>
      <c r="DG11" s="122" t="s">
        <v>452</v>
      </c>
      <c r="DH11" s="121">
        <f>SUM(BD11,+CF11)</f>
        <v>1782</v>
      </c>
      <c r="DI11" s="121">
        <f>SUM(BE11,+CG11)</f>
        <v>132106</v>
      </c>
      <c r="DJ11" s="121">
        <f>SUM(BF11,+CH11)</f>
        <v>2294174</v>
      </c>
    </row>
    <row r="12" spans="1:114" s="136" customFormat="1" ht="13.5" customHeight="1" x14ac:dyDescent="0.15">
      <c r="A12" s="119" t="s">
        <v>8</v>
      </c>
      <c r="B12" s="120" t="s">
        <v>350</v>
      </c>
      <c r="C12" s="119" t="s">
        <v>351</v>
      </c>
      <c r="D12" s="121">
        <f>SUM(E12,+L12)</f>
        <v>303166</v>
      </c>
      <c r="E12" s="121">
        <f>SUM(F12:I12)+K12</f>
        <v>303166</v>
      </c>
      <c r="F12" s="121">
        <v>311</v>
      </c>
      <c r="G12" s="121">
        <v>0</v>
      </c>
      <c r="H12" s="121">
        <v>54400</v>
      </c>
      <c r="I12" s="121">
        <v>231320</v>
      </c>
      <c r="J12" s="121">
        <v>302086</v>
      </c>
      <c r="K12" s="121">
        <v>17135</v>
      </c>
      <c r="L12" s="121">
        <v>0</v>
      </c>
      <c r="M12" s="121">
        <f>SUM(N12,+U12)</f>
        <v>30225</v>
      </c>
      <c r="N12" s="121">
        <f>SUM(O12:R12,T12)</f>
        <v>30225</v>
      </c>
      <c r="O12" s="121">
        <v>0</v>
      </c>
      <c r="P12" s="121">
        <v>0</v>
      </c>
      <c r="Q12" s="121">
        <v>15300</v>
      </c>
      <c r="R12" s="121">
        <v>8917</v>
      </c>
      <c r="S12" s="121">
        <v>85132</v>
      </c>
      <c r="T12" s="121">
        <v>6008</v>
      </c>
      <c r="U12" s="121">
        <v>0</v>
      </c>
      <c r="V12" s="121">
        <f>+SUM(D12,M12)</f>
        <v>333391</v>
      </c>
      <c r="W12" s="121">
        <f>+SUM(E12,N12)</f>
        <v>333391</v>
      </c>
      <c r="X12" s="121">
        <f>+SUM(F12,O12)</f>
        <v>311</v>
      </c>
      <c r="Y12" s="121">
        <f>+SUM(G12,P12)</f>
        <v>0</v>
      </c>
      <c r="Z12" s="121">
        <f>+SUM(H12,Q12)</f>
        <v>69700</v>
      </c>
      <c r="AA12" s="121">
        <f>+SUM(I12,R12)</f>
        <v>240237</v>
      </c>
      <c r="AB12" s="121">
        <f>+SUM(J12,S12)</f>
        <v>387218</v>
      </c>
      <c r="AC12" s="121">
        <f>+SUM(K12,T12)</f>
        <v>23143</v>
      </c>
      <c r="AD12" s="121">
        <f>+SUM(L12,U12)</f>
        <v>0</v>
      </c>
      <c r="AE12" s="121">
        <f>SUM(AF12,+AK12)</f>
        <v>67770</v>
      </c>
      <c r="AF12" s="121">
        <f>SUM(AG12:AJ12)</f>
        <v>67770</v>
      </c>
      <c r="AG12" s="121">
        <v>0</v>
      </c>
      <c r="AH12" s="121">
        <v>66420</v>
      </c>
      <c r="AI12" s="121">
        <v>594</v>
      </c>
      <c r="AJ12" s="121">
        <v>756</v>
      </c>
      <c r="AK12" s="121">
        <v>0</v>
      </c>
      <c r="AL12" s="122" t="s">
        <v>452</v>
      </c>
      <c r="AM12" s="121">
        <f>SUM(AN12,AS12,AW12,AX12,BD12)</f>
        <v>537482</v>
      </c>
      <c r="AN12" s="121">
        <f>SUM(AO12:AR12)</f>
        <v>158704</v>
      </c>
      <c r="AO12" s="121">
        <v>52902</v>
      </c>
      <c r="AP12" s="121">
        <v>0</v>
      </c>
      <c r="AQ12" s="121">
        <v>105802</v>
      </c>
      <c r="AR12" s="121">
        <v>0</v>
      </c>
      <c r="AS12" s="121">
        <f>SUM(AT12:AV12)</f>
        <v>229153</v>
      </c>
      <c r="AT12" s="121">
        <v>0</v>
      </c>
      <c r="AU12" s="121">
        <v>212516</v>
      </c>
      <c r="AV12" s="121">
        <v>16637</v>
      </c>
      <c r="AW12" s="121">
        <v>0</v>
      </c>
      <c r="AX12" s="121">
        <f>SUM(AY12:BB12)</f>
        <v>149625</v>
      </c>
      <c r="AY12" s="121">
        <v>0</v>
      </c>
      <c r="AZ12" s="121">
        <v>133127</v>
      </c>
      <c r="BA12" s="121">
        <v>16498</v>
      </c>
      <c r="BB12" s="121">
        <v>0</v>
      </c>
      <c r="BC12" s="122" t="s">
        <v>452</v>
      </c>
      <c r="BD12" s="121">
        <v>0</v>
      </c>
      <c r="BE12" s="121">
        <v>0</v>
      </c>
      <c r="BF12" s="121">
        <f>SUM(AE12,+AM12,+BE12)</f>
        <v>605252</v>
      </c>
      <c r="BG12" s="121">
        <f>SUM(BH12,+BM12)</f>
        <v>22680</v>
      </c>
      <c r="BH12" s="121">
        <f>SUM(BI12:BL12)</f>
        <v>22680</v>
      </c>
      <c r="BI12" s="121">
        <v>0</v>
      </c>
      <c r="BJ12" s="121">
        <v>22680</v>
      </c>
      <c r="BK12" s="121">
        <v>0</v>
      </c>
      <c r="BL12" s="121">
        <v>0</v>
      </c>
      <c r="BM12" s="121">
        <v>0</v>
      </c>
      <c r="BN12" s="122" t="s">
        <v>452</v>
      </c>
      <c r="BO12" s="121">
        <f>SUM(BP12,BU12,BY12,BZ12,CF12)</f>
        <v>92677</v>
      </c>
      <c r="BP12" s="121">
        <f>SUM(BQ12:BT12)</f>
        <v>44085</v>
      </c>
      <c r="BQ12" s="121">
        <v>13856</v>
      </c>
      <c r="BR12" s="121">
        <v>7557</v>
      </c>
      <c r="BS12" s="121">
        <v>22672</v>
      </c>
      <c r="BT12" s="121">
        <v>0</v>
      </c>
      <c r="BU12" s="121">
        <f>SUM(BV12:BX12)</f>
        <v>45448</v>
      </c>
      <c r="BV12" s="121">
        <v>1765</v>
      </c>
      <c r="BW12" s="121">
        <v>43683</v>
      </c>
      <c r="BX12" s="121">
        <v>0</v>
      </c>
      <c r="BY12" s="121">
        <v>0</v>
      </c>
      <c r="BZ12" s="121">
        <f>SUM(CA12:CD12)</f>
        <v>3144</v>
      </c>
      <c r="CA12" s="121">
        <v>739</v>
      </c>
      <c r="CB12" s="121">
        <v>2405</v>
      </c>
      <c r="CC12" s="121">
        <v>0</v>
      </c>
      <c r="CD12" s="121">
        <v>0</v>
      </c>
      <c r="CE12" s="122" t="s">
        <v>452</v>
      </c>
      <c r="CF12" s="121">
        <v>0</v>
      </c>
      <c r="CG12" s="121">
        <v>0</v>
      </c>
      <c r="CH12" s="121">
        <f>SUM(BG12,+BO12,+CG12)</f>
        <v>115357</v>
      </c>
      <c r="CI12" s="121">
        <f>SUM(AE12,+BG12)</f>
        <v>90450</v>
      </c>
      <c r="CJ12" s="121">
        <f>SUM(AF12,+BH12)</f>
        <v>90450</v>
      </c>
      <c r="CK12" s="121">
        <f>SUM(AG12,+BI12)</f>
        <v>0</v>
      </c>
      <c r="CL12" s="121">
        <f>SUM(AH12,+BJ12)</f>
        <v>89100</v>
      </c>
      <c r="CM12" s="121">
        <f>SUM(AI12,+BK12)</f>
        <v>594</v>
      </c>
      <c r="CN12" s="121">
        <f>SUM(AJ12,+BL12)</f>
        <v>756</v>
      </c>
      <c r="CO12" s="121">
        <f>SUM(AK12,+BM12)</f>
        <v>0</v>
      </c>
      <c r="CP12" s="122" t="s">
        <v>452</v>
      </c>
      <c r="CQ12" s="121">
        <f>SUM(AM12,+BO12)</f>
        <v>630159</v>
      </c>
      <c r="CR12" s="121">
        <f>SUM(AN12,+BP12)</f>
        <v>202789</v>
      </c>
      <c r="CS12" s="121">
        <f>SUM(AO12,+BQ12)</f>
        <v>66758</v>
      </c>
      <c r="CT12" s="121">
        <f>SUM(AP12,+BR12)</f>
        <v>7557</v>
      </c>
      <c r="CU12" s="121">
        <f>SUM(AQ12,+BS12)</f>
        <v>128474</v>
      </c>
      <c r="CV12" s="121">
        <f>SUM(AR12,+BT12)</f>
        <v>0</v>
      </c>
      <c r="CW12" s="121">
        <f>SUM(AS12,+BU12)</f>
        <v>274601</v>
      </c>
      <c r="CX12" s="121">
        <f>SUM(AT12,+BV12)</f>
        <v>1765</v>
      </c>
      <c r="CY12" s="121">
        <f>SUM(AU12,+BW12)</f>
        <v>256199</v>
      </c>
      <c r="CZ12" s="121">
        <f>SUM(AV12,+BX12)</f>
        <v>16637</v>
      </c>
      <c r="DA12" s="121">
        <f>SUM(AW12,+BY12)</f>
        <v>0</v>
      </c>
      <c r="DB12" s="121">
        <f>SUM(AX12,+BZ12)</f>
        <v>152769</v>
      </c>
      <c r="DC12" s="121">
        <f>SUM(AY12,+CA12)</f>
        <v>739</v>
      </c>
      <c r="DD12" s="121">
        <f>SUM(AZ12,+CB12)</f>
        <v>135532</v>
      </c>
      <c r="DE12" s="121">
        <f>SUM(BA12,+CC12)</f>
        <v>16498</v>
      </c>
      <c r="DF12" s="121">
        <f>SUM(BB12,+CD12)</f>
        <v>0</v>
      </c>
      <c r="DG12" s="122" t="s">
        <v>452</v>
      </c>
      <c r="DH12" s="121">
        <f>SUM(BD12,+CF12)</f>
        <v>0</v>
      </c>
      <c r="DI12" s="121">
        <f>SUM(BE12,+CG12)</f>
        <v>0</v>
      </c>
      <c r="DJ12" s="121">
        <f>SUM(BF12,+CH12)</f>
        <v>720609</v>
      </c>
    </row>
    <row r="13" spans="1:114" s="136" customFormat="1" ht="13.5" customHeight="1" x14ac:dyDescent="0.15">
      <c r="A13" s="119" t="s">
        <v>8</v>
      </c>
      <c r="B13" s="120" t="s">
        <v>340</v>
      </c>
      <c r="C13" s="119" t="s">
        <v>341</v>
      </c>
      <c r="D13" s="121">
        <f>SUM(E13,+L13)</f>
        <v>238029</v>
      </c>
      <c r="E13" s="121">
        <f>SUM(F13:I13)+K13</f>
        <v>238029</v>
      </c>
      <c r="F13" s="121">
        <v>1260</v>
      </c>
      <c r="G13" s="121">
        <v>0</v>
      </c>
      <c r="H13" s="121">
        <v>0</v>
      </c>
      <c r="I13" s="121">
        <v>152909</v>
      </c>
      <c r="J13" s="121">
        <v>558823</v>
      </c>
      <c r="K13" s="121">
        <v>83860</v>
      </c>
      <c r="L13" s="121">
        <v>0</v>
      </c>
      <c r="M13" s="121">
        <f>SUM(N13,+U13)</f>
        <v>3784</v>
      </c>
      <c r="N13" s="121">
        <f>SUM(O13:R13,T13)</f>
        <v>3784</v>
      </c>
      <c r="O13" s="121">
        <v>0</v>
      </c>
      <c r="P13" s="121">
        <v>0</v>
      </c>
      <c r="Q13" s="121">
        <v>0</v>
      </c>
      <c r="R13" s="121">
        <v>3514</v>
      </c>
      <c r="S13" s="121">
        <v>145181</v>
      </c>
      <c r="T13" s="121">
        <v>270</v>
      </c>
      <c r="U13" s="121">
        <v>0</v>
      </c>
      <c r="V13" s="121">
        <f>+SUM(D13,M13)</f>
        <v>241813</v>
      </c>
      <c r="W13" s="121">
        <f>+SUM(E13,N13)</f>
        <v>241813</v>
      </c>
      <c r="X13" s="121">
        <f>+SUM(F13,O13)</f>
        <v>1260</v>
      </c>
      <c r="Y13" s="121">
        <f>+SUM(G13,P13)</f>
        <v>0</v>
      </c>
      <c r="Z13" s="121">
        <f>+SUM(H13,Q13)</f>
        <v>0</v>
      </c>
      <c r="AA13" s="121">
        <f>+SUM(I13,R13)</f>
        <v>156423</v>
      </c>
      <c r="AB13" s="121">
        <f>+SUM(J13,S13)</f>
        <v>704004</v>
      </c>
      <c r="AC13" s="121">
        <f>+SUM(K13,T13)</f>
        <v>84130</v>
      </c>
      <c r="AD13" s="121">
        <f>+SUM(L13,U13)</f>
        <v>0</v>
      </c>
      <c r="AE13" s="121">
        <f>SUM(AF13,+AK13)</f>
        <v>12930</v>
      </c>
      <c r="AF13" s="121">
        <f>SUM(AG13:AJ13)</f>
        <v>12930</v>
      </c>
      <c r="AG13" s="121">
        <v>0</v>
      </c>
      <c r="AH13" s="121">
        <v>12930</v>
      </c>
      <c r="AI13" s="121">
        <v>0</v>
      </c>
      <c r="AJ13" s="121">
        <v>0</v>
      </c>
      <c r="AK13" s="121">
        <v>0</v>
      </c>
      <c r="AL13" s="122" t="s">
        <v>452</v>
      </c>
      <c r="AM13" s="121">
        <f>SUM(AN13,AS13,AW13,AX13,BD13)</f>
        <v>768007</v>
      </c>
      <c r="AN13" s="121">
        <f>SUM(AO13:AR13)</f>
        <v>40263</v>
      </c>
      <c r="AO13" s="121">
        <v>30198</v>
      </c>
      <c r="AP13" s="121">
        <v>0</v>
      </c>
      <c r="AQ13" s="121">
        <v>0</v>
      </c>
      <c r="AR13" s="121">
        <v>10065</v>
      </c>
      <c r="AS13" s="121">
        <f>SUM(AT13:AV13)</f>
        <v>391457</v>
      </c>
      <c r="AT13" s="121">
        <v>0</v>
      </c>
      <c r="AU13" s="121">
        <v>391457</v>
      </c>
      <c r="AV13" s="121">
        <v>0</v>
      </c>
      <c r="AW13" s="121">
        <v>0</v>
      </c>
      <c r="AX13" s="121">
        <f>SUM(AY13:BB13)</f>
        <v>336287</v>
      </c>
      <c r="AY13" s="121">
        <v>0</v>
      </c>
      <c r="AZ13" s="121">
        <v>336287</v>
      </c>
      <c r="BA13" s="121">
        <v>0</v>
      </c>
      <c r="BB13" s="121">
        <v>0</v>
      </c>
      <c r="BC13" s="122" t="s">
        <v>452</v>
      </c>
      <c r="BD13" s="121">
        <v>0</v>
      </c>
      <c r="BE13" s="121">
        <v>15915</v>
      </c>
      <c r="BF13" s="121">
        <f>SUM(AE13,+AM13,+BE13)</f>
        <v>796852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452</v>
      </c>
      <c r="BO13" s="121">
        <f>SUM(BP13,BU13,BY13,BZ13,CF13)</f>
        <v>145943</v>
      </c>
      <c r="BP13" s="121">
        <f>SUM(BQ13:BT13)</f>
        <v>7646</v>
      </c>
      <c r="BQ13" s="121">
        <v>7646</v>
      </c>
      <c r="BR13" s="121">
        <v>0</v>
      </c>
      <c r="BS13" s="121">
        <v>0</v>
      </c>
      <c r="BT13" s="121">
        <v>0</v>
      </c>
      <c r="BU13" s="121">
        <f>SUM(BV13:BX13)</f>
        <v>111668</v>
      </c>
      <c r="BV13" s="121">
        <v>0</v>
      </c>
      <c r="BW13" s="121">
        <v>111668</v>
      </c>
      <c r="BX13" s="121">
        <v>0</v>
      </c>
      <c r="BY13" s="121">
        <v>0</v>
      </c>
      <c r="BZ13" s="121">
        <f>SUM(CA13:CD13)</f>
        <v>26629</v>
      </c>
      <c r="CA13" s="121">
        <v>0</v>
      </c>
      <c r="CB13" s="121">
        <v>26629</v>
      </c>
      <c r="CC13" s="121">
        <v>0</v>
      </c>
      <c r="CD13" s="121">
        <v>0</v>
      </c>
      <c r="CE13" s="122" t="s">
        <v>452</v>
      </c>
      <c r="CF13" s="121">
        <v>0</v>
      </c>
      <c r="CG13" s="121">
        <v>3022</v>
      </c>
      <c r="CH13" s="121">
        <f>SUM(BG13,+BO13,+CG13)</f>
        <v>148965</v>
      </c>
      <c r="CI13" s="121">
        <f>SUM(AE13,+BG13)</f>
        <v>12930</v>
      </c>
      <c r="CJ13" s="121">
        <f>SUM(AF13,+BH13)</f>
        <v>12930</v>
      </c>
      <c r="CK13" s="121">
        <f>SUM(AG13,+BI13)</f>
        <v>0</v>
      </c>
      <c r="CL13" s="121">
        <f>SUM(AH13,+BJ13)</f>
        <v>12930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452</v>
      </c>
      <c r="CQ13" s="121">
        <f>SUM(AM13,+BO13)</f>
        <v>913950</v>
      </c>
      <c r="CR13" s="121">
        <f>SUM(AN13,+BP13)</f>
        <v>47909</v>
      </c>
      <c r="CS13" s="121">
        <f>SUM(AO13,+BQ13)</f>
        <v>37844</v>
      </c>
      <c r="CT13" s="121">
        <f>SUM(AP13,+BR13)</f>
        <v>0</v>
      </c>
      <c r="CU13" s="121">
        <f>SUM(AQ13,+BS13)</f>
        <v>0</v>
      </c>
      <c r="CV13" s="121">
        <f>SUM(AR13,+BT13)</f>
        <v>10065</v>
      </c>
      <c r="CW13" s="121">
        <f>SUM(AS13,+BU13)</f>
        <v>503125</v>
      </c>
      <c r="CX13" s="121">
        <f>SUM(AT13,+BV13)</f>
        <v>0</v>
      </c>
      <c r="CY13" s="121">
        <f>SUM(AU13,+BW13)</f>
        <v>503125</v>
      </c>
      <c r="CZ13" s="121">
        <f>SUM(AV13,+BX13)</f>
        <v>0</v>
      </c>
      <c r="DA13" s="121">
        <f>SUM(AW13,+BY13)</f>
        <v>0</v>
      </c>
      <c r="DB13" s="121">
        <f>SUM(AX13,+BZ13)</f>
        <v>362916</v>
      </c>
      <c r="DC13" s="121">
        <f>SUM(AY13,+CA13)</f>
        <v>0</v>
      </c>
      <c r="DD13" s="121">
        <f>SUM(AZ13,+CB13)</f>
        <v>362916</v>
      </c>
      <c r="DE13" s="121">
        <f>SUM(BA13,+CC13)</f>
        <v>0</v>
      </c>
      <c r="DF13" s="121">
        <f>SUM(BB13,+CD13)</f>
        <v>0</v>
      </c>
      <c r="DG13" s="122" t="s">
        <v>452</v>
      </c>
      <c r="DH13" s="121">
        <f>SUM(BD13,+CF13)</f>
        <v>0</v>
      </c>
      <c r="DI13" s="121">
        <f>SUM(BE13,+CG13)</f>
        <v>18937</v>
      </c>
      <c r="DJ13" s="121">
        <f>SUM(BF13,+CH13)</f>
        <v>945817</v>
      </c>
    </row>
    <row r="14" spans="1:114" s="136" customFormat="1" ht="13.5" customHeight="1" x14ac:dyDescent="0.15">
      <c r="A14" s="119" t="s">
        <v>8</v>
      </c>
      <c r="B14" s="120" t="s">
        <v>372</v>
      </c>
      <c r="C14" s="119" t="s">
        <v>373</v>
      </c>
      <c r="D14" s="121">
        <f>SUM(E14,+L14)</f>
        <v>81999</v>
      </c>
      <c r="E14" s="121">
        <f>SUM(F14:I14)+K14</f>
        <v>81999</v>
      </c>
      <c r="F14" s="121">
        <v>324</v>
      </c>
      <c r="G14" s="121">
        <v>0</v>
      </c>
      <c r="H14" s="121">
        <v>0</v>
      </c>
      <c r="I14" s="121">
        <v>72976</v>
      </c>
      <c r="J14" s="121">
        <v>330313</v>
      </c>
      <c r="K14" s="121">
        <v>8699</v>
      </c>
      <c r="L14" s="121">
        <v>0</v>
      </c>
      <c r="M14" s="121">
        <f>SUM(N14,+U14)</f>
        <v>4774</v>
      </c>
      <c r="N14" s="121">
        <f>SUM(O14:R14,T14)</f>
        <v>4774</v>
      </c>
      <c r="O14" s="121">
        <v>0</v>
      </c>
      <c r="P14" s="121">
        <v>0</v>
      </c>
      <c r="Q14" s="121">
        <v>0</v>
      </c>
      <c r="R14" s="121">
        <v>4774</v>
      </c>
      <c r="S14" s="121">
        <v>53344</v>
      </c>
      <c r="T14" s="121">
        <v>0</v>
      </c>
      <c r="U14" s="121">
        <v>0</v>
      </c>
      <c r="V14" s="121">
        <f>+SUM(D14,M14)</f>
        <v>86773</v>
      </c>
      <c r="W14" s="121">
        <f>+SUM(E14,N14)</f>
        <v>86773</v>
      </c>
      <c r="X14" s="121">
        <f>+SUM(F14,O14)</f>
        <v>324</v>
      </c>
      <c r="Y14" s="121">
        <f>+SUM(G14,P14)</f>
        <v>0</v>
      </c>
      <c r="Z14" s="121">
        <f>+SUM(H14,Q14)</f>
        <v>0</v>
      </c>
      <c r="AA14" s="121">
        <f>+SUM(I14,R14)</f>
        <v>77750</v>
      </c>
      <c r="AB14" s="121">
        <f>+SUM(J14,S14)</f>
        <v>383657</v>
      </c>
      <c r="AC14" s="121">
        <f>+SUM(K14,T14)</f>
        <v>8699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452</v>
      </c>
      <c r="AM14" s="121">
        <f>SUM(AN14,AS14,AW14,AX14,BD14)</f>
        <v>395147</v>
      </c>
      <c r="AN14" s="121">
        <f>SUM(AO14:AR14)</f>
        <v>31178</v>
      </c>
      <c r="AO14" s="121">
        <v>20785</v>
      </c>
      <c r="AP14" s="121">
        <v>0</v>
      </c>
      <c r="AQ14" s="121">
        <v>5197</v>
      </c>
      <c r="AR14" s="121">
        <v>5196</v>
      </c>
      <c r="AS14" s="121">
        <f>SUM(AT14:AV14)</f>
        <v>201397</v>
      </c>
      <c r="AT14" s="121">
        <v>4772</v>
      </c>
      <c r="AU14" s="121">
        <v>188374</v>
      </c>
      <c r="AV14" s="121">
        <v>8251</v>
      </c>
      <c r="AW14" s="121">
        <v>1146</v>
      </c>
      <c r="AX14" s="121">
        <f>SUM(AY14:BB14)</f>
        <v>161426</v>
      </c>
      <c r="AY14" s="121">
        <v>39918</v>
      </c>
      <c r="AZ14" s="121">
        <v>111375</v>
      </c>
      <c r="BA14" s="121">
        <v>6692</v>
      </c>
      <c r="BB14" s="121">
        <v>3441</v>
      </c>
      <c r="BC14" s="122" t="s">
        <v>452</v>
      </c>
      <c r="BD14" s="121">
        <v>0</v>
      </c>
      <c r="BE14" s="121">
        <v>17165</v>
      </c>
      <c r="BF14" s="121">
        <f>SUM(AE14,+AM14,+BE14)</f>
        <v>412312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452</v>
      </c>
      <c r="BO14" s="121">
        <f>SUM(BP14,BU14,BY14,BZ14,CF14)</f>
        <v>56724</v>
      </c>
      <c r="BP14" s="121">
        <f>SUM(BQ14:BT14)</f>
        <v>8604</v>
      </c>
      <c r="BQ14" s="121">
        <v>8604</v>
      </c>
      <c r="BR14" s="121">
        <v>0</v>
      </c>
      <c r="BS14" s="121">
        <v>0</v>
      </c>
      <c r="BT14" s="121">
        <v>0</v>
      </c>
      <c r="BU14" s="121">
        <f>SUM(BV14:BX14)</f>
        <v>21657</v>
      </c>
      <c r="BV14" s="121">
        <v>0</v>
      </c>
      <c r="BW14" s="121">
        <v>21657</v>
      </c>
      <c r="BX14" s="121">
        <v>0</v>
      </c>
      <c r="BY14" s="121">
        <v>0</v>
      </c>
      <c r="BZ14" s="121">
        <f>SUM(CA14:CD14)</f>
        <v>26463</v>
      </c>
      <c r="CA14" s="121">
        <v>0</v>
      </c>
      <c r="CB14" s="121">
        <v>19574</v>
      </c>
      <c r="CC14" s="121">
        <v>6889</v>
      </c>
      <c r="CD14" s="121">
        <v>0</v>
      </c>
      <c r="CE14" s="122" t="s">
        <v>452</v>
      </c>
      <c r="CF14" s="121">
        <v>0</v>
      </c>
      <c r="CG14" s="121">
        <v>1394</v>
      </c>
      <c r="CH14" s="121">
        <f>SUM(BG14,+BO14,+CG14)</f>
        <v>58118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452</v>
      </c>
      <c r="CQ14" s="121">
        <f>SUM(AM14,+BO14)</f>
        <v>451871</v>
      </c>
      <c r="CR14" s="121">
        <f>SUM(AN14,+BP14)</f>
        <v>39782</v>
      </c>
      <c r="CS14" s="121">
        <f>SUM(AO14,+BQ14)</f>
        <v>29389</v>
      </c>
      <c r="CT14" s="121">
        <f>SUM(AP14,+BR14)</f>
        <v>0</v>
      </c>
      <c r="CU14" s="121">
        <f>SUM(AQ14,+BS14)</f>
        <v>5197</v>
      </c>
      <c r="CV14" s="121">
        <f>SUM(AR14,+BT14)</f>
        <v>5196</v>
      </c>
      <c r="CW14" s="121">
        <f>SUM(AS14,+BU14)</f>
        <v>223054</v>
      </c>
      <c r="CX14" s="121">
        <f>SUM(AT14,+BV14)</f>
        <v>4772</v>
      </c>
      <c r="CY14" s="121">
        <f>SUM(AU14,+BW14)</f>
        <v>210031</v>
      </c>
      <c r="CZ14" s="121">
        <f>SUM(AV14,+BX14)</f>
        <v>8251</v>
      </c>
      <c r="DA14" s="121">
        <f>SUM(AW14,+BY14)</f>
        <v>1146</v>
      </c>
      <c r="DB14" s="121">
        <f>SUM(AX14,+BZ14)</f>
        <v>187889</v>
      </c>
      <c r="DC14" s="121">
        <f>SUM(AY14,+CA14)</f>
        <v>39918</v>
      </c>
      <c r="DD14" s="121">
        <f>SUM(AZ14,+CB14)</f>
        <v>130949</v>
      </c>
      <c r="DE14" s="121">
        <f>SUM(BA14,+CC14)</f>
        <v>13581</v>
      </c>
      <c r="DF14" s="121">
        <f>SUM(BB14,+CD14)</f>
        <v>3441</v>
      </c>
      <c r="DG14" s="122" t="s">
        <v>452</v>
      </c>
      <c r="DH14" s="121">
        <f>SUM(BD14,+CF14)</f>
        <v>0</v>
      </c>
      <c r="DI14" s="121">
        <f>SUM(BE14,+CG14)</f>
        <v>18559</v>
      </c>
      <c r="DJ14" s="121">
        <f>SUM(BF14,+CH14)</f>
        <v>470430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SUM(E7,+L7)</f>
        <v>19995560</v>
      </c>
      <c r="E7" s="140">
        <f>+SUM(F7:I7,K7)</f>
        <v>12513538</v>
      </c>
      <c r="F7" s="140">
        <f t="shared" ref="F7:L7" si="0">SUM(F$8:F$257)</f>
        <v>3334321</v>
      </c>
      <c r="G7" s="140">
        <f t="shared" si="0"/>
        <v>1436</v>
      </c>
      <c r="H7" s="140">
        <f t="shared" si="0"/>
        <v>5653500</v>
      </c>
      <c r="I7" s="140">
        <f t="shared" si="0"/>
        <v>2766466</v>
      </c>
      <c r="J7" s="140">
        <f t="shared" si="0"/>
        <v>4145882</v>
      </c>
      <c r="K7" s="140">
        <f t="shared" si="0"/>
        <v>757815</v>
      </c>
      <c r="L7" s="140">
        <f t="shared" si="0"/>
        <v>7482022</v>
      </c>
      <c r="M7" s="140">
        <f>SUM(N7,+U7)</f>
        <v>2108374</v>
      </c>
      <c r="N7" s="140">
        <f>+SUM(O7:R7,T7)</f>
        <v>423778</v>
      </c>
      <c r="O7" s="140">
        <f t="shared" ref="O7:U7" si="1">SUM(O$8:O$257)</f>
        <v>6772</v>
      </c>
      <c r="P7" s="140">
        <f t="shared" si="1"/>
        <v>7521</v>
      </c>
      <c r="Q7" s="140">
        <f t="shared" si="1"/>
        <v>17600</v>
      </c>
      <c r="R7" s="140">
        <f t="shared" si="1"/>
        <v>378057</v>
      </c>
      <c r="S7" s="140">
        <f t="shared" si="1"/>
        <v>1473342</v>
      </c>
      <c r="T7" s="140">
        <f t="shared" si="1"/>
        <v>13828</v>
      </c>
      <c r="U7" s="140">
        <f t="shared" si="1"/>
        <v>1684596</v>
      </c>
      <c r="V7" s="140">
        <f t="shared" ref="V7:AB7" si="2">+SUM(D7,M7)</f>
        <v>22103934</v>
      </c>
      <c r="W7" s="140">
        <f t="shared" si="2"/>
        <v>12937316</v>
      </c>
      <c r="X7" s="140">
        <f t="shared" si="2"/>
        <v>3341093</v>
      </c>
      <c r="Y7" s="140">
        <f t="shared" si="2"/>
        <v>8957</v>
      </c>
      <c r="Z7" s="140">
        <f t="shared" si="2"/>
        <v>5671100</v>
      </c>
      <c r="AA7" s="140">
        <f t="shared" si="2"/>
        <v>3144523</v>
      </c>
      <c r="AB7" s="140">
        <f t="shared" si="2"/>
        <v>5619224</v>
      </c>
      <c r="AC7" s="140">
        <f>+SUM(K7,T7)</f>
        <v>771643</v>
      </c>
      <c r="AD7" s="140">
        <f>+SUM(L7,U7)</f>
        <v>9166618</v>
      </c>
      <c r="AE7" s="208"/>
      <c r="AF7" s="208"/>
    </row>
    <row r="8" spans="1:32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SUM(E8,+L8)</f>
        <v>2091495</v>
      </c>
      <c r="E8" s="121">
        <f>+SUM(F8:I8,K8)</f>
        <v>633269</v>
      </c>
      <c r="F8" s="121">
        <v>428</v>
      </c>
      <c r="G8" s="121">
        <v>0</v>
      </c>
      <c r="H8" s="121">
        <v>47800</v>
      </c>
      <c r="I8" s="121">
        <v>404293</v>
      </c>
      <c r="J8" s="121"/>
      <c r="K8" s="121">
        <v>180748</v>
      </c>
      <c r="L8" s="121">
        <v>1458226</v>
      </c>
      <c r="M8" s="121">
        <f>SUM(N8,+U8)</f>
        <v>274287</v>
      </c>
      <c r="N8" s="121">
        <f>+SUM(O8:R8,T8)</f>
        <v>52961</v>
      </c>
      <c r="O8" s="121">
        <v>313</v>
      </c>
      <c r="P8" s="121">
        <v>0</v>
      </c>
      <c r="Q8" s="121">
        <v>0</v>
      </c>
      <c r="R8" s="121">
        <v>52578</v>
      </c>
      <c r="S8" s="121"/>
      <c r="T8" s="121">
        <v>70</v>
      </c>
      <c r="U8" s="121">
        <v>221326</v>
      </c>
      <c r="V8" s="121">
        <f>+SUM(D8,M8)</f>
        <v>2365782</v>
      </c>
      <c r="W8" s="121">
        <f>+SUM(E8,N8)</f>
        <v>686230</v>
      </c>
      <c r="X8" s="121">
        <f>+SUM(F8,O8)</f>
        <v>741</v>
      </c>
      <c r="Y8" s="121">
        <f>+SUM(G8,P8)</f>
        <v>0</v>
      </c>
      <c r="Z8" s="121">
        <f>+SUM(H8,Q8)</f>
        <v>47800</v>
      </c>
      <c r="AA8" s="121">
        <f>+SUM(I8,R8)</f>
        <v>456871</v>
      </c>
      <c r="AB8" s="121">
        <f>+SUM(J8,S8)</f>
        <v>0</v>
      </c>
      <c r="AC8" s="121">
        <f>+SUM(K8,T8)</f>
        <v>180818</v>
      </c>
      <c r="AD8" s="121">
        <f>+SUM(L8,U8)</f>
        <v>1679552</v>
      </c>
      <c r="AE8" s="209" t="s">
        <v>326</v>
      </c>
      <c r="AF8" s="208"/>
    </row>
    <row r="9" spans="1:32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SUM(E9,+L9)</f>
        <v>399156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399156</v>
      </c>
      <c r="M9" s="121">
        <f>SUM(N9,+U9)</f>
        <v>123372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123372</v>
      </c>
      <c r="V9" s="121">
        <f>+SUM(D9,M9)</f>
        <v>522528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522528</v>
      </c>
      <c r="AE9" s="209" t="s">
        <v>331</v>
      </c>
      <c r="AF9" s="208"/>
    </row>
    <row r="10" spans="1:32" s="136" customFormat="1" ht="13.5" customHeight="1" x14ac:dyDescent="0.15">
      <c r="A10" s="119" t="s">
        <v>8</v>
      </c>
      <c r="B10" s="120" t="s">
        <v>334</v>
      </c>
      <c r="C10" s="119" t="s">
        <v>335</v>
      </c>
      <c r="D10" s="121">
        <f>SUM(E10,+L10)</f>
        <v>1284890</v>
      </c>
      <c r="E10" s="121">
        <f>+SUM(F10:I10,K10)</f>
        <v>474674</v>
      </c>
      <c r="F10" s="121">
        <v>56140</v>
      </c>
      <c r="G10" s="121">
        <v>1344</v>
      </c>
      <c r="H10" s="121">
        <v>79300</v>
      </c>
      <c r="I10" s="121">
        <v>171791</v>
      </c>
      <c r="J10" s="121"/>
      <c r="K10" s="121">
        <v>166099</v>
      </c>
      <c r="L10" s="121">
        <v>810216</v>
      </c>
      <c r="M10" s="121">
        <f>SUM(N10,+U10)</f>
        <v>89203</v>
      </c>
      <c r="N10" s="121">
        <f>+SUM(O10:R10,T10)</f>
        <v>9074</v>
      </c>
      <c r="O10" s="121">
        <v>0</v>
      </c>
      <c r="P10" s="121">
        <v>0</v>
      </c>
      <c r="Q10" s="121">
        <v>0</v>
      </c>
      <c r="R10" s="121">
        <v>2103</v>
      </c>
      <c r="S10" s="121"/>
      <c r="T10" s="121">
        <v>6971</v>
      </c>
      <c r="U10" s="121">
        <v>80129</v>
      </c>
      <c r="V10" s="121">
        <f>+SUM(D10,M10)</f>
        <v>1374093</v>
      </c>
      <c r="W10" s="121">
        <f>+SUM(E10,N10)</f>
        <v>483748</v>
      </c>
      <c r="X10" s="121">
        <f>+SUM(F10,O10)</f>
        <v>56140</v>
      </c>
      <c r="Y10" s="121">
        <f>+SUM(G10,P10)</f>
        <v>1344</v>
      </c>
      <c r="Z10" s="121">
        <f>+SUM(H10,Q10)</f>
        <v>79300</v>
      </c>
      <c r="AA10" s="121">
        <f>+SUM(I10,R10)</f>
        <v>173894</v>
      </c>
      <c r="AB10" s="121">
        <f>+SUM(J10,S10)</f>
        <v>0</v>
      </c>
      <c r="AC10" s="121">
        <f>+SUM(K10,T10)</f>
        <v>173070</v>
      </c>
      <c r="AD10" s="121">
        <f>+SUM(L10,U10)</f>
        <v>890345</v>
      </c>
      <c r="AE10" s="209" t="s">
        <v>336</v>
      </c>
      <c r="AF10" s="208"/>
    </row>
    <row r="11" spans="1:32" s="136" customFormat="1" ht="13.5" customHeight="1" x14ac:dyDescent="0.15">
      <c r="A11" s="119" t="s">
        <v>8</v>
      </c>
      <c r="B11" s="120" t="s">
        <v>337</v>
      </c>
      <c r="C11" s="119" t="s">
        <v>338</v>
      </c>
      <c r="D11" s="121">
        <f>SUM(E11,+L11)</f>
        <v>843195</v>
      </c>
      <c r="E11" s="121">
        <f>+SUM(F11:I11,K11)</f>
        <v>4994</v>
      </c>
      <c r="F11" s="121">
        <v>0</v>
      </c>
      <c r="G11" s="121">
        <v>0</v>
      </c>
      <c r="H11" s="121">
        <v>0</v>
      </c>
      <c r="I11" s="121">
        <v>4894</v>
      </c>
      <c r="J11" s="121"/>
      <c r="K11" s="121">
        <v>100</v>
      </c>
      <c r="L11" s="121">
        <v>838201</v>
      </c>
      <c r="M11" s="121">
        <f>SUM(N11,+U11)</f>
        <v>131478</v>
      </c>
      <c r="N11" s="121">
        <f>+SUM(O11:R11,T11)</f>
        <v>1703</v>
      </c>
      <c r="O11" s="121">
        <v>0</v>
      </c>
      <c r="P11" s="121">
        <v>0</v>
      </c>
      <c r="Q11" s="121">
        <v>0</v>
      </c>
      <c r="R11" s="121">
        <v>1703</v>
      </c>
      <c r="S11" s="121"/>
      <c r="T11" s="121">
        <v>0</v>
      </c>
      <c r="U11" s="121">
        <v>129775</v>
      </c>
      <c r="V11" s="121">
        <f>+SUM(D11,M11)</f>
        <v>974673</v>
      </c>
      <c r="W11" s="121">
        <f>+SUM(E11,N11)</f>
        <v>6697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6597</v>
      </c>
      <c r="AB11" s="121">
        <f>+SUM(J11,S11)</f>
        <v>0</v>
      </c>
      <c r="AC11" s="121">
        <f>+SUM(K11,T11)</f>
        <v>100</v>
      </c>
      <c r="AD11" s="121">
        <f>+SUM(L11,U11)</f>
        <v>967976</v>
      </c>
      <c r="AE11" s="209" t="s">
        <v>339</v>
      </c>
      <c r="AF11" s="208"/>
    </row>
    <row r="12" spans="1:32" s="136" customFormat="1" ht="13.5" customHeight="1" x14ac:dyDescent="0.15">
      <c r="A12" s="119" t="s">
        <v>8</v>
      </c>
      <c r="B12" s="120" t="s">
        <v>342</v>
      </c>
      <c r="C12" s="119" t="s">
        <v>343</v>
      </c>
      <c r="D12" s="121">
        <f>SUM(E12,+L12)</f>
        <v>494905</v>
      </c>
      <c r="E12" s="121">
        <f>+SUM(F12:I12,K12)</f>
        <v>52290</v>
      </c>
      <c r="F12" s="121">
        <v>0</v>
      </c>
      <c r="G12" s="121">
        <v>0</v>
      </c>
      <c r="H12" s="121">
        <v>0</v>
      </c>
      <c r="I12" s="121">
        <v>50879</v>
      </c>
      <c r="J12" s="121"/>
      <c r="K12" s="121">
        <v>1411</v>
      </c>
      <c r="L12" s="121">
        <v>442615</v>
      </c>
      <c r="M12" s="121">
        <f>SUM(N12,+U12)</f>
        <v>198818</v>
      </c>
      <c r="N12" s="121">
        <f>+SUM(O12:R12,T12)</f>
        <v>11196</v>
      </c>
      <c r="O12" s="121">
        <v>5294</v>
      </c>
      <c r="P12" s="121">
        <v>5902</v>
      </c>
      <c r="Q12" s="121">
        <v>0</v>
      </c>
      <c r="R12" s="121">
        <v>0</v>
      </c>
      <c r="S12" s="121"/>
      <c r="T12" s="121">
        <v>0</v>
      </c>
      <c r="U12" s="121">
        <v>187622</v>
      </c>
      <c r="V12" s="121">
        <f>+SUM(D12,M12)</f>
        <v>693723</v>
      </c>
      <c r="W12" s="121">
        <f>+SUM(E12,N12)</f>
        <v>63486</v>
      </c>
      <c r="X12" s="121">
        <f>+SUM(F12,O12)</f>
        <v>5294</v>
      </c>
      <c r="Y12" s="121">
        <f>+SUM(G12,P12)</f>
        <v>5902</v>
      </c>
      <c r="Z12" s="121">
        <f>+SUM(H12,Q12)</f>
        <v>0</v>
      </c>
      <c r="AA12" s="121">
        <f>+SUM(I12,R12)</f>
        <v>50879</v>
      </c>
      <c r="AB12" s="121">
        <f>+SUM(J12,S12)</f>
        <v>0</v>
      </c>
      <c r="AC12" s="121">
        <f>+SUM(K12,T12)</f>
        <v>1411</v>
      </c>
      <c r="AD12" s="121">
        <f>+SUM(L12,U12)</f>
        <v>630237</v>
      </c>
      <c r="AE12" s="209" t="s">
        <v>344</v>
      </c>
      <c r="AF12" s="208"/>
    </row>
    <row r="13" spans="1:32" s="136" customFormat="1" ht="13.5" customHeight="1" x14ac:dyDescent="0.15">
      <c r="A13" s="119" t="s">
        <v>8</v>
      </c>
      <c r="B13" s="120" t="s">
        <v>347</v>
      </c>
      <c r="C13" s="119" t="s">
        <v>348</v>
      </c>
      <c r="D13" s="121">
        <f>SUM(E13,+L13)</f>
        <v>253416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253416</v>
      </c>
      <c r="M13" s="121">
        <f>SUM(N13,+U13)</f>
        <v>36788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36788</v>
      </c>
      <c r="V13" s="121">
        <f>+SUM(D13,M13)</f>
        <v>290204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290204</v>
      </c>
      <c r="AE13" s="209" t="s">
        <v>349</v>
      </c>
      <c r="AF13" s="208"/>
    </row>
    <row r="14" spans="1:32" s="136" customFormat="1" ht="13.5" customHeight="1" x14ac:dyDescent="0.15">
      <c r="A14" s="119" t="s">
        <v>8</v>
      </c>
      <c r="B14" s="120" t="s">
        <v>352</v>
      </c>
      <c r="C14" s="119" t="s">
        <v>353</v>
      </c>
      <c r="D14" s="121">
        <f>SUM(E14,+L14)</f>
        <v>291870</v>
      </c>
      <c r="E14" s="121">
        <f>+SUM(F14:I14,K14)</f>
        <v>67825</v>
      </c>
      <c r="F14" s="121">
        <v>0</v>
      </c>
      <c r="G14" s="121">
        <v>0</v>
      </c>
      <c r="H14" s="121">
        <v>0</v>
      </c>
      <c r="I14" s="121">
        <v>47829</v>
      </c>
      <c r="J14" s="121"/>
      <c r="K14" s="121">
        <v>19996</v>
      </c>
      <c r="L14" s="121">
        <v>224045</v>
      </c>
      <c r="M14" s="121">
        <f>SUM(N14,+U14)</f>
        <v>69742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69742</v>
      </c>
      <c r="V14" s="121">
        <f>+SUM(D14,M14)</f>
        <v>361612</v>
      </c>
      <c r="W14" s="121">
        <f>+SUM(E14,N14)</f>
        <v>67825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47829</v>
      </c>
      <c r="AB14" s="121">
        <f>+SUM(J14,S14)</f>
        <v>0</v>
      </c>
      <c r="AC14" s="121">
        <f>+SUM(K14,T14)</f>
        <v>19996</v>
      </c>
      <c r="AD14" s="121">
        <f>+SUM(L14,U14)</f>
        <v>293787</v>
      </c>
      <c r="AE14" s="209" t="s">
        <v>354</v>
      </c>
      <c r="AF14" s="208"/>
    </row>
    <row r="15" spans="1:32" s="136" customFormat="1" ht="13.5" customHeight="1" x14ac:dyDescent="0.15">
      <c r="A15" s="119" t="s">
        <v>8</v>
      </c>
      <c r="B15" s="120" t="s">
        <v>355</v>
      </c>
      <c r="C15" s="119" t="s">
        <v>356</v>
      </c>
      <c r="D15" s="121">
        <f>SUM(E15,+L15)</f>
        <v>77490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77490</v>
      </c>
      <c r="M15" s="121">
        <f>SUM(N15,+U15)</f>
        <v>27768</v>
      </c>
      <c r="N15" s="121">
        <f>+SUM(O15:R15,T15)</f>
        <v>100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100</v>
      </c>
      <c r="U15" s="121">
        <v>27668</v>
      </c>
      <c r="V15" s="121">
        <f>+SUM(D15,M15)</f>
        <v>105258</v>
      </c>
      <c r="W15" s="121">
        <f>+SUM(E15,N15)</f>
        <v>100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100</v>
      </c>
      <c r="AD15" s="121">
        <f>+SUM(L15,U15)</f>
        <v>105158</v>
      </c>
      <c r="AE15" s="209" t="s">
        <v>357</v>
      </c>
      <c r="AF15" s="208"/>
    </row>
    <row r="16" spans="1:32" s="136" customFormat="1" ht="13.5" customHeight="1" x14ac:dyDescent="0.15">
      <c r="A16" s="119" t="s">
        <v>8</v>
      </c>
      <c r="B16" s="120" t="s">
        <v>360</v>
      </c>
      <c r="C16" s="119" t="s">
        <v>361</v>
      </c>
      <c r="D16" s="121">
        <f>SUM(E16,+L16)</f>
        <v>177142</v>
      </c>
      <c r="E16" s="121">
        <f>+SUM(F16:I16,K16)</f>
        <v>1275</v>
      </c>
      <c r="F16" s="121">
        <v>0</v>
      </c>
      <c r="G16" s="121">
        <v>0</v>
      </c>
      <c r="H16" s="121">
        <v>0</v>
      </c>
      <c r="I16" s="121">
        <v>191</v>
      </c>
      <c r="J16" s="121"/>
      <c r="K16" s="121">
        <v>1084</v>
      </c>
      <c r="L16" s="121">
        <v>175867</v>
      </c>
      <c r="M16" s="121">
        <f>SUM(N16,+U16)</f>
        <v>46505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46505</v>
      </c>
      <c r="V16" s="121">
        <f>+SUM(D16,M16)</f>
        <v>223647</v>
      </c>
      <c r="W16" s="121">
        <f>+SUM(E16,N16)</f>
        <v>1275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191</v>
      </c>
      <c r="AB16" s="121">
        <f>+SUM(J16,S16)</f>
        <v>0</v>
      </c>
      <c r="AC16" s="121">
        <f>+SUM(K16,T16)</f>
        <v>1084</v>
      </c>
      <c r="AD16" s="121">
        <f>+SUM(L16,U16)</f>
        <v>222372</v>
      </c>
      <c r="AE16" s="209" t="s">
        <v>362</v>
      </c>
      <c r="AF16" s="208"/>
    </row>
    <row r="17" spans="1:32" s="136" customFormat="1" ht="13.5" customHeight="1" x14ac:dyDescent="0.15">
      <c r="A17" s="119" t="s">
        <v>8</v>
      </c>
      <c r="B17" s="120" t="s">
        <v>363</v>
      </c>
      <c r="C17" s="119" t="s">
        <v>364</v>
      </c>
      <c r="D17" s="121">
        <f>SUM(E17,+L17)</f>
        <v>230371</v>
      </c>
      <c r="E17" s="121">
        <f>+SUM(F17:I17,K17)</f>
        <v>1321</v>
      </c>
      <c r="F17" s="121">
        <v>0</v>
      </c>
      <c r="G17" s="121">
        <v>92</v>
      </c>
      <c r="H17" s="121">
        <v>0</v>
      </c>
      <c r="I17" s="121">
        <v>295</v>
      </c>
      <c r="J17" s="121"/>
      <c r="K17" s="121">
        <v>934</v>
      </c>
      <c r="L17" s="121">
        <v>229050</v>
      </c>
      <c r="M17" s="121">
        <f>SUM(N17,+U17)</f>
        <v>30493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30493</v>
      </c>
      <c r="V17" s="121">
        <f>+SUM(D17,M17)</f>
        <v>260864</v>
      </c>
      <c r="W17" s="121">
        <f>+SUM(E17,N17)</f>
        <v>1321</v>
      </c>
      <c r="X17" s="121">
        <f>+SUM(F17,O17)</f>
        <v>0</v>
      </c>
      <c r="Y17" s="121">
        <f>+SUM(G17,P17)</f>
        <v>92</v>
      </c>
      <c r="Z17" s="121">
        <f>+SUM(H17,Q17)</f>
        <v>0</v>
      </c>
      <c r="AA17" s="121">
        <f>+SUM(I17,R17)</f>
        <v>295</v>
      </c>
      <c r="AB17" s="121">
        <f>+SUM(J17,S17)</f>
        <v>0</v>
      </c>
      <c r="AC17" s="121">
        <f>+SUM(K17,T17)</f>
        <v>934</v>
      </c>
      <c r="AD17" s="121">
        <f>+SUM(L17,U17)</f>
        <v>259543</v>
      </c>
      <c r="AE17" s="209" t="s">
        <v>365</v>
      </c>
      <c r="AF17" s="208"/>
    </row>
    <row r="18" spans="1:32" s="136" customFormat="1" ht="13.5" customHeight="1" x14ac:dyDescent="0.15">
      <c r="A18" s="119" t="s">
        <v>8</v>
      </c>
      <c r="B18" s="120" t="s">
        <v>366</v>
      </c>
      <c r="C18" s="119" t="s">
        <v>367</v>
      </c>
      <c r="D18" s="121">
        <f>SUM(E18,+L18)</f>
        <v>177351</v>
      </c>
      <c r="E18" s="121">
        <f>+SUM(F18:I18,K18)</f>
        <v>1747</v>
      </c>
      <c r="F18" s="121">
        <v>0</v>
      </c>
      <c r="G18" s="121">
        <v>0</v>
      </c>
      <c r="H18" s="121">
        <v>0</v>
      </c>
      <c r="I18" s="121">
        <v>230</v>
      </c>
      <c r="J18" s="121"/>
      <c r="K18" s="121">
        <v>1517</v>
      </c>
      <c r="L18" s="121">
        <v>175604</v>
      </c>
      <c r="M18" s="121">
        <f>SUM(N18,+U18)</f>
        <v>58552</v>
      </c>
      <c r="N18" s="121">
        <f>+SUM(O18:R18,T18)</f>
        <v>140</v>
      </c>
      <c r="O18" s="121">
        <v>0</v>
      </c>
      <c r="P18" s="121">
        <v>0</v>
      </c>
      <c r="Q18" s="121">
        <v>0</v>
      </c>
      <c r="R18" s="121">
        <v>140</v>
      </c>
      <c r="S18" s="121"/>
      <c r="T18" s="121">
        <v>0</v>
      </c>
      <c r="U18" s="121">
        <v>58412</v>
      </c>
      <c r="V18" s="121">
        <f>+SUM(D18,M18)</f>
        <v>235903</v>
      </c>
      <c r="W18" s="121">
        <f>+SUM(E18,N18)</f>
        <v>1887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370</v>
      </c>
      <c r="AB18" s="121">
        <f>+SUM(J18,S18)</f>
        <v>0</v>
      </c>
      <c r="AC18" s="121">
        <f>+SUM(K18,T18)</f>
        <v>1517</v>
      </c>
      <c r="AD18" s="121">
        <f>+SUM(L18,U18)</f>
        <v>234016</v>
      </c>
      <c r="AE18" s="209" t="s">
        <v>368</v>
      </c>
      <c r="AF18" s="208"/>
    </row>
    <row r="19" spans="1:32" s="136" customFormat="1" ht="13.5" customHeight="1" x14ac:dyDescent="0.15">
      <c r="A19" s="119" t="s">
        <v>8</v>
      </c>
      <c r="B19" s="120" t="s">
        <v>369</v>
      </c>
      <c r="C19" s="119" t="s">
        <v>370</v>
      </c>
      <c r="D19" s="121">
        <f>SUM(E19,+L19)</f>
        <v>220209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220209</v>
      </c>
      <c r="M19" s="121">
        <f>SUM(N19,+U19)</f>
        <v>35563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35563</v>
      </c>
      <c r="V19" s="121">
        <f>+SUM(D19,M19)</f>
        <v>255772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255772</v>
      </c>
      <c r="AE19" s="209" t="s">
        <v>371</v>
      </c>
      <c r="AF19" s="208"/>
    </row>
    <row r="20" spans="1:32" s="136" customFormat="1" ht="13.5" customHeight="1" x14ac:dyDescent="0.15">
      <c r="A20" s="119" t="s">
        <v>8</v>
      </c>
      <c r="B20" s="120" t="s">
        <v>374</v>
      </c>
      <c r="C20" s="119" t="s">
        <v>375</v>
      </c>
      <c r="D20" s="121">
        <f>SUM(E20,+L20)</f>
        <v>115817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115817</v>
      </c>
      <c r="M20" s="121">
        <f>SUM(N20,+U20)</f>
        <v>64761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64761</v>
      </c>
      <c r="V20" s="121">
        <f>+SUM(D20,M20)</f>
        <v>180578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180578</v>
      </c>
      <c r="AE20" s="209" t="s">
        <v>376</v>
      </c>
      <c r="AF20" s="208"/>
    </row>
    <row r="21" spans="1:32" s="136" customFormat="1" ht="13.5" customHeight="1" x14ac:dyDescent="0.15">
      <c r="A21" s="119" t="s">
        <v>8</v>
      </c>
      <c r="B21" s="120" t="s">
        <v>377</v>
      </c>
      <c r="C21" s="119" t="s">
        <v>378</v>
      </c>
      <c r="D21" s="121">
        <f>SUM(E21,+L21)</f>
        <v>121604</v>
      </c>
      <c r="E21" s="121">
        <f>+SUM(F21:I21,K21)</f>
        <v>24917</v>
      </c>
      <c r="F21" s="121">
        <v>0</v>
      </c>
      <c r="G21" s="121">
        <v>0</v>
      </c>
      <c r="H21" s="121">
        <v>0</v>
      </c>
      <c r="I21" s="121">
        <v>24115</v>
      </c>
      <c r="J21" s="121"/>
      <c r="K21" s="121">
        <v>802</v>
      </c>
      <c r="L21" s="121">
        <v>96687</v>
      </c>
      <c r="M21" s="121">
        <f>SUM(N21,+U21)</f>
        <v>23634</v>
      </c>
      <c r="N21" s="121">
        <f>+SUM(O21:R21,T21)</f>
        <v>277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277</v>
      </c>
      <c r="U21" s="121">
        <v>23357</v>
      </c>
      <c r="V21" s="121">
        <f>+SUM(D21,M21)</f>
        <v>145238</v>
      </c>
      <c r="W21" s="121">
        <f>+SUM(E21,N21)</f>
        <v>25194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24115</v>
      </c>
      <c r="AB21" s="121">
        <f>+SUM(J21,S21)</f>
        <v>0</v>
      </c>
      <c r="AC21" s="121">
        <f>+SUM(K21,T21)</f>
        <v>1079</v>
      </c>
      <c r="AD21" s="121">
        <f>+SUM(L21,U21)</f>
        <v>120044</v>
      </c>
      <c r="AE21" s="209" t="s">
        <v>379</v>
      </c>
      <c r="AF21" s="208"/>
    </row>
    <row r="22" spans="1:32" s="136" customFormat="1" ht="13.5" customHeight="1" x14ac:dyDescent="0.15">
      <c r="A22" s="119" t="s">
        <v>8</v>
      </c>
      <c r="B22" s="120" t="s">
        <v>380</v>
      </c>
      <c r="C22" s="119" t="s">
        <v>381</v>
      </c>
      <c r="D22" s="121">
        <f>SUM(E22,+L22)</f>
        <v>108397</v>
      </c>
      <c r="E22" s="121">
        <f>+SUM(F22:I22,K22)</f>
        <v>20561</v>
      </c>
      <c r="F22" s="121">
        <v>0</v>
      </c>
      <c r="G22" s="121">
        <v>0</v>
      </c>
      <c r="H22" s="121">
        <v>0</v>
      </c>
      <c r="I22" s="121">
        <v>17325</v>
      </c>
      <c r="J22" s="121"/>
      <c r="K22" s="121">
        <v>3236</v>
      </c>
      <c r="L22" s="121">
        <v>87836</v>
      </c>
      <c r="M22" s="121">
        <f>SUM(N22,+U22)</f>
        <v>23709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23709</v>
      </c>
      <c r="V22" s="121">
        <f>+SUM(D22,M22)</f>
        <v>132106</v>
      </c>
      <c r="W22" s="121">
        <f>+SUM(E22,N22)</f>
        <v>20561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17325</v>
      </c>
      <c r="AB22" s="121">
        <f>+SUM(J22,S22)</f>
        <v>0</v>
      </c>
      <c r="AC22" s="121">
        <f>+SUM(K22,T22)</f>
        <v>3236</v>
      </c>
      <c r="AD22" s="121">
        <f>+SUM(L22,U22)</f>
        <v>111545</v>
      </c>
      <c r="AE22" s="209" t="s">
        <v>382</v>
      </c>
      <c r="AF22" s="208"/>
    </row>
    <row r="23" spans="1:32" s="136" customFormat="1" ht="13.5" customHeight="1" x14ac:dyDescent="0.15">
      <c r="A23" s="119" t="s">
        <v>8</v>
      </c>
      <c r="B23" s="120" t="s">
        <v>383</v>
      </c>
      <c r="C23" s="119" t="s">
        <v>384</v>
      </c>
      <c r="D23" s="121">
        <f>SUM(E23,+L23)</f>
        <v>72539</v>
      </c>
      <c r="E23" s="121">
        <f>+SUM(F23:I23,K23)</f>
        <v>160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160</v>
      </c>
      <c r="L23" s="121">
        <v>72379</v>
      </c>
      <c r="M23" s="121">
        <f>SUM(N23,+U23)</f>
        <v>27708</v>
      </c>
      <c r="N23" s="121">
        <f>+SUM(O23:R23,T23)</f>
        <v>120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120</v>
      </c>
      <c r="U23" s="121">
        <v>27588</v>
      </c>
      <c r="V23" s="121">
        <f>+SUM(D23,M23)</f>
        <v>100247</v>
      </c>
      <c r="W23" s="121">
        <f>+SUM(E23,N23)</f>
        <v>280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280</v>
      </c>
      <c r="AD23" s="121">
        <f>+SUM(L23,U23)</f>
        <v>99967</v>
      </c>
      <c r="AE23" s="209" t="s">
        <v>385</v>
      </c>
      <c r="AF23" s="208"/>
    </row>
    <row r="24" spans="1:32" s="136" customFormat="1" ht="13.5" customHeight="1" x14ac:dyDescent="0.15">
      <c r="A24" s="119" t="s">
        <v>8</v>
      </c>
      <c r="B24" s="120" t="s">
        <v>387</v>
      </c>
      <c r="C24" s="119" t="s">
        <v>388</v>
      </c>
      <c r="D24" s="121">
        <f>SUM(E24,+L24)</f>
        <v>63205</v>
      </c>
      <c r="E24" s="121">
        <f>+SUM(F24:I24,K24)</f>
        <v>90</v>
      </c>
      <c r="F24" s="121">
        <v>0</v>
      </c>
      <c r="G24" s="121">
        <v>0</v>
      </c>
      <c r="H24" s="121">
        <v>0</v>
      </c>
      <c r="I24" s="121">
        <v>90</v>
      </c>
      <c r="J24" s="121"/>
      <c r="K24" s="121">
        <v>0</v>
      </c>
      <c r="L24" s="121">
        <v>63115</v>
      </c>
      <c r="M24" s="121">
        <f>SUM(N24,+U24)</f>
        <v>12772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12772</v>
      </c>
      <c r="V24" s="121">
        <f>+SUM(D24,M24)</f>
        <v>75977</v>
      </c>
      <c r="W24" s="121">
        <f>+SUM(E24,N24)</f>
        <v>90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90</v>
      </c>
      <c r="AB24" s="121">
        <f>+SUM(J24,S24)</f>
        <v>0</v>
      </c>
      <c r="AC24" s="121">
        <f>+SUM(K24,T24)</f>
        <v>0</v>
      </c>
      <c r="AD24" s="121">
        <f>+SUM(L24,U24)</f>
        <v>75887</v>
      </c>
      <c r="AE24" s="209" t="s">
        <v>389</v>
      </c>
      <c r="AF24" s="208"/>
    </row>
    <row r="25" spans="1:32" s="136" customFormat="1" ht="13.5" customHeight="1" x14ac:dyDescent="0.15">
      <c r="A25" s="119" t="s">
        <v>8</v>
      </c>
      <c r="B25" s="120" t="s">
        <v>390</v>
      </c>
      <c r="C25" s="119" t="s">
        <v>391</v>
      </c>
      <c r="D25" s="121">
        <f>SUM(E25,+L25)</f>
        <v>75084</v>
      </c>
      <c r="E25" s="121">
        <f>+SUM(F25:I25,K25)</f>
        <v>7717</v>
      </c>
      <c r="F25" s="121">
        <v>0</v>
      </c>
      <c r="G25" s="121">
        <v>0</v>
      </c>
      <c r="H25" s="121">
        <v>7700</v>
      </c>
      <c r="I25" s="121">
        <v>0</v>
      </c>
      <c r="J25" s="121"/>
      <c r="K25" s="121">
        <v>17</v>
      </c>
      <c r="L25" s="121">
        <v>67367</v>
      </c>
      <c r="M25" s="121">
        <f>SUM(N25,+U25)</f>
        <v>19881</v>
      </c>
      <c r="N25" s="121">
        <f>+SUM(O25:R25,T25)</f>
        <v>2311</v>
      </c>
      <c r="O25" s="121">
        <v>0</v>
      </c>
      <c r="P25" s="121">
        <v>0</v>
      </c>
      <c r="Q25" s="121">
        <v>2300</v>
      </c>
      <c r="R25" s="121">
        <v>0</v>
      </c>
      <c r="S25" s="121"/>
      <c r="T25" s="121">
        <v>11</v>
      </c>
      <c r="U25" s="121">
        <v>17570</v>
      </c>
      <c r="V25" s="121">
        <f>+SUM(D25,M25)</f>
        <v>94965</v>
      </c>
      <c r="W25" s="121">
        <f>+SUM(E25,N25)</f>
        <v>10028</v>
      </c>
      <c r="X25" s="121">
        <f>+SUM(F25,O25)</f>
        <v>0</v>
      </c>
      <c r="Y25" s="121">
        <f>+SUM(G25,P25)</f>
        <v>0</v>
      </c>
      <c r="Z25" s="121">
        <f>+SUM(H25,Q25)</f>
        <v>10000</v>
      </c>
      <c r="AA25" s="121">
        <f>+SUM(I25,R25)</f>
        <v>0</v>
      </c>
      <c r="AB25" s="121">
        <f>+SUM(J25,S25)</f>
        <v>0</v>
      </c>
      <c r="AC25" s="121">
        <f>+SUM(K25,T25)</f>
        <v>28</v>
      </c>
      <c r="AD25" s="121">
        <f>+SUM(L25,U25)</f>
        <v>84937</v>
      </c>
      <c r="AE25" s="209" t="s">
        <v>392</v>
      </c>
      <c r="AF25" s="208"/>
    </row>
    <row r="26" spans="1:32" s="136" customFormat="1" ht="13.5" customHeight="1" x14ac:dyDescent="0.15">
      <c r="A26" s="119" t="s">
        <v>8</v>
      </c>
      <c r="B26" s="120" t="s">
        <v>393</v>
      </c>
      <c r="C26" s="119" t="s">
        <v>394</v>
      </c>
      <c r="D26" s="121">
        <f>SUM(E26,+L26)</f>
        <v>45886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45886</v>
      </c>
      <c r="M26" s="121">
        <f>SUM(N26,+U26)</f>
        <v>15691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15691</v>
      </c>
      <c r="V26" s="121">
        <f>+SUM(D26,M26)</f>
        <v>61577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61577</v>
      </c>
      <c r="AE26" s="209" t="s">
        <v>395</v>
      </c>
      <c r="AF26" s="208"/>
    </row>
    <row r="27" spans="1:32" s="136" customFormat="1" ht="13.5" customHeight="1" x14ac:dyDescent="0.15">
      <c r="A27" s="119" t="s">
        <v>8</v>
      </c>
      <c r="B27" s="120" t="s">
        <v>396</v>
      </c>
      <c r="C27" s="119" t="s">
        <v>397</v>
      </c>
      <c r="D27" s="121">
        <f>SUM(E27,+L27)</f>
        <v>110104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110104</v>
      </c>
      <c r="M27" s="121">
        <f>SUM(N27,+U27)</f>
        <v>17781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17781</v>
      </c>
      <c r="V27" s="121">
        <f>+SUM(D27,M27)</f>
        <v>127885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127885</v>
      </c>
      <c r="AE27" s="209" t="s">
        <v>398</v>
      </c>
      <c r="AF27" s="208"/>
    </row>
    <row r="28" spans="1:32" s="136" customFormat="1" ht="13.5" customHeight="1" x14ac:dyDescent="0.15">
      <c r="A28" s="119" t="s">
        <v>8</v>
      </c>
      <c r="B28" s="120" t="s">
        <v>399</v>
      </c>
      <c r="C28" s="119" t="s">
        <v>400</v>
      </c>
      <c r="D28" s="121">
        <f>SUM(E28,+L28)</f>
        <v>91702</v>
      </c>
      <c r="E28" s="121">
        <f>+SUM(F28:I28,K28)</f>
        <v>8080</v>
      </c>
      <c r="F28" s="121">
        <v>0</v>
      </c>
      <c r="G28" s="121">
        <v>0</v>
      </c>
      <c r="H28" s="121">
        <v>0</v>
      </c>
      <c r="I28" s="121">
        <v>8080</v>
      </c>
      <c r="J28" s="121"/>
      <c r="K28" s="121">
        <v>0</v>
      </c>
      <c r="L28" s="121">
        <v>83622</v>
      </c>
      <c r="M28" s="121">
        <f>SUM(N28,+U28)</f>
        <v>31545</v>
      </c>
      <c r="N28" s="121">
        <f>+SUM(O28:R28,T28)</f>
        <v>2784</v>
      </c>
      <c r="O28" s="121">
        <v>1165</v>
      </c>
      <c r="P28" s="121">
        <v>1619</v>
      </c>
      <c r="Q28" s="121">
        <v>0</v>
      </c>
      <c r="R28" s="121">
        <v>0</v>
      </c>
      <c r="S28" s="121"/>
      <c r="T28" s="121">
        <v>0</v>
      </c>
      <c r="U28" s="121">
        <v>28761</v>
      </c>
      <c r="V28" s="121">
        <f>+SUM(D28,M28)</f>
        <v>123247</v>
      </c>
      <c r="W28" s="121">
        <f>+SUM(E28,N28)</f>
        <v>10864</v>
      </c>
      <c r="X28" s="121">
        <f>+SUM(F28,O28)</f>
        <v>1165</v>
      </c>
      <c r="Y28" s="121">
        <f>+SUM(G28,P28)</f>
        <v>1619</v>
      </c>
      <c r="Z28" s="121">
        <f>+SUM(H28,Q28)</f>
        <v>0</v>
      </c>
      <c r="AA28" s="121">
        <f>+SUM(I28,R28)</f>
        <v>8080</v>
      </c>
      <c r="AB28" s="121">
        <f>+SUM(J28,S28)</f>
        <v>0</v>
      </c>
      <c r="AC28" s="121">
        <f>+SUM(K28,T28)</f>
        <v>0</v>
      </c>
      <c r="AD28" s="121">
        <f>+SUM(L28,U28)</f>
        <v>112383</v>
      </c>
      <c r="AE28" s="209" t="s">
        <v>401</v>
      </c>
      <c r="AF28" s="208"/>
    </row>
    <row r="29" spans="1:32" s="136" customFormat="1" ht="13.5" customHeight="1" x14ac:dyDescent="0.15">
      <c r="A29" s="119" t="s">
        <v>8</v>
      </c>
      <c r="B29" s="120" t="s">
        <v>402</v>
      </c>
      <c r="C29" s="119" t="s">
        <v>403</v>
      </c>
      <c r="D29" s="121">
        <f>SUM(E29,+L29)</f>
        <v>167343</v>
      </c>
      <c r="E29" s="121">
        <f>+SUM(F29:I29,K29)</f>
        <v>19058</v>
      </c>
      <c r="F29" s="121">
        <v>0</v>
      </c>
      <c r="G29" s="121">
        <v>0</v>
      </c>
      <c r="H29" s="121">
        <v>0</v>
      </c>
      <c r="I29" s="121">
        <v>18998</v>
      </c>
      <c r="J29" s="121"/>
      <c r="K29" s="121">
        <v>60</v>
      </c>
      <c r="L29" s="121">
        <v>148285</v>
      </c>
      <c r="M29" s="121">
        <f>SUM(N29,+U29)</f>
        <v>46684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46684</v>
      </c>
      <c r="V29" s="121">
        <f>+SUM(D29,M29)</f>
        <v>214027</v>
      </c>
      <c r="W29" s="121">
        <f>+SUM(E29,N29)</f>
        <v>19058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18998</v>
      </c>
      <c r="AB29" s="121">
        <f>+SUM(J29,S29)</f>
        <v>0</v>
      </c>
      <c r="AC29" s="121">
        <f>+SUM(K29,T29)</f>
        <v>60</v>
      </c>
      <c r="AD29" s="121">
        <f>+SUM(L29,U29)</f>
        <v>194969</v>
      </c>
      <c r="AE29" s="209" t="s">
        <v>404</v>
      </c>
      <c r="AF29" s="208"/>
    </row>
    <row r="30" spans="1:32" s="136" customFormat="1" ht="13.5" customHeight="1" x14ac:dyDescent="0.15">
      <c r="A30" s="119" t="s">
        <v>8</v>
      </c>
      <c r="B30" s="120" t="s">
        <v>405</v>
      </c>
      <c r="C30" s="119" t="s">
        <v>406</v>
      </c>
      <c r="D30" s="121">
        <f>SUM(E30,+L30)</f>
        <v>88401</v>
      </c>
      <c r="E30" s="121">
        <f>+SUM(F30:I30,K30)</f>
        <v>7604</v>
      </c>
      <c r="F30" s="121">
        <v>0</v>
      </c>
      <c r="G30" s="121">
        <v>0</v>
      </c>
      <c r="H30" s="121">
        <v>0</v>
      </c>
      <c r="I30" s="121">
        <v>7524</v>
      </c>
      <c r="J30" s="121"/>
      <c r="K30" s="121">
        <v>80</v>
      </c>
      <c r="L30" s="121">
        <v>80797</v>
      </c>
      <c r="M30" s="121">
        <f>SUM(N30,+U30)</f>
        <v>16250</v>
      </c>
      <c r="N30" s="121">
        <f>+SUM(O30:R30,T30)</f>
        <v>1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1</v>
      </c>
      <c r="U30" s="121">
        <v>16249</v>
      </c>
      <c r="V30" s="121">
        <f>+SUM(D30,M30)</f>
        <v>104651</v>
      </c>
      <c r="W30" s="121">
        <f>+SUM(E30,N30)</f>
        <v>7605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7524</v>
      </c>
      <c r="AB30" s="121">
        <f>+SUM(J30,S30)</f>
        <v>0</v>
      </c>
      <c r="AC30" s="121">
        <f>+SUM(K30,T30)</f>
        <v>81</v>
      </c>
      <c r="AD30" s="121">
        <f>+SUM(L30,U30)</f>
        <v>97046</v>
      </c>
      <c r="AE30" s="209" t="s">
        <v>407</v>
      </c>
      <c r="AF30" s="208"/>
    </row>
    <row r="31" spans="1:32" s="136" customFormat="1" ht="13.5" customHeight="1" x14ac:dyDescent="0.15">
      <c r="A31" s="119" t="s">
        <v>8</v>
      </c>
      <c r="B31" s="120" t="s">
        <v>408</v>
      </c>
      <c r="C31" s="119" t="s">
        <v>409</v>
      </c>
      <c r="D31" s="121">
        <f>SUM(E31,+L31)</f>
        <v>108529</v>
      </c>
      <c r="E31" s="121">
        <f>+SUM(F31:I31,K31)</f>
        <v>8525</v>
      </c>
      <c r="F31" s="121">
        <v>0</v>
      </c>
      <c r="G31" s="121">
        <v>0</v>
      </c>
      <c r="H31" s="121">
        <v>0</v>
      </c>
      <c r="I31" s="121">
        <v>8443</v>
      </c>
      <c r="J31" s="121"/>
      <c r="K31" s="121">
        <v>82</v>
      </c>
      <c r="L31" s="121">
        <v>100004</v>
      </c>
      <c r="M31" s="121">
        <f>SUM(N31,+U31)</f>
        <v>58511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58511</v>
      </c>
      <c r="V31" s="121">
        <f>+SUM(D31,M31)</f>
        <v>167040</v>
      </c>
      <c r="W31" s="121">
        <f>+SUM(E31,N31)</f>
        <v>8525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8443</v>
      </c>
      <c r="AB31" s="121">
        <f>+SUM(J31,S31)</f>
        <v>0</v>
      </c>
      <c r="AC31" s="121">
        <f>+SUM(K31,T31)</f>
        <v>82</v>
      </c>
      <c r="AD31" s="121">
        <f>+SUM(L31,U31)</f>
        <v>158515</v>
      </c>
      <c r="AE31" s="209" t="s">
        <v>410</v>
      </c>
      <c r="AF31" s="208"/>
    </row>
    <row r="32" spans="1:32" s="136" customFormat="1" ht="13.5" customHeight="1" x14ac:dyDescent="0.15">
      <c r="A32" s="119" t="s">
        <v>8</v>
      </c>
      <c r="B32" s="120" t="s">
        <v>411</v>
      </c>
      <c r="C32" s="119" t="s">
        <v>412</v>
      </c>
      <c r="D32" s="121">
        <f>SUM(E32,+L32)</f>
        <v>42477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42477</v>
      </c>
      <c r="M32" s="121">
        <f>SUM(N32,+U32)</f>
        <v>14390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14390</v>
      </c>
      <c r="V32" s="121">
        <f>+SUM(D32,M32)</f>
        <v>56867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56867</v>
      </c>
      <c r="AE32" s="209" t="s">
        <v>413</v>
      </c>
      <c r="AF32" s="208"/>
    </row>
    <row r="33" spans="1:32" s="136" customFormat="1" ht="13.5" customHeight="1" x14ac:dyDescent="0.15">
      <c r="A33" s="119" t="s">
        <v>8</v>
      </c>
      <c r="B33" s="120" t="s">
        <v>414</v>
      </c>
      <c r="C33" s="119" t="s">
        <v>415</v>
      </c>
      <c r="D33" s="121">
        <f>SUM(E33,+L33)</f>
        <v>49381</v>
      </c>
      <c r="E33" s="121">
        <f>+SUM(F33:I33,K33)</f>
        <v>5676</v>
      </c>
      <c r="F33" s="121">
        <v>0</v>
      </c>
      <c r="G33" s="121">
        <v>0</v>
      </c>
      <c r="H33" s="121">
        <v>0</v>
      </c>
      <c r="I33" s="121">
        <v>5676</v>
      </c>
      <c r="J33" s="121"/>
      <c r="K33" s="121">
        <v>0</v>
      </c>
      <c r="L33" s="121">
        <v>43705</v>
      </c>
      <c r="M33" s="121">
        <f>SUM(N33,+U33)</f>
        <v>30001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30001</v>
      </c>
      <c r="V33" s="121">
        <f>+SUM(D33,M33)</f>
        <v>79382</v>
      </c>
      <c r="W33" s="121">
        <f>+SUM(E33,N33)</f>
        <v>5676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5676</v>
      </c>
      <c r="AB33" s="121">
        <f>+SUM(J33,S33)</f>
        <v>0</v>
      </c>
      <c r="AC33" s="121">
        <f>+SUM(K33,T33)</f>
        <v>0</v>
      </c>
      <c r="AD33" s="121">
        <f>+SUM(L33,U33)</f>
        <v>73706</v>
      </c>
      <c r="AE33" s="209" t="s">
        <v>416</v>
      </c>
      <c r="AF33" s="208"/>
    </row>
    <row r="34" spans="1:32" s="136" customFormat="1" ht="13.5" customHeight="1" x14ac:dyDescent="0.15">
      <c r="A34" s="119" t="s">
        <v>8</v>
      </c>
      <c r="B34" s="120" t="s">
        <v>418</v>
      </c>
      <c r="C34" s="119" t="s">
        <v>419</v>
      </c>
      <c r="D34" s="121">
        <f>SUM(E34,+L34)</f>
        <v>79831</v>
      </c>
      <c r="E34" s="121">
        <f>+SUM(F34:I34,K34)</f>
        <v>6360</v>
      </c>
      <c r="F34" s="121">
        <v>0</v>
      </c>
      <c r="G34" s="121">
        <v>0</v>
      </c>
      <c r="H34" s="121">
        <v>0</v>
      </c>
      <c r="I34" s="121">
        <v>6360</v>
      </c>
      <c r="J34" s="121"/>
      <c r="K34" s="121">
        <v>0</v>
      </c>
      <c r="L34" s="121">
        <v>73471</v>
      </c>
      <c r="M34" s="121">
        <f>SUM(N34,+U34)</f>
        <v>27348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27348</v>
      </c>
      <c r="V34" s="121">
        <f>+SUM(D34,M34)</f>
        <v>107179</v>
      </c>
      <c r="W34" s="121">
        <f>+SUM(E34,N34)</f>
        <v>6360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6360</v>
      </c>
      <c r="AB34" s="121">
        <f>+SUM(J34,S34)</f>
        <v>0</v>
      </c>
      <c r="AC34" s="121">
        <f>+SUM(K34,T34)</f>
        <v>0</v>
      </c>
      <c r="AD34" s="121">
        <f>+SUM(L34,U34)</f>
        <v>100819</v>
      </c>
      <c r="AE34" s="209" t="s">
        <v>420</v>
      </c>
      <c r="AF34" s="208"/>
    </row>
    <row r="35" spans="1:32" s="136" customFormat="1" ht="13.5" customHeight="1" x14ac:dyDescent="0.15">
      <c r="A35" s="119" t="s">
        <v>8</v>
      </c>
      <c r="B35" s="120" t="s">
        <v>421</v>
      </c>
      <c r="C35" s="119" t="s">
        <v>422</v>
      </c>
      <c r="D35" s="121">
        <f>SUM(E35,+L35)</f>
        <v>105372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105372</v>
      </c>
      <c r="M35" s="121">
        <f>SUM(N35,+U35)</f>
        <v>40785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40785</v>
      </c>
      <c r="V35" s="121">
        <f>+SUM(D35,M35)</f>
        <v>146157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146157</v>
      </c>
      <c r="AE35" s="209" t="s">
        <v>423</v>
      </c>
      <c r="AF35" s="208"/>
    </row>
    <row r="36" spans="1:32" s="136" customFormat="1" ht="13.5" customHeight="1" x14ac:dyDescent="0.15">
      <c r="A36" s="119" t="s">
        <v>8</v>
      </c>
      <c r="B36" s="120" t="s">
        <v>424</v>
      </c>
      <c r="C36" s="119" t="s">
        <v>425</v>
      </c>
      <c r="D36" s="121">
        <f>SUM(E36,+L36)</f>
        <v>60736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60736</v>
      </c>
      <c r="M36" s="121">
        <f>SUM(N36,+U36)</f>
        <v>51680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51680</v>
      </c>
      <c r="V36" s="121">
        <f>+SUM(D36,M36)</f>
        <v>112416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112416</v>
      </c>
      <c r="AE36" s="209" t="s">
        <v>426</v>
      </c>
      <c r="AF36" s="208"/>
    </row>
    <row r="37" spans="1:32" s="136" customFormat="1" ht="13.5" customHeight="1" x14ac:dyDescent="0.15">
      <c r="A37" s="119" t="s">
        <v>8</v>
      </c>
      <c r="B37" s="120" t="s">
        <v>427</v>
      </c>
      <c r="C37" s="119" t="s">
        <v>428</v>
      </c>
      <c r="D37" s="121">
        <f>SUM(E37,+L37)</f>
        <v>58400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58400</v>
      </c>
      <c r="M37" s="121">
        <f>SUM(N37,+U37)</f>
        <v>15847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15847</v>
      </c>
      <c r="V37" s="121">
        <f>+SUM(D37,M37)</f>
        <v>74247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74247</v>
      </c>
      <c r="AE37" s="209" t="s">
        <v>429</v>
      </c>
      <c r="AF37" s="208"/>
    </row>
    <row r="38" spans="1:32" s="136" customFormat="1" ht="13.5" customHeight="1" x14ac:dyDescent="0.15">
      <c r="A38" s="119" t="s">
        <v>8</v>
      </c>
      <c r="B38" s="120" t="s">
        <v>430</v>
      </c>
      <c r="C38" s="119" t="s">
        <v>431</v>
      </c>
      <c r="D38" s="121">
        <f>SUM(E38,+L38)</f>
        <v>53562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53562</v>
      </c>
      <c r="M38" s="121">
        <f>SUM(N38,+U38)</f>
        <v>22446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22446</v>
      </c>
      <c r="V38" s="121">
        <f>+SUM(D38,M38)</f>
        <v>76008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76008</v>
      </c>
      <c r="AE38" s="209" t="s">
        <v>432</v>
      </c>
      <c r="AF38" s="208"/>
    </row>
    <row r="39" spans="1:32" s="136" customFormat="1" ht="13.5" customHeight="1" x14ac:dyDescent="0.15">
      <c r="A39" s="119" t="s">
        <v>8</v>
      </c>
      <c r="B39" s="120" t="s">
        <v>433</v>
      </c>
      <c r="C39" s="119" t="s">
        <v>434</v>
      </c>
      <c r="D39" s="121">
        <f>SUM(E39,+L39)</f>
        <v>43768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43768</v>
      </c>
      <c r="M39" s="121">
        <f>SUM(N39,+U39)</f>
        <v>20980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20980</v>
      </c>
      <c r="V39" s="121">
        <f>+SUM(D39,M39)</f>
        <v>64748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64748</v>
      </c>
      <c r="AE39" s="209" t="s">
        <v>435</v>
      </c>
      <c r="AF39" s="208"/>
    </row>
    <row r="40" spans="1:32" s="136" customFormat="1" ht="13.5" customHeight="1" x14ac:dyDescent="0.15">
      <c r="A40" s="119" t="s">
        <v>8</v>
      </c>
      <c r="B40" s="120" t="s">
        <v>436</v>
      </c>
      <c r="C40" s="119" t="s">
        <v>437</v>
      </c>
      <c r="D40" s="121">
        <f>SUM(E40,+L40)</f>
        <v>42722</v>
      </c>
      <c r="E40" s="121">
        <f>+SUM(F40:I40,K40)</f>
        <v>63</v>
      </c>
      <c r="F40" s="121">
        <v>0</v>
      </c>
      <c r="G40" s="121">
        <v>0</v>
      </c>
      <c r="H40" s="121">
        <v>0</v>
      </c>
      <c r="I40" s="121">
        <v>63</v>
      </c>
      <c r="J40" s="121"/>
      <c r="K40" s="121">
        <v>0</v>
      </c>
      <c r="L40" s="121">
        <v>42659</v>
      </c>
      <c r="M40" s="121">
        <f>SUM(N40,+U40)</f>
        <v>7062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7062</v>
      </c>
      <c r="V40" s="121">
        <f>+SUM(D40,M40)</f>
        <v>49784</v>
      </c>
      <c r="W40" s="121">
        <f>+SUM(E40,N40)</f>
        <v>63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63</v>
      </c>
      <c r="AB40" s="121">
        <f>+SUM(J40,S40)</f>
        <v>0</v>
      </c>
      <c r="AC40" s="121">
        <f>+SUM(K40,T40)</f>
        <v>0</v>
      </c>
      <c r="AD40" s="121">
        <f>+SUM(L40,U40)</f>
        <v>49721</v>
      </c>
      <c r="AE40" s="209" t="s">
        <v>438</v>
      </c>
      <c r="AF40" s="208"/>
    </row>
    <row r="41" spans="1:32" s="136" customFormat="1" ht="13.5" customHeight="1" x14ac:dyDescent="0.15">
      <c r="A41" s="119" t="s">
        <v>8</v>
      </c>
      <c r="B41" s="120" t="s">
        <v>439</v>
      </c>
      <c r="C41" s="119" t="s">
        <v>440</v>
      </c>
      <c r="D41" s="121">
        <f>SUM(E41,+L41)</f>
        <v>108697</v>
      </c>
      <c r="E41" s="121">
        <f>+SUM(F41:I41,K41)</f>
        <v>40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40</v>
      </c>
      <c r="L41" s="121">
        <v>108657</v>
      </c>
      <c r="M41" s="121">
        <f>SUM(N41,+U41)</f>
        <v>14389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14389</v>
      </c>
      <c r="V41" s="121">
        <f>+SUM(D41,M41)</f>
        <v>123086</v>
      </c>
      <c r="W41" s="121">
        <f>+SUM(E41,N41)</f>
        <v>40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40</v>
      </c>
      <c r="AD41" s="121">
        <f>+SUM(L41,U41)</f>
        <v>123046</v>
      </c>
      <c r="AE41" s="209" t="s">
        <v>441</v>
      </c>
      <c r="AF41" s="208"/>
    </row>
    <row r="42" spans="1:32" s="136" customFormat="1" ht="13.5" customHeight="1" x14ac:dyDescent="0.15">
      <c r="A42" s="119" t="s">
        <v>8</v>
      </c>
      <c r="B42" s="120" t="s">
        <v>442</v>
      </c>
      <c r="C42" s="119" t="s">
        <v>443</v>
      </c>
      <c r="D42" s="121">
        <f>SUM(E42,+L42)</f>
        <v>67927</v>
      </c>
      <c r="E42" s="121">
        <f>+SUM(F42:I42,K42)</f>
        <v>524</v>
      </c>
      <c r="F42" s="121">
        <v>0</v>
      </c>
      <c r="G42" s="121">
        <v>0</v>
      </c>
      <c r="H42" s="121">
        <v>0</v>
      </c>
      <c r="I42" s="121">
        <v>459</v>
      </c>
      <c r="J42" s="121"/>
      <c r="K42" s="121">
        <v>65</v>
      </c>
      <c r="L42" s="121">
        <v>67403</v>
      </c>
      <c r="M42" s="121">
        <f>SUM(N42,+U42)</f>
        <v>19446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19446</v>
      </c>
      <c r="V42" s="121">
        <f>+SUM(D42,M42)</f>
        <v>87373</v>
      </c>
      <c r="W42" s="121">
        <f>+SUM(E42,N42)</f>
        <v>524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459</v>
      </c>
      <c r="AB42" s="121">
        <f>+SUM(J42,S42)</f>
        <v>0</v>
      </c>
      <c r="AC42" s="121">
        <f>+SUM(K42,T42)</f>
        <v>65</v>
      </c>
      <c r="AD42" s="121">
        <f>+SUM(L42,U42)</f>
        <v>86849</v>
      </c>
      <c r="AE42" s="209" t="s">
        <v>444</v>
      </c>
      <c r="AF42" s="208"/>
    </row>
    <row r="43" spans="1:32" s="136" customFormat="1" ht="13.5" customHeight="1" x14ac:dyDescent="0.15">
      <c r="A43" s="119" t="s">
        <v>8</v>
      </c>
      <c r="B43" s="120" t="s">
        <v>358</v>
      </c>
      <c r="C43" s="119" t="s">
        <v>359</v>
      </c>
      <c r="D43" s="121">
        <f>SUM(E43,+L43)</f>
        <v>715217</v>
      </c>
      <c r="E43" s="121">
        <f>+SUM(F43:I43,K43)</f>
        <v>309399</v>
      </c>
      <c r="F43" s="121">
        <v>441</v>
      </c>
      <c r="G43" s="121">
        <v>0</v>
      </c>
      <c r="H43" s="121">
        <v>0</v>
      </c>
      <c r="I43" s="121">
        <v>308958</v>
      </c>
      <c r="J43" s="121">
        <v>479779</v>
      </c>
      <c r="K43" s="121">
        <v>0</v>
      </c>
      <c r="L43" s="121">
        <v>405818</v>
      </c>
      <c r="M43" s="121">
        <f>SUM(N43,+U43)</f>
        <v>243066</v>
      </c>
      <c r="N43" s="121">
        <f>+SUM(O43:R43,T43)</f>
        <v>223673</v>
      </c>
      <c r="O43" s="121">
        <v>0</v>
      </c>
      <c r="P43" s="121">
        <v>0</v>
      </c>
      <c r="Q43" s="121">
        <v>0</v>
      </c>
      <c r="R43" s="121">
        <v>223673</v>
      </c>
      <c r="S43" s="121">
        <v>141258</v>
      </c>
      <c r="T43" s="121">
        <v>0</v>
      </c>
      <c r="U43" s="121">
        <v>19393</v>
      </c>
      <c r="V43" s="121">
        <f>+SUM(D43,M43)</f>
        <v>958283</v>
      </c>
      <c r="W43" s="121">
        <f>+SUM(E43,N43)</f>
        <v>533072</v>
      </c>
      <c r="X43" s="121">
        <f>+SUM(F43,O43)</f>
        <v>441</v>
      </c>
      <c r="Y43" s="121">
        <f>+SUM(G43,P43)</f>
        <v>0</v>
      </c>
      <c r="Z43" s="121">
        <f>+SUM(H43,Q43)</f>
        <v>0</v>
      </c>
      <c r="AA43" s="121">
        <f>+SUM(I43,R43)</f>
        <v>532631</v>
      </c>
      <c r="AB43" s="121">
        <f>+SUM(J43,S43)</f>
        <v>621037</v>
      </c>
      <c r="AC43" s="121">
        <f>+SUM(K43,T43)</f>
        <v>0</v>
      </c>
      <c r="AD43" s="121">
        <f>+SUM(L43,U43)</f>
        <v>425211</v>
      </c>
      <c r="AE43" s="209" t="s">
        <v>445</v>
      </c>
      <c r="AF43" s="208"/>
    </row>
    <row r="44" spans="1:32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SUM(E44,+L44)</f>
        <v>8629861</v>
      </c>
      <c r="E44" s="121">
        <f>+SUM(F44:I44,K44)</f>
        <v>8629861</v>
      </c>
      <c r="F44" s="121">
        <v>3139433</v>
      </c>
      <c r="G44" s="121">
        <v>0</v>
      </c>
      <c r="H44" s="121">
        <v>5039100</v>
      </c>
      <c r="I44" s="121">
        <v>288810</v>
      </c>
      <c r="J44" s="121">
        <v>1259510</v>
      </c>
      <c r="K44" s="121">
        <v>162518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272505</v>
      </c>
      <c r="T44" s="121">
        <v>0</v>
      </c>
      <c r="U44" s="121">
        <v>0</v>
      </c>
      <c r="V44" s="121">
        <f>+SUM(D44,M44)</f>
        <v>8629861</v>
      </c>
      <c r="W44" s="121">
        <f>+SUM(E44,N44)</f>
        <v>8629861</v>
      </c>
      <c r="X44" s="121">
        <f>+SUM(F44,O44)</f>
        <v>3139433</v>
      </c>
      <c r="Y44" s="121">
        <f>+SUM(G44,P44)</f>
        <v>0</v>
      </c>
      <c r="Z44" s="121">
        <f>+SUM(H44,Q44)</f>
        <v>5039100</v>
      </c>
      <c r="AA44" s="121">
        <f>+SUM(I44,R44)</f>
        <v>288810</v>
      </c>
      <c r="AB44" s="121">
        <f>+SUM(J44,S44)</f>
        <v>1532015</v>
      </c>
      <c r="AC44" s="121">
        <f>+SUM(K44,T44)</f>
        <v>162518</v>
      </c>
      <c r="AD44" s="121">
        <f>+SUM(L44,U44)</f>
        <v>0</v>
      </c>
      <c r="AE44" s="209" t="s">
        <v>446</v>
      </c>
      <c r="AF44" s="208"/>
    </row>
    <row r="45" spans="1:32" s="136" customFormat="1" ht="13.5" customHeight="1" x14ac:dyDescent="0.15">
      <c r="A45" s="119" t="s">
        <v>8</v>
      </c>
      <c r="B45" s="120" t="s">
        <v>345</v>
      </c>
      <c r="C45" s="119" t="s">
        <v>346</v>
      </c>
      <c r="D45" s="121">
        <f>SUM(E45,+L45)</f>
        <v>115777</v>
      </c>
      <c r="E45" s="121">
        <f>+SUM(F45:I45,K45)</f>
        <v>115777</v>
      </c>
      <c r="F45" s="121">
        <v>0</v>
      </c>
      <c r="G45" s="121">
        <v>0</v>
      </c>
      <c r="H45" s="121">
        <v>0</v>
      </c>
      <c r="I45" s="121">
        <v>112280</v>
      </c>
      <c r="J45" s="121">
        <v>872208</v>
      </c>
      <c r="K45" s="121">
        <v>3497</v>
      </c>
      <c r="L45" s="121">
        <v>0</v>
      </c>
      <c r="M45" s="121">
        <f>SUM(N45,+U45)</f>
        <v>4557</v>
      </c>
      <c r="N45" s="121">
        <f>+SUM(O45:R45,T45)</f>
        <v>4557</v>
      </c>
      <c r="O45" s="121">
        <v>0</v>
      </c>
      <c r="P45" s="121">
        <v>0</v>
      </c>
      <c r="Q45" s="121">
        <v>0</v>
      </c>
      <c r="R45" s="121">
        <v>4557</v>
      </c>
      <c r="S45" s="121">
        <v>389546</v>
      </c>
      <c r="T45" s="121">
        <v>0</v>
      </c>
      <c r="U45" s="121">
        <v>0</v>
      </c>
      <c r="V45" s="121">
        <f>+SUM(D45,M45)</f>
        <v>120334</v>
      </c>
      <c r="W45" s="121">
        <f>+SUM(E45,N45)</f>
        <v>120334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116837</v>
      </c>
      <c r="AB45" s="121">
        <f>+SUM(J45,S45)</f>
        <v>1261754</v>
      </c>
      <c r="AC45" s="121">
        <f>+SUM(K45,T45)</f>
        <v>3497</v>
      </c>
      <c r="AD45" s="121">
        <f>+SUM(L45,U45)</f>
        <v>0</v>
      </c>
      <c r="AE45" s="209" t="s">
        <v>447</v>
      </c>
      <c r="AF45" s="208"/>
    </row>
    <row r="46" spans="1:32" s="136" customFormat="1" ht="13.5" customHeight="1" x14ac:dyDescent="0.15">
      <c r="A46" s="119" t="s">
        <v>8</v>
      </c>
      <c r="B46" s="120" t="s">
        <v>332</v>
      </c>
      <c r="C46" s="119" t="s">
        <v>333</v>
      </c>
      <c r="D46" s="121">
        <f>SUM(E46,+L46)</f>
        <v>1488537</v>
      </c>
      <c r="E46" s="121">
        <f>+SUM(F46:I46,K46)</f>
        <v>1488537</v>
      </c>
      <c r="F46" s="121">
        <v>135984</v>
      </c>
      <c r="G46" s="121">
        <v>0</v>
      </c>
      <c r="H46" s="121">
        <v>425200</v>
      </c>
      <c r="I46" s="121">
        <v>821678</v>
      </c>
      <c r="J46" s="121">
        <v>343163</v>
      </c>
      <c r="K46" s="121">
        <v>105675</v>
      </c>
      <c r="L46" s="121">
        <v>0</v>
      </c>
      <c r="M46" s="121">
        <f>SUM(N46,+U46)</f>
        <v>76098</v>
      </c>
      <c r="N46" s="121">
        <f>+SUM(O46:R46,T46)</f>
        <v>76098</v>
      </c>
      <c r="O46" s="121">
        <v>0</v>
      </c>
      <c r="P46" s="121">
        <v>0</v>
      </c>
      <c r="Q46" s="121">
        <v>0</v>
      </c>
      <c r="R46" s="121">
        <v>76098</v>
      </c>
      <c r="S46" s="121">
        <v>386376</v>
      </c>
      <c r="T46" s="121">
        <v>0</v>
      </c>
      <c r="U46" s="121">
        <v>0</v>
      </c>
      <c r="V46" s="121">
        <f>+SUM(D46,M46)</f>
        <v>1564635</v>
      </c>
      <c r="W46" s="121">
        <f>+SUM(E46,N46)</f>
        <v>1564635</v>
      </c>
      <c r="X46" s="121">
        <f>+SUM(F46,O46)</f>
        <v>135984</v>
      </c>
      <c r="Y46" s="121">
        <f>+SUM(G46,P46)</f>
        <v>0</v>
      </c>
      <c r="Z46" s="121">
        <f>+SUM(H46,Q46)</f>
        <v>425200</v>
      </c>
      <c r="AA46" s="121">
        <f>+SUM(I46,R46)</f>
        <v>897776</v>
      </c>
      <c r="AB46" s="121">
        <f>+SUM(J46,S46)</f>
        <v>729539</v>
      </c>
      <c r="AC46" s="121">
        <f>+SUM(K46,T46)</f>
        <v>105675</v>
      </c>
      <c r="AD46" s="121">
        <f>+SUM(L46,U46)</f>
        <v>0</v>
      </c>
      <c r="AE46" s="209" t="s">
        <v>448</v>
      </c>
      <c r="AF46" s="208"/>
    </row>
    <row r="47" spans="1:32" s="136" customFormat="1" ht="13.5" customHeight="1" x14ac:dyDescent="0.15">
      <c r="A47" s="119" t="s">
        <v>8</v>
      </c>
      <c r="B47" s="120" t="s">
        <v>350</v>
      </c>
      <c r="C47" s="119" t="s">
        <v>351</v>
      </c>
      <c r="D47" s="121">
        <f>SUM(E47,+L47)</f>
        <v>303166</v>
      </c>
      <c r="E47" s="121">
        <f>+SUM(F47:I47,K47)</f>
        <v>303166</v>
      </c>
      <c r="F47" s="121">
        <v>311</v>
      </c>
      <c r="G47" s="121">
        <v>0</v>
      </c>
      <c r="H47" s="121">
        <v>54400</v>
      </c>
      <c r="I47" s="121">
        <v>231320</v>
      </c>
      <c r="J47" s="121">
        <v>302086</v>
      </c>
      <c r="K47" s="121">
        <v>17135</v>
      </c>
      <c r="L47" s="121">
        <v>0</v>
      </c>
      <c r="M47" s="121">
        <f>SUM(N47,+U47)</f>
        <v>30225</v>
      </c>
      <c r="N47" s="121">
        <f>+SUM(O47:R47,T47)</f>
        <v>30225</v>
      </c>
      <c r="O47" s="121">
        <v>0</v>
      </c>
      <c r="P47" s="121">
        <v>0</v>
      </c>
      <c r="Q47" s="121">
        <v>15300</v>
      </c>
      <c r="R47" s="121">
        <v>8917</v>
      </c>
      <c r="S47" s="121">
        <v>85132</v>
      </c>
      <c r="T47" s="121">
        <v>6008</v>
      </c>
      <c r="U47" s="121">
        <v>0</v>
      </c>
      <c r="V47" s="121">
        <f>+SUM(D47,M47)</f>
        <v>333391</v>
      </c>
      <c r="W47" s="121">
        <f>+SUM(E47,N47)</f>
        <v>333391</v>
      </c>
      <c r="X47" s="121">
        <f>+SUM(F47,O47)</f>
        <v>311</v>
      </c>
      <c r="Y47" s="121">
        <f>+SUM(G47,P47)</f>
        <v>0</v>
      </c>
      <c r="Z47" s="121">
        <f>+SUM(H47,Q47)</f>
        <v>69700</v>
      </c>
      <c r="AA47" s="121">
        <f>+SUM(I47,R47)</f>
        <v>240237</v>
      </c>
      <c r="AB47" s="121">
        <f>+SUM(J47,S47)</f>
        <v>387218</v>
      </c>
      <c r="AC47" s="121">
        <f>+SUM(K47,T47)</f>
        <v>23143</v>
      </c>
      <c r="AD47" s="121">
        <f>+SUM(L47,U47)</f>
        <v>0</v>
      </c>
      <c r="AE47" s="209" t="s">
        <v>449</v>
      </c>
      <c r="AF47" s="208"/>
    </row>
    <row r="48" spans="1:32" s="136" customFormat="1" ht="13.5" customHeight="1" x14ac:dyDescent="0.15">
      <c r="A48" s="119" t="s">
        <v>8</v>
      </c>
      <c r="B48" s="120" t="s">
        <v>340</v>
      </c>
      <c r="C48" s="119" t="s">
        <v>341</v>
      </c>
      <c r="D48" s="121">
        <f>SUM(E48,+L48)</f>
        <v>238029</v>
      </c>
      <c r="E48" s="121">
        <f>+SUM(F48:I48,K48)</f>
        <v>238029</v>
      </c>
      <c r="F48" s="121">
        <v>1260</v>
      </c>
      <c r="G48" s="121">
        <v>0</v>
      </c>
      <c r="H48" s="121">
        <v>0</v>
      </c>
      <c r="I48" s="121">
        <v>152909</v>
      </c>
      <c r="J48" s="121">
        <v>558823</v>
      </c>
      <c r="K48" s="121">
        <v>83860</v>
      </c>
      <c r="L48" s="121">
        <v>0</v>
      </c>
      <c r="M48" s="121">
        <f>SUM(N48,+U48)</f>
        <v>3784</v>
      </c>
      <c r="N48" s="121">
        <f>+SUM(O48:R48,T48)</f>
        <v>3784</v>
      </c>
      <c r="O48" s="121">
        <v>0</v>
      </c>
      <c r="P48" s="121">
        <v>0</v>
      </c>
      <c r="Q48" s="121">
        <v>0</v>
      </c>
      <c r="R48" s="121">
        <v>3514</v>
      </c>
      <c r="S48" s="121">
        <v>145181</v>
      </c>
      <c r="T48" s="121">
        <v>270</v>
      </c>
      <c r="U48" s="121">
        <v>0</v>
      </c>
      <c r="V48" s="121">
        <f>+SUM(D48,M48)</f>
        <v>241813</v>
      </c>
      <c r="W48" s="121">
        <f>+SUM(E48,N48)</f>
        <v>241813</v>
      </c>
      <c r="X48" s="121">
        <f>+SUM(F48,O48)</f>
        <v>1260</v>
      </c>
      <c r="Y48" s="121">
        <f>+SUM(G48,P48)</f>
        <v>0</v>
      </c>
      <c r="Z48" s="121">
        <f>+SUM(H48,Q48)</f>
        <v>0</v>
      </c>
      <c r="AA48" s="121">
        <f>+SUM(I48,R48)</f>
        <v>156423</v>
      </c>
      <c r="AB48" s="121">
        <f>+SUM(J48,S48)</f>
        <v>704004</v>
      </c>
      <c r="AC48" s="121">
        <f>+SUM(K48,T48)</f>
        <v>84130</v>
      </c>
      <c r="AD48" s="121">
        <f>+SUM(L48,U48)</f>
        <v>0</v>
      </c>
      <c r="AE48" s="209" t="s">
        <v>450</v>
      </c>
      <c r="AF48" s="208"/>
    </row>
    <row r="49" spans="1:32" s="136" customFormat="1" ht="13.5" customHeight="1" x14ac:dyDescent="0.15">
      <c r="A49" s="119" t="s">
        <v>8</v>
      </c>
      <c r="B49" s="120" t="s">
        <v>372</v>
      </c>
      <c r="C49" s="119" t="s">
        <v>373</v>
      </c>
      <c r="D49" s="121">
        <f>SUM(E49,+L49)</f>
        <v>81999</v>
      </c>
      <c r="E49" s="121">
        <f>+SUM(F49:I49,K49)</f>
        <v>81999</v>
      </c>
      <c r="F49" s="121">
        <v>324</v>
      </c>
      <c r="G49" s="121">
        <v>0</v>
      </c>
      <c r="H49" s="121">
        <v>0</v>
      </c>
      <c r="I49" s="121">
        <v>72976</v>
      </c>
      <c r="J49" s="121">
        <v>330313</v>
      </c>
      <c r="K49" s="121">
        <v>8699</v>
      </c>
      <c r="L49" s="121">
        <v>0</v>
      </c>
      <c r="M49" s="121">
        <f>SUM(N49,+U49)</f>
        <v>4774</v>
      </c>
      <c r="N49" s="121">
        <f>+SUM(O49:R49,T49)</f>
        <v>4774</v>
      </c>
      <c r="O49" s="121">
        <v>0</v>
      </c>
      <c r="P49" s="121">
        <v>0</v>
      </c>
      <c r="Q49" s="121">
        <v>0</v>
      </c>
      <c r="R49" s="121">
        <v>4774</v>
      </c>
      <c r="S49" s="121">
        <v>53344</v>
      </c>
      <c r="T49" s="121">
        <v>0</v>
      </c>
      <c r="U49" s="121">
        <v>0</v>
      </c>
      <c r="V49" s="121">
        <f>+SUM(D49,M49)</f>
        <v>86773</v>
      </c>
      <c r="W49" s="121">
        <f>+SUM(E49,N49)</f>
        <v>86773</v>
      </c>
      <c r="X49" s="121">
        <f>+SUM(F49,O49)</f>
        <v>324</v>
      </c>
      <c r="Y49" s="121">
        <f>+SUM(G49,P49)</f>
        <v>0</v>
      </c>
      <c r="Z49" s="121">
        <f>+SUM(H49,Q49)</f>
        <v>0</v>
      </c>
      <c r="AA49" s="121">
        <f>+SUM(I49,R49)</f>
        <v>77750</v>
      </c>
      <c r="AB49" s="121">
        <f>+SUM(J49,S49)</f>
        <v>383657</v>
      </c>
      <c r="AC49" s="121">
        <f>+SUM(K49,T49)</f>
        <v>8699</v>
      </c>
      <c r="AD49" s="121">
        <f>+SUM(L49,U49)</f>
        <v>0</v>
      </c>
      <c r="AE49" s="209" t="s">
        <v>451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275</v>
      </c>
      <c r="D7" s="140">
        <f>+SUM(E7,J7)</f>
        <v>9008636</v>
      </c>
      <c r="E7" s="140">
        <f>+SUM(F7:I7)</f>
        <v>8853140</v>
      </c>
      <c r="F7" s="140">
        <f t="shared" ref="F7:K7" si="0">SUM(F$8:F$257)</f>
        <v>0</v>
      </c>
      <c r="G7" s="140">
        <f t="shared" si="0"/>
        <v>8537866</v>
      </c>
      <c r="H7" s="140">
        <f t="shared" si="0"/>
        <v>230559</v>
      </c>
      <c r="I7" s="140">
        <f t="shared" si="0"/>
        <v>84715</v>
      </c>
      <c r="J7" s="140">
        <f t="shared" si="0"/>
        <v>155496</v>
      </c>
      <c r="K7" s="140">
        <f t="shared" si="0"/>
        <v>169206</v>
      </c>
      <c r="L7" s="140">
        <f>+SUM(M7,R7,V7,W7,AC7)</f>
        <v>10591320</v>
      </c>
      <c r="M7" s="140">
        <f>+SUM(N7:Q7)</f>
        <v>1585500</v>
      </c>
      <c r="N7" s="140">
        <f>SUM(N$8:N$257)</f>
        <v>1178300</v>
      </c>
      <c r="O7" s="140">
        <f>SUM(O$8:O$257)</f>
        <v>121596</v>
      </c>
      <c r="P7" s="140">
        <f>SUM(P$8:P$257)</f>
        <v>250809</v>
      </c>
      <c r="Q7" s="140">
        <f>SUM(Q$8:Q$257)</f>
        <v>34795</v>
      </c>
      <c r="R7" s="140">
        <f>+SUM(S7:U7)</f>
        <v>3206849</v>
      </c>
      <c r="S7" s="140">
        <f>SUM(S$8:S$257)</f>
        <v>87367</v>
      </c>
      <c r="T7" s="140">
        <f>SUM(T$8:T$257)</f>
        <v>2997121</v>
      </c>
      <c r="U7" s="140">
        <f>SUM(U$8:U$257)</f>
        <v>122361</v>
      </c>
      <c r="V7" s="140">
        <f>SUM(V$8:V$257)</f>
        <v>40461</v>
      </c>
      <c r="W7" s="140">
        <f>+SUM(X7:AA7)</f>
        <v>5756728</v>
      </c>
      <c r="X7" s="140">
        <f t="shared" ref="X7:AD7" si="1">SUM(X$8:X$257)</f>
        <v>2671591</v>
      </c>
      <c r="Y7" s="140">
        <f t="shared" si="1"/>
        <v>2888860</v>
      </c>
      <c r="Z7" s="140">
        <f t="shared" si="1"/>
        <v>110529</v>
      </c>
      <c r="AA7" s="140">
        <f t="shared" si="1"/>
        <v>85748</v>
      </c>
      <c r="AB7" s="140">
        <f t="shared" si="1"/>
        <v>3976676</v>
      </c>
      <c r="AC7" s="140">
        <f t="shared" si="1"/>
        <v>1782</v>
      </c>
      <c r="AD7" s="140">
        <f t="shared" si="1"/>
        <v>395604</v>
      </c>
      <c r="AE7" s="140">
        <f>+SUM(D7,L7,AD7)</f>
        <v>19995560</v>
      </c>
      <c r="AF7" s="140">
        <f>+SUM(AG7,AL7)</f>
        <v>22680</v>
      </c>
      <c r="AG7" s="140">
        <f>+SUM(AH7:AK7)</f>
        <v>22680</v>
      </c>
      <c r="AH7" s="140">
        <f t="shared" ref="AH7:AM7" si="2">SUM(AH$8:AH$257)</f>
        <v>0</v>
      </c>
      <c r="AI7" s="140">
        <f t="shared" si="2"/>
        <v>22680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2200</v>
      </c>
      <c r="AN7" s="140">
        <f>+SUM(AO7,AT7,AX7,AY7,BE7)</f>
        <v>2000344</v>
      </c>
      <c r="AO7" s="140">
        <f>+SUM(AP7:AS7)</f>
        <v>493283</v>
      </c>
      <c r="AP7" s="140">
        <f>SUM(AP$8:AP$257)</f>
        <v>346469</v>
      </c>
      <c r="AQ7" s="140">
        <f>SUM(AQ$8:AQ$257)</f>
        <v>101833</v>
      </c>
      <c r="AR7" s="140">
        <f>SUM(AR$8:AR$257)</f>
        <v>44981</v>
      </c>
      <c r="AS7" s="140">
        <f>SUM(AS$8:AS$257)</f>
        <v>0</v>
      </c>
      <c r="AT7" s="140">
        <f>+SUM(AU7:AW7)</f>
        <v>714001</v>
      </c>
      <c r="AU7" s="140">
        <f>SUM(AU$8:AU$257)</f>
        <v>20334</v>
      </c>
      <c r="AV7" s="140">
        <f>SUM(AV$8:AV$257)</f>
        <v>693667</v>
      </c>
      <c r="AW7" s="140">
        <f>SUM(AW$8:AW$257)</f>
        <v>0</v>
      </c>
      <c r="AX7" s="140">
        <f>SUM(AX$8:AX$257)</f>
        <v>13303</v>
      </c>
      <c r="AY7" s="140">
        <f>+SUM(AZ7:BC7)</f>
        <v>779757</v>
      </c>
      <c r="AZ7" s="140">
        <f t="shared" ref="AZ7:BF7" si="3">SUM(AZ$8:AZ$257)</f>
        <v>175233</v>
      </c>
      <c r="BA7" s="140">
        <f t="shared" si="3"/>
        <v>570639</v>
      </c>
      <c r="BB7" s="140">
        <f t="shared" si="3"/>
        <v>25692</v>
      </c>
      <c r="BC7" s="140">
        <f t="shared" si="3"/>
        <v>8193</v>
      </c>
      <c r="BD7" s="140">
        <f t="shared" si="3"/>
        <v>1471142</v>
      </c>
      <c r="BE7" s="140">
        <f t="shared" si="3"/>
        <v>0</v>
      </c>
      <c r="BF7" s="140">
        <f t="shared" si="3"/>
        <v>85350</v>
      </c>
      <c r="BG7" s="140">
        <f>+SUM(BF7,AN7,AF7)</f>
        <v>2108374</v>
      </c>
      <c r="BH7" s="140">
        <f t="shared" ref="BH7:CI7" si="4">SUM(D7,AF7)</f>
        <v>9031316</v>
      </c>
      <c r="BI7" s="140">
        <f t="shared" si="4"/>
        <v>8875820</v>
      </c>
      <c r="BJ7" s="140">
        <f t="shared" si="4"/>
        <v>0</v>
      </c>
      <c r="BK7" s="140">
        <f t="shared" si="4"/>
        <v>8560546</v>
      </c>
      <c r="BL7" s="140">
        <f t="shared" si="4"/>
        <v>230559</v>
      </c>
      <c r="BM7" s="140">
        <f t="shared" si="4"/>
        <v>84715</v>
      </c>
      <c r="BN7" s="140">
        <f t="shared" si="4"/>
        <v>155496</v>
      </c>
      <c r="BO7" s="140">
        <f t="shared" si="4"/>
        <v>171406</v>
      </c>
      <c r="BP7" s="140">
        <f t="shared" si="4"/>
        <v>12591664</v>
      </c>
      <c r="BQ7" s="140">
        <f t="shared" si="4"/>
        <v>2078783</v>
      </c>
      <c r="BR7" s="140">
        <f t="shared" si="4"/>
        <v>1524769</v>
      </c>
      <c r="BS7" s="140">
        <f t="shared" si="4"/>
        <v>223429</v>
      </c>
      <c r="BT7" s="140">
        <f t="shared" si="4"/>
        <v>295790</v>
      </c>
      <c r="BU7" s="140">
        <f t="shared" si="4"/>
        <v>34795</v>
      </c>
      <c r="BV7" s="140">
        <f t="shared" si="4"/>
        <v>3920850</v>
      </c>
      <c r="BW7" s="140">
        <f t="shared" si="4"/>
        <v>107701</v>
      </c>
      <c r="BX7" s="140">
        <f t="shared" si="4"/>
        <v>3690788</v>
      </c>
      <c r="BY7" s="140">
        <f t="shared" si="4"/>
        <v>122361</v>
      </c>
      <c r="BZ7" s="140">
        <f t="shared" si="4"/>
        <v>53764</v>
      </c>
      <c r="CA7" s="140">
        <f t="shared" si="4"/>
        <v>6536485</v>
      </c>
      <c r="CB7" s="140">
        <f t="shared" si="4"/>
        <v>2846824</v>
      </c>
      <c r="CC7" s="140">
        <f t="shared" si="4"/>
        <v>3459499</v>
      </c>
      <c r="CD7" s="140">
        <f t="shared" si="4"/>
        <v>136221</v>
      </c>
      <c r="CE7" s="140">
        <f t="shared" si="4"/>
        <v>93941</v>
      </c>
      <c r="CF7" s="140">
        <f t="shared" si="4"/>
        <v>5447818</v>
      </c>
      <c r="CG7" s="140">
        <f t="shared" si="4"/>
        <v>1782</v>
      </c>
      <c r="CH7" s="140">
        <f t="shared" si="4"/>
        <v>480954</v>
      </c>
      <c r="CI7" s="140">
        <f t="shared" si="4"/>
        <v>22103934</v>
      </c>
    </row>
    <row r="8" spans="1:8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+SUM(E8,J8)</f>
        <v>62618</v>
      </c>
      <c r="E8" s="121">
        <f>+SUM(F8:I8)</f>
        <v>62618</v>
      </c>
      <c r="F8" s="121">
        <v>0</v>
      </c>
      <c r="G8" s="121">
        <v>0</v>
      </c>
      <c r="H8" s="121">
        <v>62618</v>
      </c>
      <c r="I8" s="121">
        <v>0</v>
      </c>
      <c r="J8" s="121">
        <v>0</v>
      </c>
      <c r="K8" s="121">
        <v>120028</v>
      </c>
      <c r="L8" s="121">
        <f>+SUM(M8,R8,V8,W8,AC8)</f>
        <v>989352</v>
      </c>
      <c r="M8" s="121">
        <f>+SUM(N8:Q8)</f>
        <v>193136</v>
      </c>
      <c r="N8" s="121">
        <v>120271</v>
      </c>
      <c r="O8" s="121">
        <v>67655</v>
      </c>
      <c r="P8" s="121">
        <v>0</v>
      </c>
      <c r="Q8" s="121">
        <v>5210</v>
      </c>
      <c r="R8" s="121">
        <f>+SUM(S8:U8)</f>
        <v>52566</v>
      </c>
      <c r="S8" s="121">
        <v>3494</v>
      </c>
      <c r="T8" s="121">
        <v>0</v>
      </c>
      <c r="U8" s="121">
        <v>49072</v>
      </c>
      <c r="V8" s="121">
        <v>0</v>
      </c>
      <c r="W8" s="121">
        <f>+SUM(X8:AA8)</f>
        <v>743650</v>
      </c>
      <c r="X8" s="121">
        <v>692847</v>
      </c>
      <c r="Y8" s="121">
        <v>0</v>
      </c>
      <c r="Z8" s="121">
        <v>50803</v>
      </c>
      <c r="AA8" s="121">
        <v>0</v>
      </c>
      <c r="AB8" s="121">
        <v>919497</v>
      </c>
      <c r="AC8" s="121">
        <v>0</v>
      </c>
      <c r="AD8" s="121">
        <v>0</v>
      </c>
      <c r="AE8" s="121">
        <f>+SUM(D8,L8,AD8)</f>
        <v>1051970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114205</v>
      </c>
      <c r="AO8" s="121">
        <f>+SUM(AP8:AS8)</f>
        <v>3041</v>
      </c>
      <c r="AP8" s="121">
        <v>3041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111164</v>
      </c>
      <c r="AZ8" s="121">
        <v>111164</v>
      </c>
      <c r="BA8" s="121">
        <v>0</v>
      </c>
      <c r="BB8" s="121">
        <v>0</v>
      </c>
      <c r="BC8" s="121">
        <v>0</v>
      </c>
      <c r="BD8" s="121">
        <v>160082</v>
      </c>
      <c r="BE8" s="121">
        <v>0</v>
      </c>
      <c r="BF8" s="121">
        <v>0</v>
      </c>
      <c r="BG8" s="121">
        <f>+SUM(BF8,AN8,AF8)</f>
        <v>114205</v>
      </c>
      <c r="BH8" s="121">
        <f>SUM(D8,AF8)</f>
        <v>62618</v>
      </c>
      <c r="BI8" s="121">
        <f>SUM(E8,AG8)</f>
        <v>62618</v>
      </c>
      <c r="BJ8" s="121">
        <f>SUM(F8,AH8)</f>
        <v>0</v>
      </c>
      <c r="BK8" s="121">
        <f>SUM(G8,AI8)</f>
        <v>0</v>
      </c>
      <c r="BL8" s="121">
        <f>SUM(H8,AJ8)</f>
        <v>62618</v>
      </c>
      <c r="BM8" s="121">
        <f>SUM(I8,AK8)</f>
        <v>0</v>
      </c>
      <c r="BN8" s="121">
        <f>SUM(J8,AL8)</f>
        <v>0</v>
      </c>
      <c r="BO8" s="121">
        <f>SUM(K8,AM8)</f>
        <v>120028</v>
      </c>
      <c r="BP8" s="121">
        <f>SUM(L8,AN8)</f>
        <v>1103557</v>
      </c>
      <c r="BQ8" s="121">
        <f>SUM(M8,AO8)</f>
        <v>196177</v>
      </c>
      <c r="BR8" s="121">
        <f>SUM(N8,AP8)</f>
        <v>123312</v>
      </c>
      <c r="BS8" s="121">
        <f>SUM(O8,AQ8)</f>
        <v>67655</v>
      </c>
      <c r="BT8" s="121">
        <f>SUM(P8,AR8)</f>
        <v>0</v>
      </c>
      <c r="BU8" s="121">
        <f>SUM(Q8,AS8)</f>
        <v>5210</v>
      </c>
      <c r="BV8" s="121">
        <f>SUM(R8,AT8)</f>
        <v>52566</v>
      </c>
      <c r="BW8" s="121">
        <f>SUM(S8,AU8)</f>
        <v>3494</v>
      </c>
      <c r="BX8" s="121">
        <f>SUM(T8,AV8)</f>
        <v>0</v>
      </c>
      <c r="BY8" s="121">
        <f>SUM(U8,AW8)</f>
        <v>49072</v>
      </c>
      <c r="BZ8" s="121">
        <f>SUM(V8,AX8)</f>
        <v>0</v>
      </c>
      <c r="CA8" s="121">
        <f>SUM(W8,AY8)</f>
        <v>854814</v>
      </c>
      <c r="CB8" s="121">
        <f>SUM(X8,AZ8)</f>
        <v>804011</v>
      </c>
      <c r="CC8" s="121">
        <f>SUM(Y8,BA8)</f>
        <v>0</v>
      </c>
      <c r="CD8" s="121">
        <f>SUM(Z8,BB8)</f>
        <v>50803</v>
      </c>
      <c r="CE8" s="121">
        <f>SUM(AA8,BC8)</f>
        <v>0</v>
      </c>
      <c r="CF8" s="121">
        <f>SUM(AB8,BD8)</f>
        <v>1079579</v>
      </c>
      <c r="CG8" s="121">
        <f>SUM(AC8,BE8)</f>
        <v>0</v>
      </c>
      <c r="CH8" s="121">
        <f>SUM(AD8,BF8)</f>
        <v>0</v>
      </c>
      <c r="CI8" s="121">
        <f>SUM(AE8,BG8)</f>
        <v>1166175</v>
      </c>
    </row>
    <row r="9" spans="1:8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261153</v>
      </c>
      <c r="M9" s="121">
        <f>+SUM(N9:Q9)</f>
        <v>0</v>
      </c>
      <c r="N9" s="121">
        <v>0</v>
      </c>
      <c r="O9" s="121">
        <v>0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261153</v>
      </c>
      <c r="X9" s="121">
        <v>246861</v>
      </c>
      <c r="Y9" s="121">
        <v>14292</v>
      </c>
      <c r="Z9" s="121">
        <v>0</v>
      </c>
      <c r="AA9" s="121">
        <v>0</v>
      </c>
      <c r="AB9" s="121">
        <v>138003</v>
      </c>
      <c r="AC9" s="121">
        <v>0</v>
      </c>
      <c r="AD9" s="121">
        <v>0</v>
      </c>
      <c r="AE9" s="121">
        <f>+SUM(D9,L9,AD9)</f>
        <v>261153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123372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261153</v>
      </c>
      <c r="BQ9" s="121">
        <f>SUM(M9,AO9)</f>
        <v>0</v>
      </c>
      <c r="BR9" s="121">
        <f>SUM(N9,AP9)</f>
        <v>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0</v>
      </c>
      <c r="BW9" s="121">
        <f>SUM(S9,AU9)</f>
        <v>0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261153</v>
      </c>
      <c r="CB9" s="121">
        <f>SUM(X9,AZ9)</f>
        <v>246861</v>
      </c>
      <c r="CC9" s="121">
        <f>SUM(Y9,BA9)</f>
        <v>14292</v>
      </c>
      <c r="CD9" s="121">
        <f>SUM(Z9,BB9)</f>
        <v>0</v>
      </c>
      <c r="CE9" s="121">
        <f>SUM(AA9,BC9)</f>
        <v>0</v>
      </c>
      <c r="CF9" s="121">
        <f>SUM(AB9,BD9)</f>
        <v>261375</v>
      </c>
      <c r="CG9" s="121">
        <f>SUM(AC9,BE9)</f>
        <v>0</v>
      </c>
      <c r="CH9" s="121">
        <f>SUM(AD9,BF9)</f>
        <v>0</v>
      </c>
      <c r="CI9" s="121">
        <f>SUM(AE9,BG9)</f>
        <v>261153</v>
      </c>
    </row>
    <row r="10" spans="1:87" s="136" customFormat="1" ht="13.5" customHeight="1" x14ac:dyDescent="0.15">
      <c r="A10" s="119" t="s">
        <v>8</v>
      </c>
      <c r="B10" s="120" t="s">
        <v>334</v>
      </c>
      <c r="C10" s="119" t="s">
        <v>335</v>
      </c>
      <c r="D10" s="121">
        <f>+SUM(E10,J10)</f>
        <v>154152</v>
      </c>
      <c r="E10" s="121">
        <f>+SUM(F10:I10)</f>
        <v>6652</v>
      </c>
      <c r="F10" s="121">
        <v>0</v>
      </c>
      <c r="G10" s="121">
        <v>6652</v>
      </c>
      <c r="H10" s="121">
        <v>0</v>
      </c>
      <c r="I10" s="121">
        <v>0</v>
      </c>
      <c r="J10" s="121">
        <v>147500</v>
      </c>
      <c r="K10" s="121">
        <v>0</v>
      </c>
      <c r="L10" s="121">
        <f>+SUM(M10,R10,V10,W10,AC10)</f>
        <v>1130738</v>
      </c>
      <c r="M10" s="121">
        <f>+SUM(N10:Q10)</f>
        <v>210106</v>
      </c>
      <c r="N10" s="121">
        <v>156165</v>
      </c>
      <c r="O10" s="121">
        <v>53941</v>
      </c>
      <c r="P10" s="121">
        <v>0</v>
      </c>
      <c r="Q10" s="121">
        <v>0</v>
      </c>
      <c r="R10" s="121">
        <f>+SUM(S10:U10)</f>
        <v>291761</v>
      </c>
      <c r="S10" s="121">
        <v>34986</v>
      </c>
      <c r="T10" s="121">
        <v>243183</v>
      </c>
      <c r="U10" s="121">
        <v>13592</v>
      </c>
      <c r="V10" s="121">
        <v>0</v>
      </c>
      <c r="W10" s="121">
        <f>+SUM(X10:AA10)</f>
        <v>628871</v>
      </c>
      <c r="X10" s="121">
        <v>336780</v>
      </c>
      <c r="Y10" s="121">
        <v>285060</v>
      </c>
      <c r="Z10" s="121">
        <v>7031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1284890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89203</v>
      </c>
      <c r="AO10" s="121">
        <f>+SUM(AP10:AS10)</f>
        <v>10817</v>
      </c>
      <c r="AP10" s="121">
        <v>10817</v>
      </c>
      <c r="AQ10" s="121">
        <v>0</v>
      </c>
      <c r="AR10" s="121">
        <v>0</v>
      </c>
      <c r="AS10" s="121">
        <v>0</v>
      </c>
      <c r="AT10" s="121">
        <f>+SUM(AU10:AW10)</f>
        <v>42401</v>
      </c>
      <c r="AU10" s="121">
        <v>0</v>
      </c>
      <c r="AV10" s="121">
        <v>42401</v>
      </c>
      <c r="AW10" s="121">
        <v>0</v>
      </c>
      <c r="AX10" s="121">
        <v>0</v>
      </c>
      <c r="AY10" s="121">
        <f>+SUM(AZ10:BC10)</f>
        <v>35985</v>
      </c>
      <c r="AZ10" s="121">
        <v>0</v>
      </c>
      <c r="BA10" s="121">
        <v>35985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89203</v>
      </c>
      <c r="BH10" s="121">
        <f>SUM(D10,AF10)</f>
        <v>154152</v>
      </c>
      <c r="BI10" s="121">
        <f>SUM(E10,AG10)</f>
        <v>6652</v>
      </c>
      <c r="BJ10" s="121">
        <f>SUM(F10,AH10)</f>
        <v>0</v>
      </c>
      <c r="BK10" s="121">
        <f>SUM(G10,AI10)</f>
        <v>6652</v>
      </c>
      <c r="BL10" s="121">
        <f>SUM(H10,AJ10)</f>
        <v>0</v>
      </c>
      <c r="BM10" s="121">
        <f>SUM(I10,AK10)</f>
        <v>0</v>
      </c>
      <c r="BN10" s="121">
        <f>SUM(J10,AL10)</f>
        <v>147500</v>
      </c>
      <c r="BO10" s="121">
        <f>SUM(K10,AM10)</f>
        <v>0</v>
      </c>
      <c r="BP10" s="121">
        <f>SUM(L10,AN10)</f>
        <v>1219941</v>
      </c>
      <c r="BQ10" s="121">
        <f>SUM(M10,AO10)</f>
        <v>220923</v>
      </c>
      <c r="BR10" s="121">
        <f>SUM(N10,AP10)</f>
        <v>166982</v>
      </c>
      <c r="BS10" s="121">
        <f>SUM(O10,AQ10)</f>
        <v>53941</v>
      </c>
      <c r="BT10" s="121">
        <f>SUM(P10,AR10)</f>
        <v>0</v>
      </c>
      <c r="BU10" s="121">
        <f>SUM(Q10,AS10)</f>
        <v>0</v>
      </c>
      <c r="BV10" s="121">
        <f>SUM(R10,AT10)</f>
        <v>334162</v>
      </c>
      <c r="BW10" s="121">
        <f>SUM(S10,AU10)</f>
        <v>34986</v>
      </c>
      <c r="BX10" s="121">
        <f>SUM(T10,AV10)</f>
        <v>285584</v>
      </c>
      <c r="BY10" s="121">
        <f>SUM(U10,AW10)</f>
        <v>13592</v>
      </c>
      <c r="BZ10" s="121">
        <f>SUM(V10,AX10)</f>
        <v>0</v>
      </c>
      <c r="CA10" s="121">
        <f>SUM(W10,AY10)</f>
        <v>664856</v>
      </c>
      <c r="CB10" s="121">
        <f>SUM(X10,AZ10)</f>
        <v>336780</v>
      </c>
      <c r="CC10" s="121">
        <f>SUM(Y10,BA10)</f>
        <v>321045</v>
      </c>
      <c r="CD10" s="121">
        <f>SUM(Z10,BB10)</f>
        <v>7031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1374093</v>
      </c>
    </row>
    <row r="11" spans="1:87" s="136" customFormat="1" ht="13.5" customHeight="1" x14ac:dyDescent="0.15">
      <c r="A11" s="119" t="s">
        <v>8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8453</v>
      </c>
      <c r="L11" s="121">
        <f>+SUM(M11,R11,V11,W11,AC11)</f>
        <v>386913</v>
      </c>
      <c r="M11" s="121">
        <f>+SUM(N11:Q11)</f>
        <v>113021</v>
      </c>
      <c r="N11" s="121">
        <v>106069</v>
      </c>
      <c r="O11" s="121">
        <v>0</v>
      </c>
      <c r="P11" s="121">
        <v>0</v>
      </c>
      <c r="Q11" s="121">
        <v>6952</v>
      </c>
      <c r="R11" s="121">
        <f>+SUM(S11:U11)</f>
        <v>45012</v>
      </c>
      <c r="S11" s="121">
        <v>43030</v>
      </c>
      <c r="T11" s="121">
        <v>0</v>
      </c>
      <c r="U11" s="121">
        <v>1982</v>
      </c>
      <c r="V11" s="121">
        <v>0</v>
      </c>
      <c r="W11" s="121">
        <f>+SUM(X11:AA11)</f>
        <v>228880</v>
      </c>
      <c r="X11" s="121">
        <v>220539</v>
      </c>
      <c r="Y11" s="121">
        <v>5052</v>
      </c>
      <c r="Z11" s="121">
        <v>2655</v>
      </c>
      <c r="AA11" s="121">
        <v>634</v>
      </c>
      <c r="AB11" s="121">
        <v>447829</v>
      </c>
      <c r="AC11" s="121">
        <v>0</v>
      </c>
      <c r="AD11" s="121">
        <v>0</v>
      </c>
      <c r="AE11" s="121">
        <f>+SUM(D11,L11,AD11)</f>
        <v>386913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20132</v>
      </c>
      <c r="AO11" s="121">
        <f>+SUM(AP11:AS11)</f>
        <v>5140</v>
      </c>
      <c r="AP11" s="121">
        <v>5140</v>
      </c>
      <c r="AQ11" s="121">
        <v>0</v>
      </c>
      <c r="AR11" s="121">
        <v>0</v>
      </c>
      <c r="AS11" s="121">
        <v>0</v>
      </c>
      <c r="AT11" s="121">
        <f>+SUM(AU11:AW11)</f>
        <v>3992</v>
      </c>
      <c r="AU11" s="121">
        <v>3992</v>
      </c>
      <c r="AV11" s="121">
        <v>0</v>
      </c>
      <c r="AW11" s="121">
        <v>0</v>
      </c>
      <c r="AX11" s="121">
        <v>0</v>
      </c>
      <c r="AY11" s="121">
        <f>+SUM(AZ11:BC11)</f>
        <v>11000</v>
      </c>
      <c r="AZ11" s="121">
        <v>10534</v>
      </c>
      <c r="BA11" s="121">
        <v>0</v>
      </c>
      <c r="BB11" s="121">
        <v>43</v>
      </c>
      <c r="BC11" s="121">
        <v>423</v>
      </c>
      <c r="BD11" s="121">
        <v>111346</v>
      </c>
      <c r="BE11" s="121">
        <v>0</v>
      </c>
      <c r="BF11" s="121">
        <v>0</v>
      </c>
      <c r="BG11" s="121">
        <f>+SUM(BF11,AN11,AF11)</f>
        <v>20132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8453</v>
      </c>
      <c r="BP11" s="121">
        <f>SUM(L11,AN11)</f>
        <v>407045</v>
      </c>
      <c r="BQ11" s="121">
        <f>SUM(M11,AO11)</f>
        <v>118161</v>
      </c>
      <c r="BR11" s="121">
        <f>SUM(N11,AP11)</f>
        <v>111209</v>
      </c>
      <c r="BS11" s="121">
        <f>SUM(O11,AQ11)</f>
        <v>0</v>
      </c>
      <c r="BT11" s="121">
        <f>SUM(P11,AR11)</f>
        <v>0</v>
      </c>
      <c r="BU11" s="121">
        <f>SUM(Q11,AS11)</f>
        <v>6952</v>
      </c>
      <c r="BV11" s="121">
        <f>SUM(R11,AT11)</f>
        <v>49004</v>
      </c>
      <c r="BW11" s="121">
        <f>SUM(S11,AU11)</f>
        <v>47022</v>
      </c>
      <c r="BX11" s="121">
        <f>SUM(T11,AV11)</f>
        <v>0</v>
      </c>
      <c r="BY11" s="121">
        <f>SUM(U11,AW11)</f>
        <v>1982</v>
      </c>
      <c r="BZ11" s="121">
        <f>SUM(V11,AX11)</f>
        <v>0</v>
      </c>
      <c r="CA11" s="121">
        <f>SUM(W11,AY11)</f>
        <v>239880</v>
      </c>
      <c r="CB11" s="121">
        <f>SUM(X11,AZ11)</f>
        <v>231073</v>
      </c>
      <c r="CC11" s="121">
        <f>SUM(Y11,BA11)</f>
        <v>5052</v>
      </c>
      <c r="CD11" s="121">
        <f>SUM(Z11,BB11)</f>
        <v>2698</v>
      </c>
      <c r="CE11" s="121">
        <f>SUM(AA11,BC11)</f>
        <v>1057</v>
      </c>
      <c r="CF11" s="121">
        <f>SUM(AB11,BD11)</f>
        <v>559175</v>
      </c>
      <c r="CG11" s="121">
        <f>SUM(AC11,BE11)</f>
        <v>0</v>
      </c>
      <c r="CH11" s="121">
        <f>SUM(AD11,BF11)</f>
        <v>0</v>
      </c>
      <c r="CI11" s="121">
        <f>SUM(AE11,BG11)</f>
        <v>407045</v>
      </c>
    </row>
    <row r="12" spans="1:87" s="136" customFormat="1" ht="13.5" customHeight="1" x14ac:dyDescent="0.15">
      <c r="A12" s="119" t="s">
        <v>8</v>
      </c>
      <c r="B12" s="120" t="s">
        <v>342</v>
      </c>
      <c r="C12" s="119" t="s">
        <v>343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124724</v>
      </c>
      <c r="M12" s="121">
        <f>+SUM(N12:Q12)</f>
        <v>9791</v>
      </c>
      <c r="N12" s="121">
        <v>9791</v>
      </c>
      <c r="O12" s="121">
        <v>0</v>
      </c>
      <c r="P12" s="121">
        <v>0</v>
      </c>
      <c r="Q12" s="121">
        <v>0</v>
      </c>
      <c r="R12" s="121">
        <f>+SUM(S12:U12)</f>
        <v>72</v>
      </c>
      <c r="S12" s="121">
        <v>0</v>
      </c>
      <c r="T12" s="121">
        <v>0</v>
      </c>
      <c r="U12" s="121">
        <v>72</v>
      </c>
      <c r="V12" s="121">
        <v>0</v>
      </c>
      <c r="W12" s="121">
        <f>+SUM(X12:AA12)</f>
        <v>114861</v>
      </c>
      <c r="X12" s="121">
        <v>102579</v>
      </c>
      <c r="Y12" s="121">
        <v>12282</v>
      </c>
      <c r="Z12" s="121">
        <v>0</v>
      </c>
      <c r="AA12" s="121">
        <v>0</v>
      </c>
      <c r="AB12" s="121">
        <v>351630</v>
      </c>
      <c r="AC12" s="121">
        <v>0</v>
      </c>
      <c r="AD12" s="121">
        <v>18551</v>
      </c>
      <c r="AE12" s="121">
        <f>+SUM(D12,L12,AD12)</f>
        <v>143275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6107</v>
      </c>
      <c r="AO12" s="121">
        <f>+SUM(AP12:AS12)</f>
        <v>6107</v>
      </c>
      <c r="AP12" s="121">
        <v>6107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168457</v>
      </c>
      <c r="BE12" s="121">
        <v>0</v>
      </c>
      <c r="BF12" s="121">
        <v>24254</v>
      </c>
      <c r="BG12" s="121">
        <f>+SUM(BF12,AN12,AF12)</f>
        <v>30361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130831</v>
      </c>
      <c r="BQ12" s="121">
        <f>SUM(M12,AO12)</f>
        <v>15898</v>
      </c>
      <c r="BR12" s="121">
        <f>SUM(N12,AP12)</f>
        <v>15898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72</v>
      </c>
      <c r="BW12" s="121">
        <f>SUM(S12,AU12)</f>
        <v>0</v>
      </c>
      <c r="BX12" s="121">
        <f>SUM(T12,AV12)</f>
        <v>0</v>
      </c>
      <c r="BY12" s="121">
        <f>SUM(U12,AW12)</f>
        <v>72</v>
      </c>
      <c r="BZ12" s="121">
        <f>SUM(V12,AX12)</f>
        <v>0</v>
      </c>
      <c r="CA12" s="121">
        <f>SUM(W12,AY12)</f>
        <v>114861</v>
      </c>
      <c r="CB12" s="121">
        <f>SUM(X12,AZ12)</f>
        <v>102579</v>
      </c>
      <c r="CC12" s="121">
        <f>SUM(Y12,BA12)</f>
        <v>12282</v>
      </c>
      <c r="CD12" s="121">
        <f>SUM(Z12,BB12)</f>
        <v>0</v>
      </c>
      <c r="CE12" s="121">
        <f>SUM(AA12,BC12)</f>
        <v>0</v>
      </c>
      <c r="CF12" s="121">
        <f>SUM(AB12,BD12)</f>
        <v>520087</v>
      </c>
      <c r="CG12" s="121">
        <f>SUM(AC12,BE12)</f>
        <v>0</v>
      </c>
      <c r="CH12" s="121">
        <f>SUM(AD12,BF12)</f>
        <v>42805</v>
      </c>
      <c r="CI12" s="121">
        <f>SUM(AE12,BG12)</f>
        <v>173636</v>
      </c>
    </row>
    <row r="13" spans="1:87" s="136" customFormat="1" ht="13.5" customHeight="1" x14ac:dyDescent="0.15">
      <c r="A13" s="119" t="s">
        <v>8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86900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86900</v>
      </c>
      <c r="X13" s="121">
        <v>86900</v>
      </c>
      <c r="Y13" s="121">
        <v>0</v>
      </c>
      <c r="Z13" s="121">
        <v>0</v>
      </c>
      <c r="AA13" s="121">
        <v>0</v>
      </c>
      <c r="AB13" s="121">
        <v>166516</v>
      </c>
      <c r="AC13" s="121">
        <v>0</v>
      </c>
      <c r="AD13" s="121">
        <v>0</v>
      </c>
      <c r="AE13" s="121">
        <f>+SUM(D13,L13,AD13)</f>
        <v>86900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36788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86900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86900</v>
      </c>
      <c r="CB13" s="121">
        <f>SUM(X13,AZ13)</f>
        <v>86900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203304</v>
      </c>
      <c r="CG13" s="121">
        <f>SUM(AC13,BE13)</f>
        <v>0</v>
      </c>
      <c r="CH13" s="121">
        <f>SUM(AD13,BF13)</f>
        <v>0</v>
      </c>
      <c r="CI13" s="121">
        <f>SUM(AE13,BG13)</f>
        <v>86900</v>
      </c>
    </row>
    <row r="14" spans="1:87" s="136" customFormat="1" ht="13.5" customHeight="1" x14ac:dyDescent="0.15">
      <c r="A14" s="119" t="s">
        <v>8</v>
      </c>
      <c r="B14" s="120" t="s">
        <v>352</v>
      </c>
      <c r="C14" s="119" t="s">
        <v>353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16749</v>
      </c>
      <c r="L14" s="121">
        <f>+SUM(M14,R14,V14,W14,AC14)</f>
        <v>188186</v>
      </c>
      <c r="M14" s="121">
        <f>+SUM(N14:Q14)</f>
        <v>22915</v>
      </c>
      <c r="N14" s="121">
        <v>22915</v>
      </c>
      <c r="O14" s="121">
        <v>0</v>
      </c>
      <c r="P14" s="121">
        <v>0</v>
      </c>
      <c r="Q14" s="121">
        <v>0</v>
      </c>
      <c r="R14" s="121">
        <f>+SUM(S14:U14)</f>
        <v>34509</v>
      </c>
      <c r="S14" s="121">
        <v>0</v>
      </c>
      <c r="T14" s="121">
        <v>34509</v>
      </c>
      <c r="U14" s="121">
        <v>0</v>
      </c>
      <c r="V14" s="121">
        <v>0</v>
      </c>
      <c r="W14" s="121">
        <f>+SUM(X14:AA14)</f>
        <v>130762</v>
      </c>
      <c r="X14" s="121">
        <v>128470</v>
      </c>
      <c r="Y14" s="121">
        <v>0</v>
      </c>
      <c r="Z14" s="121">
        <v>2292</v>
      </c>
      <c r="AA14" s="121">
        <v>0</v>
      </c>
      <c r="AB14" s="121">
        <v>86935</v>
      </c>
      <c r="AC14" s="121">
        <v>0</v>
      </c>
      <c r="AD14" s="121">
        <v>0</v>
      </c>
      <c r="AE14" s="121">
        <f>+SUM(D14,L14,AD14)</f>
        <v>188186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3274</v>
      </c>
      <c r="AO14" s="121">
        <f>+SUM(AP14:AS14)</f>
        <v>3274</v>
      </c>
      <c r="AP14" s="121">
        <v>3274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66468</v>
      </c>
      <c r="BE14" s="121">
        <v>0</v>
      </c>
      <c r="BF14" s="121">
        <v>0</v>
      </c>
      <c r="BG14" s="121">
        <f>+SUM(BF14,AN14,AF14)</f>
        <v>3274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16749</v>
      </c>
      <c r="BP14" s="121">
        <f>SUM(L14,AN14)</f>
        <v>191460</v>
      </c>
      <c r="BQ14" s="121">
        <f>SUM(M14,AO14)</f>
        <v>26189</v>
      </c>
      <c r="BR14" s="121">
        <f>SUM(N14,AP14)</f>
        <v>26189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34509</v>
      </c>
      <c r="BW14" s="121">
        <f>SUM(S14,AU14)</f>
        <v>0</v>
      </c>
      <c r="BX14" s="121">
        <f>SUM(T14,AV14)</f>
        <v>34509</v>
      </c>
      <c r="BY14" s="121">
        <f>SUM(U14,AW14)</f>
        <v>0</v>
      </c>
      <c r="BZ14" s="121">
        <f>SUM(V14,AX14)</f>
        <v>0</v>
      </c>
      <c r="CA14" s="121">
        <f>SUM(W14,AY14)</f>
        <v>130762</v>
      </c>
      <c r="CB14" s="121">
        <f>SUM(X14,AZ14)</f>
        <v>128470</v>
      </c>
      <c r="CC14" s="121">
        <f>SUM(Y14,BA14)</f>
        <v>0</v>
      </c>
      <c r="CD14" s="121">
        <f>SUM(Z14,BB14)</f>
        <v>2292</v>
      </c>
      <c r="CE14" s="121">
        <f>SUM(AA14,BC14)</f>
        <v>0</v>
      </c>
      <c r="CF14" s="121">
        <f>SUM(AB14,BD14)</f>
        <v>153403</v>
      </c>
      <c r="CG14" s="121">
        <f>SUM(AC14,BE14)</f>
        <v>0</v>
      </c>
      <c r="CH14" s="121">
        <f>SUM(AD14,BF14)</f>
        <v>0</v>
      </c>
      <c r="CI14" s="121">
        <f>SUM(AE14,BG14)</f>
        <v>191460</v>
      </c>
    </row>
    <row r="15" spans="1:87" s="136" customFormat="1" ht="13.5" customHeight="1" x14ac:dyDescent="0.15">
      <c r="A15" s="119" t="s">
        <v>8</v>
      </c>
      <c r="B15" s="120" t="s">
        <v>355</v>
      </c>
      <c r="C15" s="119" t="s">
        <v>356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7472</v>
      </c>
      <c r="M15" s="121">
        <f>+SUM(N15:Q15)</f>
        <v>6964</v>
      </c>
      <c r="N15" s="121">
        <v>6964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508</v>
      </c>
      <c r="X15" s="121">
        <v>0</v>
      </c>
      <c r="Y15" s="121">
        <v>0</v>
      </c>
      <c r="Z15" s="121">
        <v>0</v>
      </c>
      <c r="AA15" s="121">
        <v>508</v>
      </c>
      <c r="AB15" s="121">
        <v>68464</v>
      </c>
      <c r="AC15" s="121">
        <v>0</v>
      </c>
      <c r="AD15" s="121">
        <v>1554</v>
      </c>
      <c r="AE15" s="121">
        <f>+SUM(D15,L15,AD15)</f>
        <v>9026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774</v>
      </c>
      <c r="AO15" s="121">
        <f>+SUM(AP15:AS15)</f>
        <v>774</v>
      </c>
      <c r="AP15" s="121">
        <v>774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26994</v>
      </c>
      <c r="BE15" s="121">
        <v>0</v>
      </c>
      <c r="BF15" s="121">
        <v>0</v>
      </c>
      <c r="BG15" s="121">
        <f>+SUM(BF15,AN15,AF15)</f>
        <v>774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8246</v>
      </c>
      <c r="BQ15" s="121">
        <f>SUM(M15,AO15)</f>
        <v>7738</v>
      </c>
      <c r="BR15" s="121">
        <f>SUM(N15,AP15)</f>
        <v>7738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508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508</v>
      </c>
      <c r="CF15" s="121">
        <f>SUM(AB15,BD15)</f>
        <v>95458</v>
      </c>
      <c r="CG15" s="121">
        <f>SUM(AC15,BE15)</f>
        <v>0</v>
      </c>
      <c r="CH15" s="121">
        <f>SUM(AD15,BF15)</f>
        <v>1554</v>
      </c>
      <c r="CI15" s="121">
        <f>SUM(AE15,BG15)</f>
        <v>9800</v>
      </c>
    </row>
    <row r="16" spans="1:87" s="136" customFormat="1" ht="13.5" customHeight="1" x14ac:dyDescent="0.15">
      <c r="A16" s="119" t="s">
        <v>8</v>
      </c>
      <c r="B16" s="120" t="s">
        <v>360</v>
      </c>
      <c r="C16" s="119" t="s">
        <v>361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134325</v>
      </c>
      <c r="M16" s="121">
        <f>+SUM(N16:Q16)</f>
        <v>21000</v>
      </c>
      <c r="N16" s="121">
        <v>21000</v>
      </c>
      <c r="O16" s="121">
        <v>0</v>
      </c>
      <c r="P16" s="121">
        <v>0</v>
      </c>
      <c r="Q16" s="121">
        <v>0</v>
      </c>
      <c r="R16" s="121">
        <f>+SUM(S16:U16)</f>
        <v>31902</v>
      </c>
      <c r="S16" s="121">
        <v>0</v>
      </c>
      <c r="T16" s="121">
        <v>31902</v>
      </c>
      <c r="U16" s="121">
        <v>0</v>
      </c>
      <c r="V16" s="121">
        <v>0</v>
      </c>
      <c r="W16" s="121">
        <f>+SUM(X16:AA16)</f>
        <v>81423</v>
      </c>
      <c r="X16" s="121">
        <v>78632</v>
      </c>
      <c r="Y16" s="121">
        <v>2791</v>
      </c>
      <c r="Z16" s="121">
        <v>0</v>
      </c>
      <c r="AA16" s="121">
        <v>0</v>
      </c>
      <c r="AB16" s="121">
        <v>42817</v>
      </c>
      <c r="AC16" s="121">
        <v>0</v>
      </c>
      <c r="AD16" s="121">
        <v>0</v>
      </c>
      <c r="AE16" s="121">
        <f>+SUM(D16,L16,AD16)</f>
        <v>134325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46505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134325</v>
      </c>
      <c r="BQ16" s="121">
        <f>SUM(M16,AO16)</f>
        <v>21000</v>
      </c>
      <c r="BR16" s="121">
        <f>SUM(N16,AP16)</f>
        <v>21000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31902</v>
      </c>
      <c r="BW16" s="121">
        <f>SUM(S16,AU16)</f>
        <v>0</v>
      </c>
      <c r="BX16" s="121">
        <f>SUM(T16,AV16)</f>
        <v>31902</v>
      </c>
      <c r="BY16" s="121">
        <f>SUM(U16,AW16)</f>
        <v>0</v>
      </c>
      <c r="BZ16" s="121">
        <f>SUM(V16,AX16)</f>
        <v>0</v>
      </c>
      <c r="CA16" s="121">
        <f>SUM(W16,AY16)</f>
        <v>81423</v>
      </c>
      <c r="CB16" s="121">
        <f>SUM(X16,AZ16)</f>
        <v>78632</v>
      </c>
      <c r="CC16" s="121">
        <f>SUM(Y16,BA16)</f>
        <v>2791</v>
      </c>
      <c r="CD16" s="121">
        <f>SUM(Z16,BB16)</f>
        <v>0</v>
      </c>
      <c r="CE16" s="121">
        <f>SUM(AA16,BC16)</f>
        <v>0</v>
      </c>
      <c r="CF16" s="121">
        <f>SUM(AB16,BD16)</f>
        <v>89322</v>
      </c>
      <c r="CG16" s="121">
        <f>SUM(AC16,BE16)</f>
        <v>0</v>
      </c>
      <c r="CH16" s="121">
        <f>SUM(AD16,BF16)</f>
        <v>0</v>
      </c>
      <c r="CI16" s="121">
        <f>SUM(AE16,BG16)</f>
        <v>134325</v>
      </c>
    </row>
    <row r="17" spans="1:87" s="136" customFormat="1" ht="13.5" customHeight="1" x14ac:dyDescent="0.15">
      <c r="A17" s="119" t="s">
        <v>8</v>
      </c>
      <c r="B17" s="120" t="s">
        <v>363</v>
      </c>
      <c r="C17" s="119" t="s">
        <v>364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11313</v>
      </c>
      <c r="M17" s="121">
        <f>+SUM(N17:Q17)</f>
        <v>11313</v>
      </c>
      <c r="N17" s="121">
        <v>11313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199300</v>
      </c>
      <c r="AC17" s="121">
        <v>0</v>
      </c>
      <c r="AD17" s="121">
        <v>19758</v>
      </c>
      <c r="AE17" s="121">
        <f>+SUM(D17,L17,AD17)</f>
        <v>31071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1380</v>
      </c>
      <c r="AO17" s="121">
        <f>+SUM(AP17:AS17)</f>
        <v>1380</v>
      </c>
      <c r="AP17" s="121">
        <v>1380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28732</v>
      </c>
      <c r="BE17" s="121">
        <v>0</v>
      </c>
      <c r="BF17" s="121">
        <v>381</v>
      </c>
      <c r="BG17" s="121">
        <f>+SUM(BF17,AN17,AF17)</f>
        <v>1761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12693</v>
      </c>
      <c r="BQ17" s="121">
        <f>SUM(M17,AO17)</f>
        <v>12693</v>
      </c>
      <c r="BR17" s="121">
        <f>SUM(N17,AP17)</f>
        <v>12693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228032</v>
      </c>
      <c r="CG17" s="121">
        <f>SUM(AC17,BE17)</f>
        <v>0</v>
      </c>
      <c r="CH17" s="121">
        <f>SUM(AD17,BF17)</f>
        <v>20139</v>
      </c>
      <c r="CI17" s="121">
        <f>SUM(AE17,BG17)</f>
        <v>32832</v>
      </c>
    </row>
    <row r="18" spans="1:87" s="136" customFormat="1" ht="13.5" customHeight="1" x14ac:dyDescent="0.15">
      <c r="A18" s="119" t="s">
        <v>8</v>
      </c>
      <c r="B18" s="120" t="s">
        <v>366</v>
      </c>
      <c r="C18" s="119" t="s">
        <v>367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7035</v>
      </c>
      <c r="M18" s="121">
        <f>+SUM(N18:Q18)</f>
        <v>7035</v>
      </c>
      <c r="N18" s="121">
        <v>7035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152330</v>
      </c>
      <c r="AC18" s="121">
        <v>0</v>
      </c>
      <c r="AD18" s="121">
        <v>17986</v>
      </c>
      <c r="AE18" s="121">
        <f>+SUM(D18,L18,AD18)</f>
        <v>25021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58552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7035</v>
      </c>
      <c r="BQ18" s="121">
        <f>SUM(M18,AO18)</f>
        <v>7035</v>
      </c>
      <c r="BR18" s="121">
        <f>SUM(N18,AP18)</f>
        <v>7035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210882</v>
      </c>
      <c r="CG18" s="121">
        <f>SUM(AC18,BE18)</f>
        <v>0</v>
      </c>
      <c r="CH18" s="121">
        <f>SUM(AD18,BF18)</f>
        <v>17986</v>
      </c>
      <c r="CI18" s="121">
        <f>SUM(AE18,BG18)</f>
        <v>25021</v>
      </c>
    </row>
    <row r="19" spans="1:87" s="136" customFormat="1" ht="13.5" customHeight="1" x14ac:dyDescent="0.15">
      <c r="A19" s="119" t="s">
        <v>8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220209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35563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255772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8</v>
      </c>
      <c r="B20" s="120" t="s">
        <v>374</v>
      </c>
      <c r="C20" s="119" t="s">
        <v>375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59584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75</v>
      </c>
      <c r="S20" s="121">
        <v>0</v>
      </c>
      <c r="T20" s="121">
        <v>0</v>
      </c>
      <c r="U20" s="121">
        <v>75</v>
      </c>
      <c r="V20" s="121">
        <v>0</v>
      </c>
      <c r="W20" s="121">
        <f>+SUM(X20:AA20)</f>
        <v>59509</v>
      </c>
      <c r="X20" s="121">
        <v>59359</v>
      </c>
      <c r="Y20" s="121">
        <v>150</v>
      </c>
      <c r="Z20" s="121">
        <v>0</v>
      </c>
      <c r="AA20" s="121">
        <v>0</v>
      </c>
      <c r="AB20" s="121">
        <v>56233</v>
      </c>
      <c r="AC20" s="121">
        <v>0</v>
      </c>
      <c r="AD20" s="121">
        <v>0</v>
      </c>
      <c r="AE20" s="121">
        <f>+SUM(D20,L20,AD20)</f>
        <v>59584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64761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59584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75</v>
      </c>
      <c r="BW20" s="121">
        <f>SUM(S20,AU20)</f>
        <v>0</v>
      </c>
      <c r="BX20" s="121">
        <f>SUM(T20,AV20)</f>
        <v>0</v>
      </c>
      <c r="BY20" s="121">
        <f>SUM(U20,AW20)</f>
        <v>75</v>
      </c>
      <c r="BZ20" s="121">
        <f>SUM(V20,AX20)</f>
        <v>0</v>
      </c>
      <c r="CA20" s="121">
        <f>SUM(W20,AY20)</f>
        <v>59509</v>
      </c>
      <c r="CB20" s="121">
        <f>SUM(X20,AZ20)</f>
        <v>59359</v>
      </c>
      <c r="CC20" s="121">
        <f>SUM(Y20,BA20)</f>
        <v>150</v>
      </c>
      <c r="CD20" s="121">
        <f>SUM(Z20,BB20)</f>
        <v>0</v>
      </c>
      <c r="CE20" s="121">
        <f>SUM(AA20,BC20)</f>
        <v>0</v>
      </c>
      <c r="CF20" s="121">
        <f>SUM(AB20,BD20)</f>
        <v>120994</v>
      </c>
      <c r="CG20" s="121">
        <f>SUM(AC20,BE20)</f>
        <v>0</v>
      </c>
      <c r="CH20" s="121">
        <f>SUM(AD20,BF20)</f>
        <v>0</v>
      </c>
      <c r="CI20" s="121">
        <f>SUM(AE20,BG20)</f>
        <v>59584</v>
      </c>
    </row>
    <row r="21" spans="1:87" s="136" customFormat="1" ht="13.5" customHeight="1" x14ac:dyDescent="0.15">
      <c r="A21" s="119" t="s">
        <v>8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8166</v>
      </c>
      <c r="L21" s="121">
        <f>+SUM(M21,R21,V21,W21,AC21)</f>
        <v>45176</v>
      </c>
      <c r="M21" s="121">
        <f>+SUM(N21:Q21)</f>
        <v>3238</v>
      </c>
      <c r="N21" s="121">
        <v>3238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41938</v>
      </c>
      <c r="X21" s="121">
        <v>40542</v>
      </c>
      <c r="Y21" s="121">
        <v>15</v>
      </c>
      <c r="Z21" s="121">
        <v>1381</v>
      </c>
      <c r="AA21" s="121">
        <v>0</v>
      </c>
      <c r="AB21" s="121">
        <v>56261</v>
      </c>
      <c r="AC21" s="121">
        <v>0</v>
      </c>
      <c r="AD21" s="121">
        <v>12001</v>
      </c>
      <c r="AE21" s="121">
        <f>+SUM(D21,L21,AD21)</f>
        <v>57177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1388</v>
      </c>
      <c r="AO21" s="121">
        <f>+SUM(AP21:AS21)</f>
        <v>1388</v>
      </c>
      <c r="AP21" s="121">
        <v>1388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22246</v>
      </c>
      <c r="BE21" s="121">
        <v>0</v>
      </c>
      <c r="BF21" s="121">
        <v>0</v>
      </c>
      <c r="BG21" s="121">
        <f>+SUM(BF21,AN21,AF21)</f>
        <v>1388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8166</v>
      </c>
      <c r="BP21" s="121">
        <f>SUM(L21,AN21)</f>
        <v>46564</v>
      </c>
      <c r="BQ21" s="121">
        <f>SUM(M21,AO21)</f>
        <v>4626</v>
      </c>
      <c r="BR21" s="121">
        <f>SUM(N21,AP21)</f>
        <v>4626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41938</v>
      </c>
      <c r="CB21" s="121">
        <f>SUM(X21,AZ21)</f>
        <v>40542</v>
      </c>
      <c r="CC21" s="121">
        <f>SUM(Y21,BA21)</f>
        <v>15</v>
      </c>
      <c r="CD21" s="121">
        <f>SUM(Z21,BB21)</f>
        <v>1381</v>
      </c>
      <c r="CE21" s="121">
        <f>SUM(AA21,BC21)</f>
        <v>0</v>
      </c>
      <c r="CF21" s="121">
        <f>SUM(AB21,BD21)</f>
        <v>78507</v>
      </c>
      <c r="CG21" s="121">
        <f>SUM(AC21,BE21)</f>
        <v>0</v>
      </c>
      <c r="CH21" s="121">
        <f>SUM(AD21,BF21)</f>
        <v>12001</v>
      </c>
      <c r="CI21" s="121">
        <f>SUM(AE21,BG21)</f>
        <v>58565</v>
      </c>
    </row>
    <row r="22" spans="1:87" s="136" customFormat="1" ht="13.5" customHeight="1" x14ac:dyDescent="0.15">
      <c r="A22" s="119" t="s">
        <v>8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6805</v>
      </c>
      <c r="L22" s="121">
        <f>+SUM(M22,R22,V22,W22,AC22)</f>
        <v>56523</v>
      </c>
      <c r="M22" s="121">
        <f>+SUM(N22:Q22)</f>
        <v>13273</v>
      </c>
      <c r="N22" s="121">
        <v>13273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43250</v>
      </c>
      <c r="X22" s="121">
        <v>34829</v>
      </c>
      <c r="Y22" s="121">
        <v>0</v>
      </c>
      <c r="Z22" s="121">
        <v>766</v>
      </c>
      <c r="AA22" s="121">
        <v>7655</v>
      </c>
      <c r="AB22" s="121">
        <v>45069</v>
      </c>
      <c r="AC22" s="121">
        <v>0</v>
      </c>
      <c r="AD22" s="121">
        <v>0</v>
      </c>
      <c r="AE22" s="121">
        <f>+SUM(D22,L22,AD22)</f>
        <v>56523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23709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6805</v>
      </c>
      <c r="BP22" s="121">
        <f>SUM(L22,AN22)</f>
        <v>56523</v>
      </c>
      <c r="BQ22" s="121">
        <f>SUM(M22,AO22)</f>
        <v>13273</v>
      </c>
      <c r="BR22" s="121">
        <f>SUM(N22,AP22)</f>
        <v>13273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43250</v>
      </c>
      <c r="CB22" s="121">
        <f>SUM(X22,AZ22)</f>
        <v>34829</v>
      </c>
      <c r="CC22" s="121">
        <f>SUM(Y22,BA22)</f>
        <v>0</v>
      </c>
      <c r="CD22" s="121">
        <f>SUM(Z22,BB22)</f>
        <v>766</v>
      </c>
      <c r="CE22" s="121">
        <f>SUM(AA22,BC22)</f>
        <v>7655</v>
      </c>
      <c r="CF22" s="121">
        <f>SUM(AB22,BD22)</f>
        <v>68778</v>
      </c>
      <c r="CG22" s="121">
        <f>SUM(AC22,BE22)</f>
        <v>0</v>
      </c>
      <c r="CH22" s="121">
        <f>SUM(AD22,BF22)</f>
        <v>0</v>
      </c>
      <c r="CI22" s="121">
        <f>SUM(AE22,BG22)</f>
        <v>56523</v>
      </c>
    </row>
    <row r="23" spans="1:87" s="136" customFormat="1" ht="13.5" customHeight="1" x14ac:dyDescent="0.15">
      <c r="A23" s="119" t="s">
        <v>8</v>
      </c>
      <c r="B23" s="120" t="s">
        <v>383</v>
      </c>
      <c r="C23" s="119" t="s">
        <v>384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8937</v>
      </c>
      <c r="M23" s="121">
        <f>+SUM(N23:Q23)</f>
        <v>8937</v>
      </c>
      <c r="N23" s="121">
        <v>8937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59685</v>
      </c>
      <c r="AC23" s="121">
        <v>0</v>
      </c>
      <c r="AD23" s="121">
        <v>3917</v>
      </c>
      <c r="AE23" s="121">
        <f>+SUM(D23,L23,AD23)</f>
        <v>12854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728</v>
      </c>
      <c r="AO23" s="121">
        <f>+SUM(AP23:AS23)</f>
        <v>728</v>
      </c>
      <c r="AP23" s="121">
        <v>728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26980</v>
      </c>
      <c r="BE23" s="121">
        <v>0</v>
      </c>
      <c r="BF23" s="121">
        <v>0</v>
      </c>
      <c r="BG23" s="121">
        <f>+SUM(BF23,AN23,AF23)</f>
        <v>728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9665</v>
      </c>
      <c r="BQ23" s="121">
        <f>SUM(M23,AO23)</f>
        <v>9665</v>
      </c>
      <c r="BR23" s="121">
        <f>SUM(N23,AP23)</f>
        <v>9665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86665</v>
      </c>
      <c r="CG23" s="121">
        <f>SUM(AC23,BE23)</f>
        <v>0</v>
      </c>
      <c r="CH23" s="121">
        <f>SUM(AD23,BF23)</f>
        <v>3917</v>
      </c>
      <c r="CI23" s="121">
        <f>SUM(AE23,BG23)</f>
        <v>13582</v>
      </c>
    </row>
    <row r="24" spans="1:87" s="136" customFormat="1" ht="13.5" customHeight="1" x14ac:dyDescent="0.15">
      <c r="A24" s="119" t="s">
        <v>8</v>
      </c>
      <c r="B24" s="120" t="s">
        <v>387</v>
      </c>
      <c r="C24" s="119" t="s">
        <v>388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23722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23722</v>
      </c>
      <c r="X24" s="121">
        <v>23722</v>
      </c>
      <c r="Y24" s="121">
        <v>0</v>
      </c>
      <c r="Z24" s="121">
        <v>0</v>
      </c>
      <c r="AA24" s="121">
        <v>0</v>
      </c>
      <c r="AB24" s="121">
        <v>39483</v>
      </c>
      <c r="AC24" s="121">
        <v>0</v>
      </c>
      <c r="AD24" s="121">
        <v>0</v>
      </c>
      <c r="AE24" s="121">
        <f>+SUM(D24,L24,AD24)</f>
        <v>23722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12772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23722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23722</v>
      </c>
      <c r="CB24" s="121">
        <f>SUM(X24,AZ24)</f>
        <v>23722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52255</v>
      </c>
      <c r="CG24" s="121">
        <f>SUM(AC24,BE24)</f>
        <v>0</v>
      </c>
      <c r="CH24" s="121">
        <f>SUM(AD24,BF24)</f>
        <v>0</v>
      </c>
      <c r="CI24" s="121">
        <f>SUM(AE24,BG24)</f>
        <v>23722</v>
      </c>
    </row>
    <row r="25" spans="1:87" s="136" customFormat="1" ht="13.5" customHeight="1" x14ac:dyDescent="0.15">
      <c r="A25" s="119" t="s">
        <v>8</v>
      </c>
      <c r="B25" s="120" t="s">
        <v>390</v>
      </c>
      <c r="C25" s="119" t="s">
        <v>391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7000</v>
      </c>
      <c r="L25" s="121">
        <f>+SUM(M25,R25,V25,W25,AC25)</f>
        <v>24883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24883</v>
      </c>
      <c r="X25" s="121">
        <v>24883</v>
      </c>
      <c r="Y25" s="121">
        <v>0</v>
      </c>
      <c r="Z25" s="121">
        <v>0</v>
      </c>
      <c r="AA25" s="121">
        <v>0</v>
      </c>
      <c r="AB25" s="121">
        <v>43201</v>
      </c>
      <c r="AC25" s="121">
        <v>0</v>
      </c>
      <c r="AD25" s="121">
        <v>0</v>
      </c>
      <c r="AE25" s="121">
        <f>+SUM(D25,L25,AD25)</f>
        <v>24883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2200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17681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9200</v>
      </c>
      <c r="BP25" s="121">
        <f>SUM(L25,AN25)</f>
        <v>24883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24883</v>
      </c>
      <c r="CB25" s="121">
        <f>SUM(X25,AZ25)</f>
        <v>24883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60882</v>
      </c>
      <c r="CG25" s="121">
        <f>SUM(AC25,BE25)</f>
        <v>0</v>
      </c>
      <c r="CH25" s="121">
        <f>SUM(AD25,BF25)</f>
        <v>0</v>
      </c>
      <c r="CI25" s="121">
        <f>SUM(AE25,BG25)</f>
        <v>24883</v>
      </c>
    </row>
    <row r="26" spans="1:87" s="136" customFormat="1" ht="13.5" customHeight="1" x14ac:dyDescent="0.15">
      <c r="A26" s="119" t="s">
        <v>8</v>
      </c>
      <c r="B26" s="120" t="s">
        <v>393</v>
      </c>
      <c r="C26" s="119" t="s">
        <v>394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45886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15691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61577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8</v>
      </c>
      <c r="B27" s="120" t="s">
        <v>396</v>
      </c>
      <c r="C27" s="119" t="s">
        <v>397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110104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17781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127885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8</v>
      </c>
      <c r="B28" s="120" t="s">
        <v>399</v>
      </c>
      <c r="C28" s="119" t="s">
        <v>400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19701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19701</v>
      </c>
      <c r="X28" s="121">
        <v>18489</v>
      </c>
      <c r="Y28" s="121">
        <v>0</v>
      </c>
      <c r="Z28" s="121">
        <v>0</v>
      </c>
      <c r="AA28" s="121">
        <v>1212</v>
      </c>
      <c r="AB28" s="121">
        <v>71801</v>
      </c>
      <c r="AC28" s="121">
        <v>0</v>
      </c>
      <c r="AD28" s="121">
        <v>200</v>
      </c>
      <c r="AE28" s="121">
        <f>+SUM(D28,L28,AD28)</f>
        <v>19901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28424</v>
      </c>
      <c r="BE28" s="121">
        <v>0</v>
      </c>
      <c r="BF28" s="121">
        <v>3121</v>
      </c>
      <c r="BG28" s="121">
        <f>+SUM(BF28,AN28,AF28)</f>
        <v>3121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19701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19701</v>
      </c>
      <c r="CB28" s="121">
        <f>SUM(X28,AZ28)</f>
        <v>18489</v>
      </c>
      <c r="CC28" s="121">
        <f>SUM(Y28,BA28)</f>
        <v>0</v>
      </c>
      <c r="CD28" s="121">
        <f>SUM(Z28,BB28)</f>
        <v>0</v>
      </c>
      <c r="CE28" s="121">
        <f>SUM(AA28,BC28)</f>
        <v>1212</v>
      </c>
      <c r="CF28" s="121">
        <f>SUM(AB28,BD28)</f>
        <v>100225</v>
      </c>
      <c r="CG28" s="121">
        <f>SUM(AC28,BE28)</f>
        <v>0</v>
      </c>
      <c r="CH28" s="121">
        <f>SUM(AD28,BF28)</f>
        <v>3321</v>
      </c>
      <c r="CI28" s="121">
        <f>SUM(AE28,BG28)</f>
        <v>23022</v>
      </c>
    </row>
    <row r="29" spans="1:87" s="136" customFormat="1" ht="13.5" customHeight="1" x14ac:dyDescent="0.15">
      <c r="A29" s="119" t="s">
        <v>8</v>
      </c>
      <c r="B29" s="120" t="s">
        <v>402</v>
      </c>
      <c r="C29" s="119" t="s">
        <v>403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46219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46219</v>
      </c>
      <c r="X29" s="121">
        <v>40790</v>
      </c>
      <c r="Y29" s="121">
        <v>0</v>
      </c>
      <c r="Z29" s="121">
        <v>0</v>
      </c>
      <c r="AA29" s="121">
        <v>5429</v>
      </c>
      <c r="AB29" s="121">
        <v>121124</v>
      </c>
      <c r="AC29" s="121">
        <v>0</v>
      </c>
      <c r="AD29" s="121">
        <v>0</v>
      </c>
      <c r="AE29" s="121">
        <f>+SUM(D29,L29,AD29)</f>
        <v>46219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46684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46219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46219</v>
      </c>
      <c r="CB29" s="121">
        <f>SUM(X29,AZ29)</f>
        <v>40790</v>
      </c>
      <c r="CC29" s="121">
        <f>SUM(Y29,BA29)</f>
        <v>0</v>
      </c>
      <c r="CD29" s="121">
        <f>SUM(Z29,BB29)</f>
        <v>0</v>
      </c>
      <c r="CE29" s="121">
        <f>SUM(AA29,BC29)</f>
        <v>5429</v>
      </c>
      <c r="CF29" s="121">
        <f>SUM(AB29,BD29)</f>
        <v>167808</v>
      </c>
      <c r="CG29" s="121">
        <f>SUM(AC29,BE29)</f>
        <v>0</v>
      </c>
      <c r="CH29" s="121">
        <f>SUM(AD29,BF29)</f>
        <v>0</v>
      </c>
      <c r="CI29" s="121">
        <f>SUM(AE29,BG29)</f>
        <v>46219</v>
      </c>
    </row>
    <row r="30" spans="1:87" s="136" customFormat="1" ht="13.5" customHeight="1" x14ac:dyDescent="0.15">
      <c r="A30" s="119" t="s">
        <v>8</v>
      </c>
      <c r="B30" s="120" t="s">
        <v>405</v>
      </c>
      <c r="C30" s="119" t="s">
        <v>406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18680</v>
      </c>
      <c r="M30" s="121">
        <f>+SUM(N30:Q30)</f>
        <v>1603</v>
      </c>
      <c r="N30" s="121">
        <v>1603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17077</v>
      </c>
      <c r="X30" s="121">
        <v>16719</v>
      </c>
      <c r="Y30" s="121">
        <v>0</v>
      </c>
      <c r="Z30" s="121">
        <v>0</v>
      </c>
      <c r="AA30" s="121">
        <v>358</v>
      </c>
      <c r="AB30" s="121">
        <v>69721</v>
      </c>
      <c r="AC30" s="121">
        <v>0</v>
      </c>
      <c r="AD30" s="121">
        <v>0</v>
      </c>
      <c r="AE30" s="121">
        <f>+SUM(D30,L30,AD30)</f>
        <v>18680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16250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18680</v>
      </c>
      <c r="BQ30" s="121">
        <f>SUM(M30,AO30)</f>
        <v>1603</v>
      </c>
      <c r="BR30" s="121">
        <f>SUM(N30,AP30)</f>
        <v>1603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17077</v>
      </c>
      <c r="CB30" s="121">
        <f>SUM(X30,AZ30)</f>
        <v>16719</v>
      </c>
      <c r="CC30" s="121">
        <f>SUM(Y30,BA30)</f>
        <v>0</v>
      </c>
      <c r="CD30" s="121">
        <f>SUM(Z30,BB30)</f>
        <v>0</v>
      </c>
      <c r="CE30" s="121">
        <f>SUM(AA30,BC30)</f>
        <v>358</v>
      </c>
      <c r="CF30" s="121">
        <f>SUM(AB30,BD30)</f>
        <v>85971</v>
      </c>
      <c r="CG30" s="121">
        <f>SUM(AC30,BE30)</f>
        <v>0</v>
      </c>
      <c r="CH30" s="121">
        <f>SUM(AD30,BF30)</f>
        <v>0</v>
      </c>
      <c r="CI30" s="121">
        <f>SUM(AE30,BG30)</f>
        <v>18680</v>
      </c>
    </row>
    <row r="31" spans="1:87" s="136" customFormat="1" ht="13.5" customHeight="1" x14ac:dyDescent="0.15">
      <c r="A31" s="119" t="s">
        <v>8</v>
      </c>
      <c r="B31" s="120" t="s">
        <v>408</v>
      </c>
      <c r="C31" s="119" t="s">
        <v>409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108529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58511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167040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8</v>
      </c>
      <c r="B32" s="120" t="s">
        <v>411</v>
      </c>
      <c r="C32" s="119" t="s">
        <v>412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42477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14390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56867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8</v>
      </c>
      <c r="B33" s="120" t="s">
        <v>414</v>
      </c>
      <c r="C33" s="119" t="s">
        <v>415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49381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30001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79382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8</v>
      </c>
      <c r="B34" s="120" t="s">
        <v>418</v>
      </c>
      <c r="C34" s="119" t="s">
        <v>419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22286</v>
      </c>
      <c r="M34" s="121">
        <f>+SUM(N34:Q34)</f>
        <v>4670</v>
      </c>
      <c r="N34" s="121">
        <v>4670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17616</v>
      </c>
      <c r="X34" s="121">
        <v>16614</v>
      </c>
      <c r="Y34" s="121">
        <v>0</v>
      </c>
      <c r="Z34" s="121">
        <v>0</v>
      </c>
      <c r="AA34" s="121">
        <v>1002</v>
      </c>
      <c r="AB34" s="121">
        <v>57545</v>
      </c>
      <c r="AC34" s="121">
        <v>0</v>
      </c>
      <c r="AD34" s="121">
        <v>0</v>
      </c>
      <c r="AE34" s="121">
        <f>+SUM(D34,L34,AD34)</f>
        <v>22286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519</v>
      </c>
      <c r="AO34" s="121">
        <f>+SUM(AP34:AS34)</f>
        <v>519</v>
      </c>
      <c r="AP34" s="121">
        <v>519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26829</v>
      </c>
      <c r="BE34" s="121">
        <v>0</v>
      </c>
      <c r="BF34" s="121">
        <v>0</v>
      </c>
      <c r="BG34" s="121">
        <f>+SUM(BF34,AN34,AF34)</f>
        <v>519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22805</v>
      </c>
      <c r="BQ34" s="121">
        <f>SUM(M34,AO34)</f>
        <v>5189</v>
      </c>
      <c r="BR34" s="121">
        <f>SUM(N34,AP34)</f>
        <v>5189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17616</v>
      </c>
      <c r="CB34" s="121">
        <f>SUM(X34,AZ34)</f>
        <v>16614</v>
      </c>
      <c r="CC34" s="121">
        <f>SUM(Y34,BA34)</f>
        <v>0</v>
      </c>
      <c r="CD34" s="121">
        <f>SUM(Z34,BB34)</f>
        <v>0</v>
      </c>
      <c r="CE34" s="121">
        <f>SUM(AA34,BC34)</f>
        <v>1002</v>
      </c>
      <c r="CF34" s="121">
        <f>SUM(AB34,BD34)</f>
        <v>84374</v>
      </c>
      <c r="CG34" s="121">
        <f>SUM(AC34,BE34)</f>
        <v>0</v>
      </c>
      <c r="CH34" s="121">
        <f>SUM(AD34,BF34)</f>
        <v>0</v>
      </c>
      <c r="CI34" s="121">
        <f>SUM(AE34,BG34)</f>
        <v>22805</v>
      </c>
    </row>
    <row r="35" spans="1:87" s="136" customFormat="1" ht="13.5" customHeight="1" x14ac:dyDescent="0.15">
      <c r="A35" s="119" t="s">
        <v>8</v>
      </c>
      <c r="B35" s="120" t="s">
        <v>421</v>
      </c>
      <c r="C35" s="119" t="s">
        <v>422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72920</v>
      </c>
      <c r="M35" s="121">
        <f>+SUM(N35:Q35)</f>
        <v>10251</v>
      </c>
      <c r="N35" s="121">
        <v>10251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62669</v>
      </c>
      <c r="X35" s="121">
        <v>60523</v>
      </c>
      <c r="Y35" s="121">
        <v>0</v>
      </c>
      <c r="Z35" s="121">
        <v>0</v>
      </c>
      <c r="AA35" s="121">
        <v>2146</v>
      </c>
      <c r="AB35" s="121">
        <v>32452</v>
      </c>
      <c r="AC35" s="121">
        <v>0</v>
      </c>
      <c r="AD35" s="121">
        <v>0</v>
      </c>
      <c r="AE35" s="121">
        <f>+SUM(D35,L35,AD35)</f>
        <v>72920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40785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72920</v>
      </c>
      <c r="BQ35" s="121">
        <f>SUM(M35,AO35)</f>
        <v>10251</v>
      </c>
      <c r="BR35" s="121">
        <f>SUM(N35,AP35)</f>
        <v>10251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62669</v>
      </c>
      <c r="CB35" s="121">
        <f>SUM(X35,AZ35)</f>
        <v>60523</v>
      </c>
      <c r="CC35" s="121">
        <f>SUM(Y35,BA35)</f>
        <v>0</v>
      </c>
      <c r="CD35" s="121">
        <f>SUM(Z35,BB35)</f>
        <v>0</v>
      </c>
      <c r="CE35" s="121">
        <f>SUM(AA35,BC35)</f>
        <v>2146</v>
      </c>
      <c r="CF35" s="121">
        <f>SUM(AB35,BD35)</f>
        <v>73237</v>
      </c>
      <c r="CG35" s="121">
        <f>SUM(AC35,BE35)</f>
        <v>0</v>
      </c>
      <c r="CH35" s="121">
        <f>SUM(AD35,BF35)</f>
        <v>0</v>
      </c>
      <c r="CI35" s="121">
        <f>SUM(AE35,BG35)</f>
        <v>72920</v>
      </c>
    </row>
    <row r="36" spans="1:87" s="136" customFormat="1" ht="13.5" customHeight="1" x14ac:dyDescent="0.15">
      <c r="A36" s="119" t="s">
        <v>8</v>
      </c>
      <c r="B36" s="120" t="s">
        <v>424</v>
      </c>
      <c r="C36" s="119" t="s">
        <v>425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35335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35335</v>
      </c>
      <c r="X36" s="121">
        <v>33625</v>
      </c>
      <c r="Y36" s="121">
        <v>1710</v>
      </c>
      <c r="Z36" s="121">
        <v>0</v>
      </c>
      <c r="AA36" s="121">
        <v>0</v>
      </c>
      <c r="AB36" s="121">
        <v>25401</v>
      </c>
      <c r="AC36" s="121">
        <v>0</v>
      </c>
      <c r="AD36" s="121">
        <v>0</v>
      </c>
      <c r="AE36" s="121">
        <f>+SUM(D36,L36,AD36)</f>
        <v>35335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51680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35335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35335</v>
      </c>
      <c r="CB36" s="121">
        <f>SUM(X36,AZ36)</f>
        <v>33625</v>
      </c>
      <c r="CC36" s="121">
        <f>SUM(Y36,BA36)</f>
        <v>1710</v>
      </c>
      <c r="CD36" s="121">
        <f>SUM(Z36,BB36)</f>
        <v>0</v>
      </c>
      <c r="CE36" s="121">
        <f>SUM(AA36,BC36)</f>
        <v>0</v>
      </c>
      <c r="CF36" s="121">
        <f>SUM(AB36,BD36)</f>
        <v>77081</v>
      </c>
      <c r="CG36" s="121">
        <f>SUM(AC36,BE36)</f>
        <v>0</v>
      </c>
      <c r="CH36" s="121">
        <f>SUM(AD36,BF36)</f>
        <v>0</v>
      </c>
      <c r="CI36" s="121">
        <f>SUM(AE36,BG36)</f>
        <v>35335</v>
      </c>
    </row>
    <row r="37" spans="1:87" s="136" customFormat="1" ht="13.5" customHeight="1" x14ac:dyDescent="0.15">
      <c r="A37" s="119" t="s">
        <v>8</v>
      </c>
      <c r="B37" s="120" t="s">
        <v>427</v>
      </c>
      <c r="C37" s="119" t="s">
        <v>428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44500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44500</v>
      </c>
      <c r="X37" s="121">
        <v>42578</v>
      </c>
      <c r="Y37" s="121">
        <v>1922</v>
      </c>
      <c r="Z37" s="121">
        <v>0</v>
      </c>
      <c r="AA37" s="121">
        <v>0</v>
      </c>
      <c r="AB37" s="121">
        <v>13900</v>
      </c>
      <c r="AC37" s="121">
        <v>0</v>
      </c>
      <c r="AD37" s="121">
        <v>0</v>
      </c>
      <c r="AE37" s="121">
        <f>+SUM(D37,L37,AD37)</f>
        <v>44500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15847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44500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44500</v>
      </c>
      <c r="CB37" s="121">
        <f>SUM(X37,AZ37)</f>
        <v>42578</v>
      </c>
      <c r="CC37" s="121">
        <f>SUM(Y37,BA37)</f>
        <v>1922</v>
      </c>
      <c r="CD37" s="121">
        <f>SUM(Z37,BB37)</f>
        <v>0</v>
      </c>
      <c r="CE37" s="121">
        <f>SUM(AA37,BC37)</f>
        <v>0</v>
      </c>
      <c r="CF37" s="121">
        <f>SUM(AB37,BD37)</f>
        <v>29747</v>
      </c>
      <c r="CG37" s="121">
        <f>SUM(AC37,BE37)</f>
        <v>0</v>
      </c>
      <c r="CH37" s="121">
        <f>SUM(AD37,BF37)</f>
        <v>0</v>
      </c>
      <c r="CI37" s="121">
        <f>SUM(AE37,BG37)</f>
        <v>44500</v>
      </c>
    </row>
    <row r="38" spans="1:87" s="136" customFormat="1" ht="13.5" customHeight="1" x14ac:dyDescent="0.15">
      <c r="A38" s="119" t="s">
        <v>8</v>
      </c>
      <c r="B38" s="120" t="s">
        <v>430</v>
      </c>
      <c r="C38" s="119" t="s">
        <v>431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33636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33636</v>
      </c>
      <c r="X38" s="121">
        <v>32157</v>
      </c>
      <c r="Y38" s="121">
        <v>1479</v>
      </c>
      <c r="Z38" s="121">
        <v>0</v>
      </c>
      <c r="AA38" s="121">
        <v>0</v>
      </c>
      <c r="AB38" s="121">
        <v>19926</v>
      </c>
      <c r="AC38" s="121">
        <v>0</v>
      </c>
      <c r="AD38" s="121">
        <v>0</v>
      </c>
      <c r="AE38" s="121">
        <f>+SUM(D38,L38,AD38)</f>
        <v>33636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22446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33636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33636</v>
      </c>
      <c r="CB38" s="121">
        <f>SUM(X38,AZ38)</f>
        <v>32157</v>
      </c>
      <c r="CC38" s="121">
        <f>SUM(Y38,BA38)</f>
        <v>1479</v>
      </c>
      <c r="CD38" s="121">
        <f>SUM(Z38,BB38)</f>
        <v>0</v>
      </c>
      <c r="CE38" s="121">
        <f>SUM(AA38,BC38)</f>
        <v>0</v>
      </c>
      <c r="CF38" s="121">
        <f>SUM(AB38,BD38)</f>
        <v>42372</v>
      </c>
      <c r="CG38" s="121">
        <f>SUM(AC38,BE38)</f>
        <v>0</v>
      </c>
      <c r="CH38" s="121">
        <f>SUM(AD38,BF38)</f>
        <v>0</v>
      </c>
      <c r="CI38" s="121">
        <f>SUM(AE38,BG38)</f>
        <v>33636</v>
      </c>
    </row>
    <row r="39" spans="1:87" s="136" customFormat="1" ht="13.5" customHeight="1" x14ac:dyDescent="0.15">
      <c r="A39" s="119" t="s">
        <v>8</v>
      </c>
      <c r="B39" s="120" t="s">
        <v>433</v>
      </c>
      <c r="C39" s="119" t="s">
        <v>434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29337</v>
      </c>
      <c r="M39" s="121">
        <f>+SUM(N39:Q39)</f>
        <v>8856</v>
      </c>
      <c r="N39" s="121">
        <v>8856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20481</v>
      </c>
      <c r="X39" s="121">
        <v>19611</v>
      </c>
      <c r="Y39" s="121">
        <v>826</v>
      </c>
      <c r="Z39" s="121">
        <v>0</v>
      </c>
      <c r="AA39" s="121">
        <v>44</v>
      </c>
      <c r="AB39" s="121">
        <v>14431</v>
      </c>
      <c r="AC39" s="121">
        <v>0</v>
      </c>
      <c r="AD39" s="121">
        <v>0</v>
      </c>
      <c r="AE39" s="121">
        <f>+SUM(D39,L39,AD39)</f>
        <v>29337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20980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29337</v>
      </c>
      <c r="BQ39" s="121">
        <f>SUM(M39,AO39)</f>
        <v>8856</v>
      </c>
      <c r="BR39" s="121">
        <f>SUM(N39,AP39)</f>
        <v>8856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20481</v>
      </c>
      <c r="CB39" s="121">
        <f>SUM(X39,AZ39)</f>
        <v>19611</v>
      </c>
      <c r="CC39" s="121">
        <f>SUM(Y39,BA39)</f>
        <v>826</v>
      </c>
      <c r="CD39" s="121">
        <f>SUM(Z39,BB39)</f>
        <v>0</v>
      </c>
      <c r="CE39" s="121">
        <f>SUM(AA39,BC39)</f>
        <v>44</v>
      </c>
      <c r="CF39" s="121">
        <f>SUM(AB39,BD39)</f>
        <v>35411</v>
      </c>
      <c r="CG39" s="121">
        <f>SUM(AC39,BE39)</f>
        <v>0</v>
      </c>
      <c r="CH39" s="121">
        <f>SUM(AD39,BF39)</f>
        <v>0</v>
      </c>
      <c r="CI39" s="121">
        <f>SUM(AE39,BG39)</f>
        <v>29337</v>
      </c>
    </row>
    <row r="40" spans="1:87" s="136" customFormat="1" ht="13.5" customHeight="1" x14ac:dyDescent="0.15">
      <c r="A40" s="119" t="s">
        <v>8</v>
      </c>
      <c r="B40" s="120" t="s">
        <v>436</v>
      </c>
      <c r="C40" s="119" t="s">
        <v>437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42722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1085</v>
      </c>
      <c r="S40" s="121">
        <v>1085</v>
      </c>
      <c r="T40" s="121">
        <v>0</v>
      </c>
      <c r="U40" s="121">
        <v>0</v>
      </c>
      <c r="V40" s="121">
        <v>0</v>
      </c>
      <c r="W40" s="121">
        <f>+SUM(X40:AA40)</f>
        <v>41637</v>
      </c>
      <c r="X40" s="121">
        <v>6554</v>
      </c>
      <c r="Y40" s="121">
        <v>31523</v>
      </c>
      <c r="Z40" s="121">
        <v>3560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42722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7062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7062</v>
      </c>
      <c r="AZ40" s="121">
        <v>0</v>
      </c>
      <c r="BA40" s="121">
        <v>7062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7062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49784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1085</v>
      </c>
      <c r="BW40" s="121">
        <f>SUM(S40,AU40)</f>
        <v>1085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48699</v>
      </c>
      <c r="CB40" s="121">
        <f>SUM(X40,AZ40)</f>
        <v>6554</v>
      </c>
      <c r="CC40" s="121">
        <f>SUM(Y40,BA40)</f>
        <v>38585</v>
      </c>
      <c r="CD40" s="121">
        <f>SUM(Z40,BB40)</f>
        <v>3560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49784</v>
      </c>
    </row>
    <row r="41" spans="1:87" s="136" customFormat="1" ht="13.5" customHeight="1" x14ac:dyDescent="0.15">
      <c r="A41" s="119" t="s">
        <v>8</v>
      </c>
      <c r="B41" s="120" t="s">
        <v>439</v>
      </c>
      <c r="C41" s="119" t="s">
        <v>440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1163</v>
      </c>
      <c r="L41" s="121">
        <f>+SUM(M41,R41,V41,W41,AC41)</f>
        <v>43003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43003</v>
      </c>
      <c r="X41" s="121">
        <v>41056</v>
      </c>
      <c r="Y41" s="121">
        <v>0</v>
      </c>
      <c r="Z41" s="121">
        <v>0</v>
      </c>
      <c r="AA41" s="121">
        <v>1947</v>
      </c>
      <c r="AB41" s="121">
        <v>64531</v>
      </c>
      <c r="AC41" s="121">
        <v>0</v>
      </c>
      <c r="AD41" s="121">
        <v>0</v>
      </c>
      <c r="AE41" s="121">
        <f>+SUM(D41,L41,AD41)</f>
        <v>43003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14389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1163</v>
      </c>
      <c r="BP41" s="121">
        <f>SUM(L41,AN41)</f>
        <v>43003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43003</v>
      </c>
      <c r="CB41" s="121">
        <f>SUM(X41,AZ41)</f>
        <v>41056</v>
      </c>
      <c r="CC41" s="121">
        <f>SUM(Y41,BA41)</f>
        <v>0</v>
      </c>
      <c r="CD41" s="121">
        <f>SUM(Z41,BB41)</f>
        <v>0</v>
      </c>
      <c r="CE41" s="121">
        <f>SUM(AA41,BC41)</f>
        <v>1947</v>
      </c>
      <c r="CF41" s="121">
        <f>SUM(AB41,BD41)</f>
        <v>78920</v>
      </c>
      <c r="CG41" s="121">
        <f>SUM(AC41,BE41)</f>
        <v>0</v>
      </c>
      <c r="CH41" s="121">
        <f>SUM(AD41,BF41)</f>
        <v>0</v>
      </c>
      <c r="CI41" s="121">
        <f>SUM(AE41,BG41)</f>
        <v>43003</v>
      </c>
    </row>
    <row r="42" spans="1:87" s="136" customFormat="1" ht="13.5" customHeight="1" x14ac:dyDescent="0.15">
      <c r="A42" s="119" t="s">
        <v>8</v>
      </c>
      <c r="B42" s="120" t="s">
        <v>442</v>
      </c>
      <c r="C42" s="119" t="s">
        <v>443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842</v>
      </c>
      <c r="L42" s="121">
        <f>+SUM(M42,R42,V42,W42,AC42)</f>
        <v>31080</v>
      </c>
      <c r="M42" s="121">
        <f>+SUM(N42:Q42)</f>
        <v>6421</v>
      </c>
      <c r="N42" s="121">
        <v>6421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24659</v>
      </c>
      <c r="X42" s="121">
        <v>24659</v>
      </c>
      <c r="Y42" s="121">
        <v>0</v>
      </c>
      <c r="Z42" s="121">
        <v>0</v>
      </c>
      <c r="AA42" s="121">
        <v>0</v>
      </c>
      <c r="AB42" s="121">
        <v>36005</v>
      </c>
      <c r="AC42" s="121">
        <v>0</v>
      </c>
      <c r="AD42" s="121">
        <v>0</v>
      </c>
      <c r="AE42" s="121">
        <f>+SUM(D42,L42,AD42)</f>
        <v>31080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19446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842</v>
      </c>
      <c r="BP42" s="121">
        <f>SUM(L42,AN42)</f>
        <v>31080</v>
      </c>
      <c r="BQ42" s="121">
        <f>SUM(M42,AO42)</f>
        <v>6421</v>
      </c>
      <c r="BR42" s="121">
        <f>SUM(N42,AP42)</f>
        <v>6421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24659</v>
      </c>
      <c r="CB42" s="121">
        <f>SUM(X42,AZ42)</f>
        <v>24659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55451</v>
      </c>
      <c r="CG42" s="121">
        <f>SUM(AC42,BE42)</f>
        <v>0</v>
      </c>
      <c r="CH42" s="121">
        <f>SUM(AD42,BF42)</f>
        <v>0</v>
      </c>
      <c r="CI42" s="121">
        <f>SUM(AE42,BG42)</f>
        <v>31080</v>
      </c>
    </row>
    <row r="43" spans="1:87" s="136" customFormat="1" ht="13.5" customHeight="1" x14ac:dyDescent="0.15">
      <c r="A43" s="119" t="s">
        <v>8</v>
      </c>
      <c r="B43" s="120" t="s">
        <v>358</v>
      </c>
      <c r="C43" s="119" t="s">
        <v>359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1033587</v>
      </c>
      <c r="M43" s="121">
        <f>+SUM(N43:Q43)</f>
        <v>288579</v>
      </c>
      <c r="N43" s="121">
        <v>141397</v>
      </c>
      <c r="O43" s="121">
        <v>0</v>
      </c>
      <c r="P43" s="121">
        <v>139810</v>
      </c>
      <c r="Q43" s="121">
        <v>7372</v>
      </c>
      <c r="R43" s="121">
        <f>+SUM(S43:U43)</f>
        <v>346800</v>
      </c>
      <c r="S43" s="121">
        <v>0</v>
      </c>
      <c r="T43" s="121">
        <v>339055</v>
      </c>
      <c r="U43" s="121">
        <v>7745</v>
      </c>
      <c r="V43" s="121">
        <v>0</v>
      </c>
      <c r="W43" s="121">
        <f>+SUM(X43:AA43)</f>
        <v>398208</v>
      </c>
      <c r="X43" s="121">
        <v>201355</v>
      </c>
      <c r="Y43" s="121">
        <v>191947</v>
      </c>
      <c r="Z43" s="121">
        <v>4906</v>
      </c>
      <c r="AA43" s="121">
        <v>0</v>
      </c>
      <c r="AB43" s="121">
        <v>0</v>
      </c>
      <c r="AC43" s="121">
        <v>0</v>
      </c>
      <c r="AD43" s="121">
        <v>161409</v>
      </c>
      <c r="AE43" s="121">
        <f>+SUM(D43,L43,AD43)</f>
        <v>1194996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338794</v>
      </c>
      <c r="AO43" s="121">
        <f>+SUM(AP43:AS43)</f>
        <v>212913</v>
      </c>
      <c r="AP43" s="121">
        <v>96328</v>
      </c>
      <c r="AQ43" s="121">
        <v>94276</v>
      </c>
      <c r="AR43" s="121">
        <v>22309</v>
      </c>
      <c r="AS43" s="121">
        <v>0</v>
      </c>
      <c r="AT43" s="121">
        <f>+SUM(AU43:AW43)</f>
        <v>102851</v>
      </c>
      <c r="AU43" s="121">
        <v>13319</v>
      </c>
      <c r="AV43" s="121">
        <v>89532</v>
      </c>
      <c r="AW43" s="121">
        <v>0</v>
      </c>
      <c r="AX43" s="121">
        <v>13303</v>
      </c>
      <c r="AY43" s="121">
        <f>+SUM(AZ43:BC43)</f>
        <v>9727</v>
      </c>
      <c r="AZ43" s="121">
        <v>241</v>
      </c>
      <c r="BA43" s="121">
        <v>9486</v>
      </c>
      <c r="BB43" s="121">
        <v>0</v>
      </c>
      <c r="BC43" s="121">
        <v>0</v>
      </c>
      <c r="BD43" s="121">
        <v>0</v>
      </c>
      <c r="BE43" s="121">
        <v>0</v>
      </c>
      <c r="BF43" s="121">
        <v>45530</v>
      </c>
      <c r="BG43" s="121">
        <f>+SUM(BF43,AN43,AF43)</f>
        <v>384324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1372381</v>
      </c>
      <c r="BQ43" s="121">
        <f>SUM(M43,AO43)</f>
        <v>501492</v>
      </c>
      <c r="BR43" s="121">
        <f>SUM(N43,AP43)</f>
        <v>237725</v>
      </c>
      <c r="BS43" s="121">
        <f>SUM(O43,AQ43)</f>
        <v>94276</v>
      </c>
      <c r="BT43" s="121">
        <f>SUM(P43,AR43)</f>
        <v>162119</v>
      </c>
      <c r="BU43" s="121">
        <f>SUM(Q43,AS43)</f>
        <v>7372</v>
      </c>
      <c r="BV43" s="121">
        <f>SUM(R43,AT43)</f>
        <v>449651</v>
      </c>
      <c r="BW43" s="121">
        <f>SUM(S43,AU43)</f>
        <v>13319</v>
      </c>
      <c r="BX43" s="121">
        <f>SUM(T43,AV43)</f>
        <v>428587</v>
      </c>
      <c r="BY43" s="121">
        <f>SUM(U43,AW43)</f>
        <v>7745</v>
      </c>
      <c r="BZ43" s="121">
        <f>SUM(V43,AX43)</f>
        <v>13303</v>
      </c>
      <c r="CA43" s="121">
        <f>SUM(W43,AY43)</f>
        <v>407935</v>
      </c>
      <c r="CB43" s="121">
        <f>SUM(X43,AZ43)</f>
        <v>201596</v>
      </c>
      <c r="CC43" s="121">
        <f>SUM(Y43,BA43)</f>
        <v>201433</v>
      </c>
      <c r="CD43" s="121">
        <f>SUM(Z43,BB43)</f>
        <v>4906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206939</v>
      </c>
      <c r="CI43" s="121">
        <f>SUM(AE43,BG43)</f>
        <v>1579320</v>
      </c>
    </row>
    <row r="44" spans="1:87" s="136" customFormat="1" ht="13.5" customHeight="1" x14ac:dyDescent="0.15">
      <c r="A44" s="119" t="s">
        <v>8</v>
      </c>
      <c r="B44" s="120" t="s">
        <v>327</v>
      </c>
      <c r="C44" s="119" t="s">
        <v>328</v>
      </c>
      <c r="D44" s="121">
        <f>+SUM(E44,J44)</f>
        <v>8143287</v>
      </c>
      <c r="E44" s="121">
        <f>+SUM(F44:I44)</f>
        <v>8143287</v>
      </c>
      <c r="F44" s="121">
        <v>0</v>
      </c>
      <c r="G44" s="121">
        <v>8143287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1746084</v>
      </c>
      <c r="M44" s="121">
        <f>+SUM(N44:Q44)</f>
        <v>269261</v>
      </c>
      <c r="N44" s="121">
        <v>269261</v>
      </c>
      <c r="O44" s="121">
        <v>0</v>
      </c>
      <c r="P44" s="121">
        <v>0</v>
      </c>
      <c r="Q44" s="121">
        <v>0</v>
      </c>
      <c r="R44" s="121">
        <f>+SUM(S44:U44)</f>
        <v>316019</v>
      </c>
      <c r="S44" s="121">
        <v>0</v>
      </c>
      <c r="T44" s="121">
        <v>316019</v>
      </c>
      <c r="U44" s="121">
        <v>0</v>
      </c>
      <c r="V44" s="121">
        <v>0</v>
      </c>
      <c r="W44" s="121">
        <f>+SUM(X44:AA44)</f>
        <v>1160804</v>
      </c>
      <c r="X44" s="121">
        <v>0</v>
      </c>
      <c r="Y44" s="121">
        <v>1123043</v>
      </c>
      <c r="Z44" s="121">
        <v>0</v>
      </c>
      <c r="AA44" s="121">
        <v>37761</v>
      </c>
      <c r="AB44" s="121">
        <v>0</v>
      </c>
      <c r="AC44" s="121">
        <v>0</v>
      </c>
      <c r="AD44" s="121">
        <v>0</v>
      </c>
      <c r="AE44" s="121">
        <f>+SUM(D44,L44,AD44)</f>
        <v>9889371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272505</v>
      </c>
      <c r="AO44" s="121">
        <f>+SUM(AP44:AS44)</f>
        <v>54492</v>
      </c>
      <c r="AP44" s="121">
        <v>54492</v>
      </c>
      <c r="AQ44" s="121">
        <v>0</v>
      </c>
      <c r="AR44" s="121">
        <v>0</v>
      </c>
      <c r="AS44" s="121">
        <v>0</v>
      </c>
      <c r="AT44" s="121">
        <f>+SUM(AU44:AW44)</f>
        <v>110507</v>
      </c>
      <c r="AU44" s="121">
        <v>0</v>
      </c>
      <c r="AV44" s="121">
        <v>110507</v>
      </c>
      <c r="AW44" s="121">
        <v>0</v>
      </c>
      <c r="AX44" s="121">
        <v>0</v>
      </c>
      <c r="AY44" s="121">
        <f>+SUM(AZ44:BC44)</f>
        <v>107506</v>
      </c>
      <c r="AZ44" s="121">
        <v>0</v>
      </c>
      <c r="BA44" s="121">
        <v>106854</v>
      </c>
      <c r="BB44" s="121">
        <v>0</v>
      </c>
      <c r="BC44" s="121">
        <v>652</v>
      </c>
      <c r="BD44" s="121">
        <v>0</v>
      </c>
      <c r="BE44" s="121">
        <v>0</v>
      </c>
      <c r="BF44" s="121">
        <v>0</v>
      </c>
      <c r="BG44" s="121">
        <f>+SUM(BF44,AN44,AF44)</f>
        <v>272505</v>
      </c>
      <c r="BH44" s="121">
        <f>SUM(D44,AF44)</f>
        <v>8143287</v>
      </c>
      <c r="BI44" s="121">
        <f>SUM(E44,AG44)</f>
        <v>8143287</v>
      </c>
      <c r="BJ44" s="121">
        <f>SUM(F44,AH44)</f>
        <v>0</v>
      </c>
      <c r="BK44" s="121">
        <f>SUM(G44,AI44)</f>
        <v>8143287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2018589</v>
      </c>
      <c r="BQ44" s="121">
        <f>SUM(M44,AO44)</f>
        <v>323753</v>
      </c>
      <c r="BR44" s="121">
        <f>SUM(N44,AP44)</f>
        <v>323753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426526</v>
      </c>
      <c r="BW44" s="121">
        <f>SUM(S44,AU44)</f>
        <v>0</v>
      </c>
      <c r="BX44" s="121">
        <f>SUM(T44,AV44)</f>
        <v>426526</v>
      </c>
      <c r="BY44" s="121">
        <f>SUM(U44,AW44)</f>
        <v>0</v>
      </c>
      <c r="BZ44" s="121">
        <f>SUM(V44,AX44)</f>
        <v>0</v>
      </c>
      <c r="CA44" s="121">
        <f>SUM(W44,AY44)</f>
        <v>1268310</v>
      </c>
      <c r="CB44" s="121">
        <f>SUM(X44,AZ44)</f>
        <v>0</v>
      </c>
      <c r="CC44" s="121">
        <f>SUM(Y44,BA44)</f>
        <v>1229897</v>
      </c>
      <c r="CD44" s="121">
        <f>SUM(Z44,BB44)</f>
        <v>0</v>
      </c>
      <c r="CE44" s="121">
        <f>SUM(AA44,BC44)</f>
        <v>38413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10161876</v>
      </c>
    </row>
    <row r="45" spans="1:87" s="136" customFormat="1" ht="13.5" customHeight="1" x14ac:dyDescent="0.15">
      <c r="A45" s="119" t="s">
        <v>8</v>
      </c>
      <c r="B45" s="120" t="s">
        <v>345</v>
      </c>
      <c r="C45" s="119" t="s">
        <v>346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985539</v>
      </c>
      <c r="M45" s="121">
        <f>+SUM(N45:Q45)</f>
        <v>9019</v>
      </c>
      <c r="N45" s="121">
        <v>9019</v>
      </c>
      <c r="O45" s="121">
        <v>0</v>
      </c>
      <c r="P45" s="121">
        <v>0</v>
      </c>
      <c r="Q45" s="121">
        <v>0</v>
      </c>
      <c r="R45" s="121">
        <f>+SUM(S45:U45)</f>
        <v>684488</v>
      </c>
      <c r="S45" s="121">
        <v>0</v>
      </c>
      <c r="T45" s="121">
        <v>675854</v>
      </c>
      <c r="U45" s="121">
        <v>8634</v>
      </c>
      <c r="V45" s="121">
        <v>0</v>
      </c>
      <c r="W45" s="121">
        <f>+SUM(X45:AA45)</f>
        <v>292032</v>
      </c>
      <c r="X45" s="121">
        <v>0</v>
      </c>
      <c r="Y45" s="121">
        <v>292032</v>
      </c>
      <c r="Z45" s="121">
        <v>0</v>
      </c>
      <c r="AA45" s="121">
        <v>0</v>
      </c>
      <c r="AB45" s="121">
        <v>0</v>
      </c>
      <c r="AC45" s="121">
        <v>0</v>
      </c>
      <c r="AD45" s="121">
        <v>2446</v>
      </c>
      <c r="AE45" s="121">
        <f>+SUM(D45,L45,AD45)</f>
        <v>987985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393859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144379</v>
      </c>
      <c r="AU45" s="121">
        <v>0</v>
      </c>
      <c r="AV45" s="121">
        <v>144379</v>
      </c>
      <c r="AW45" s="121">
        <v>0</v>
      </c>
      <c r="AX45" s="121">
        <v>0</v>
      </c>
      <c r="AY45" s="121">
        <f>+SUM(AZ45:BC45)</f>
        <v>249480</v>
      </c>
      <c r="AZ45" s="121">
        <v>0</v>
      </c>
      <c r="BA45" s="121">
        <v>249480</v>
      </c>
      <c r="BB45" s="121">
        <v>0</v>
      </c>
      <c r="BC45" s="121">
        <v>0</v>
      </c>
      <c r="BD45" s="121">
        <v>0</v>
      </c>
      <c r="BE45" s="121">
        <v>0</v>
      </c>
      <c r="BF45" s="121">
        <v>244</v>
      </c>
      <c r="BG45" s="121">
        <f>+SUM(BF45,AN45,AF45)</f>
        <v>394103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1379398</v>
      </c>
      <c r="BQ45" s="121">
        <f>SUM(M45,AO45)</f>
        <v>9019</v>
      </c>
      <c r="BR45" s="121">
        <f>SUM(N45,AP45)</f>
        <v>9019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828867</v>
      </c>
      <c r="BW45" s="121">
        <f>SUM(S45,AU45)</f>
        <v>0</v>
      </c>
      <c r="BX45" s="121">
        <f>SUM(T45,AV45)</f>
        <v>820233</v>
      </c>
      <c r="BY45" s="121">
        <f>SUM(U45,AW45)</f>
        <v>8634</v>
      </c>
      <c r="BZ45" s="121">
        <f>SUM(V45,AX45)</f>
        <v>0</v>
      </c>
      <c r="CA45" s="121">
        <f>SUM(W45,AY45)</f>
        <v>541512</v>
      </c>
      <c r="CB45" s="121">
        <f>SUM(X45,AZ45)</f>
        <v>0</v>
      </c>
      <c r="CC45" s="121">
        <f>SUM(Y45,BA45)</f>
        <v>541512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2690</v>
      </c>
      <c r="CI45" s="121">
        <f>SUM(AE45,BG45)</f>
        <v>1382088</v>
      </c>
    </row>
    <row r="46" spans="1:87" s="136" customFormat="1" ht="13.5" customHeight="1" x14ac:dyDescent="0.15">
      <c r="A46" s="119" t="s">
        <v>8</v>
      </c>
      <c r="B46" s="120" t="s">
        <v>332</v>
      </c>
      <c r="C46" s="119" t="s">
        <v>333</v>
      </c>
      <c r="D46" s="121">
        <f>+SUM(E46,J46)</f>
        <v>567879</v>
      </c>
      <c r="E46" s="121">
        <f>+SUM(F46:I46)</f>
        <v>559883</v>
      </c>
      <c r="F46" s="121">
        <v>0</v>
      </c>
      <c r="G46" s="121">
        <v>308577</v>
      </c>
      <c r="H46" s="121">
        <v>167347</v>
      </c>
      <c r="I46" s="121">
        <v>83959</v>
      </c>
      <c r="J46" s="121">
        <v>7996</v>
      </c>
      <c r="K46" s="121">
        <v>0</v>
      </c>
      <c r="L46" s="121">
        <f>+SUM(M46,R46,V46,W46,AC46)</f>
        <v>1139119</v>
      </c>
      <c r="M46" s="121">
        <f>+SUM(N46:Q46)</f>
        <v>135966</v>
      </c>
      <c r="N46" s="121">
        <v>135966</v>
      </c>
      <c r="O46" s="121">
        <v>0</v>
      </c>
      <c r="P46" s="121">
        <v>0</v>
      </c>
      <c r="Q46" s="121">
        <v>0</v>
      </c>
      <c r="R46" s="121">
        <f>+SUM(S46:U46)</f>
        <v>580553</v>
      </c>
      <c r="S46" s="121">
        <v>0</v>
      </c>
      <c r="T46" s="121">
        <v>564252</v>
      </c>
      <c r="U46" s="121">
        <v>16301</v>
      </c>
      <c r="V46" s="121">
        <v>39315</v>
      </c>
      <c r="W46" s="121">
        <f>+SUM(X46:AA46)</f>
        <v>381503</v>
      </c>
      <c r="X46" s="121">
        <v>0</v>
      </c>
      <c r="Y46" s="121">
        <v>343947</v>
      </c>
      <c r="Z46" s="121">
        <v>13945</v>
      </c>
      <c r="AA46" s="121">
        <v>23611</v>
      </c>
      <c r="AB46" s="121">
        <v>0</v>
      </c>
      <c r="AC46" s="121">
        <v>1782</v>
      </c>
      <c r="AD46" s="121">
        <v>124702</v>
      </c>
      <c r="AE46" s="121">
        <f>+SUM(D46,L46,AD46)</f>
        <v>1831700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455070</v>
      </c>
      <c r="AO46" s="121">
        <f>+SUM(AP46:AS46)</f>
        <v>132375</v>
      </c>
      <c r="AP46" s="121">
        <v>132375</v>
      </c>
      <c r="AQ46" s="121">
        <v>0</v>
      </c>
      <c r="AR46" s="121">
        <v>0</v>
      </c>
      <c r="AS46" s="121">
        <v>0</v>
      </c>
      <c r="AT46" s="121">
        <f>+SUM(AU46:AW46)</f>
        <v>131098</v>
      </c>
      <c r="AU46" s="121">
        <v>1258</v>
      </c>
      <c r="AV46" s="121">
        <v>129840</v>
      </c>
      <c r="AW46" s="121">
        <v>0</v>
      </c>
      <c r="AX46" s="121">
        <v>0</v>
      </c>
      <c r="AY46" s="121">
        <f>+SUM(AZ46:BC46)</f>
        <v>191597</v>
      </c>
      <c r="AZ46" s="121">
        <v>52555</v>
      </c>
      <c r="BA46" s="121">
        <v>113164</v>
      </c>
      <c r="BB46" s="121">
        <v>18760</v>
      </c>
      <c r="BC46" s="121">
        <v>7118</v>
      </c>
      <c r="BD46" s="121">
        <v>0</v>
      </c>
      <c r="BE46" s="121">
        <v>0</v>
      </c>
      <c r="BF46" s="121">
        <v>7404</v>
      </c>
      <c r="BG46" s="121">
        <f>+SUM(BF46,AN46,AF46)</f>
        <v>462474</v>
      </c>
      <c r="BH46" s="121">
        <f>SUM(D46,AF46)</f>
        <v>567879</v>
      </c>
      <c r="BI46" s="121">
        <f>SUM(E46,AG46)</f>
        <v>559883</v>
      </c>
      <c r="BJ46" s="121">
        <f>SUM(F46,AH46)</f>
        <v>0</v>
      </c>
      <c r="BK46" s="121">
        <f>SUM(G46,AI46)</f>
        <v>308577</v>
      </c>
      <c r="BL46" s="121">
        <f>SUM(H46,AJ46)</f>
        <v>167347</v>
      </c>
      <c r="BM46" s="121">
        <f>SUM(I46,AK46)</f>
        <v>83959</v>
      </c>
      <c r="BN46" s="121">
        <f>SUM(J46,AL46)</f>
        <v>7996</v>
      </c>
      <c r="BO46" s="121">
        <f>SUM(K46,AM46)</f>
        <v>0</v>
      </c>
      <c r="BP46" s="121">
        <f>SUM(L46,AN46)</f>
        <v>1594189</v>
      </c>
      <c r="BQ46" s="121">
        <f>SUM(M46,AO46)</f>
        <v>268341</v>
      </c>
      <c r="BR46" s="121">
        <f>SUM(N46,AP46)</f>
        <v>268341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711651</v>
      </c>
      <c r="BW46" s="121">
        <f>SUM(S46,AU46)</f>
        <v>1258</v>
      </c>
      <c r="BX46" s="121">
        <f>SUM(T46,AV46)</f>
        <v>694092</v>
      </c>
      <c r="BY46" s="121">
        <f>SUM(U46,AW46)</f>
        <v>16301</v>
      </c>
      <c r="BZ46" s="121">
        <f>SUM(V46,AX46)</f>
        <v>39315</v>
      </c>
      <c r="CA46" s="121">
        <f>SUM(W46,AY46)</f>
        <v>573100</v>
      </c>
      <c r="CB46" s="121">
        <f>SUM(X46,AZ46)</f>
        <v>52555</v>
      </c>
      <c r="CC46" s="121">
        <f>SUM(Y46,BA46)</f>
        <v>457111</v>
      </c>
      <c r="CD46" s="121">
        <f>SUM(Z46,BB46)</f>
        <v>32705</v>
      </c>
      <c r="CE46" s="121">
        <f>SUM(AA46,BC46)</f>
        <v>30729</v>
      </c>
      <c r="CF46" s="121">
        <f>SUM(AB46,BD46)</f>
        <v>0</v>
      </c>
      <c r="CG46" s="121">
        <f>SUM(AC46,BE46)</f>
        <v>1782</v>
      </c>
      <c r="CH46" s="121">
        <f>SUM(AD46,BF46)</f>
        <v>132106</v>
      </c>
      <c r="CI46" s="121">
        <f>SUM(AE46,BG46)</f>
        <v>2294174</v>
      </c>
    </row>
    <row r="47" spans="1:87" s="136" customFormat="1" ht="13.5" customHeight="1" x14ac:dyDescent="0.15">
      <c r="A47" s="119" t="s">
        <v>8</v>
      </c>
      <c r="B47" s="120" t="s">
        <v>350</v>
      </c>
      <c r="C47" s="119" t="s">
        <v>351</v>
      </c>
      <c r="D47" s="121">
        <f>+SUM(E47,J47)</f>
        <v>67770</v>
      </c>
      <c r="E47" s="121">
        <f>+SUM(F47:I47)</f>
        <v>67770</v>
      </c>
      <c r="F47" s="121">
        <v>0</v>
      </c>
      <c r="G47" s="121">
        <v>66420</v>
      </c>
      <c r="H47" s="121">
        <v>594</v>
      </c>
      <c r="I47" s="121">
        <v>756</v>
      </c>
      <c r="J47" s="121">
        <v>0</v>
      </c>
      <c r="K47" s="121">
        <v>0</v>
      </c>
      <c r="L47" s="121">
        <f>+SUM(M47,R47,V47,W47,AC47)</f>
        <v>537482</v>
      </c>
      <c r="M47" s="121">
        <f>+SUM(N47:Q47)</f>
        <v>158704</v>
      </c>
      <c r="N47" s="121">
        <v>52902</v>
      </c>
      <c r="O47" s="121">
        <v>0</v>
      </c>
      <c r="P47" s="121">
        <v>105802</v>
      </c>
      <c r="Q47" s="121">
        <v>0</v>
      </c>
      <c r="R47" s="121">
        <f>+SUM(S47:U47)</f>
        <v>229153</v>
      </c>
      <c r="S47" s="121">
        <v>0</v>
      </c>
      <c r="T47" s="121">
        <v>212516</v>
      </c>
      <c r="U47" s="121">
        <v>16637</v>
      </c>
      <c r="V47" s="121">
        <v>0</v>
      </c>
      <c r="W47" s="121">
        <f>+SUM(X47:AA47)</f>
        <v>149625</v>
      </c>
      <c r="X47" s="121">
        <v>0</v>
      </c>
      <c r="Y47" s="121">
        <v>133127</v>
      </c>
      <c r="Z47" s="121">
        <v>16498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605252</v>
      </c>
      <c r="AF47" s="121">
        <f>+SUM(AG47,AL47)</f>
        <v>22680</v>
      </c>
      <c r="AG47" s="121">
        <f>+SUM(AH47:AK47)</f>
        <v>22680</v>
      </c>
      <c r="AH47" s="121">
        <v>0</v>
      </c>
      <c r="AI47" s="121">
        <v>22680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92677</v>
      </c>
      <c r="AO47" s="121">
        <f>+SUM(AP47:AS47)</f>
        <v>44085</v>
      </c>
      <c r="AP47" s="121">
        <v>13856</v>
      </c>
      <c r="AQ47" s="121">
        <v>7557</v>
      </c>
      <c r="AR47" s="121">
        <v>22672</v>
      </c>
      <c r="AS47" s="121">
        <v>0</v>
      </c>
      <c r="AT47" s="121">
        <f>+SUM(AU47:AW47)</f>
        <v>45448</v>
      </c>
      <c r="AU47" s="121">
        <v>1765</v>
      </c>
      <c r="AV47" s="121">
        <v>43683</v>
      </c>
      <c r="AW47" s="121">
        <v>0</v>
      </c>
      <c r="AX47" s="121">
        <v>0</v>
      </c>
      <c r="AY47" s="121">
        <f>+SUM(AZ47:BC47)</f>
        <v>3144</v>
      </c>
      <c r="AZ47" s="121">
        <v>739</v>
      </c>
      <c r="BA47" s="121">
        <v>2405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115357</v>
      </c>
      <c r="BH47" s="121">
        <f>SUM(D47,AF47)</f>
        <v>90450</v>
      </c>
      <c r="BI47" s="121">
        <f>SUM(E47,AG47)</f>
        <v>90450</v>
      </c>
      <c r="BJ47" s="121">
        <f>SUM(F47,AH47)</f>
        <v>0</v>
      </c>
      <c r="BK47" s="121">
        <f>SUM(G47,AI47)</f>
        <v>89100</v>
      </c>
      <c r="BL47" s="121">
        <f>SUM(H47,AJ47)</f>
        <v>594</v>
      </c>
      <c r="BM47" s="121">
        <f>SUM(I47,AK47)</f>
        <v>756</v>
      </c>
      <c r="BN47" s="121">
        <f>SUM(J47,AL47)</f>
        <v>0</v>
      </c>
      <c r="BO47" s="121">
        <f>SUM(K47,AM47)</f>
        <v>0</v>
      </c>
      <c r="BP47" s="121">
        <f>SUM(L47,AN47)</f>
        <v>630159</v>
      </c>
      <c r="BQ47" s="121">
        <f>SUM(M47,AO47)</f>
        <v>202789</v>
      </c>
      <c r="BR47" s="121">
        <f>SUM(N47,AP47)</f>
        <v>66758</v>
      </c>
      <c r="BS47" s="121">
        <f>SUM(O47,AQ47)</f>
        <v>7557</v>
      </c>
      <c r="BT47" s="121">
        <f>SUM(P47,AR47)</f>
        <v>128474</v>
      </c>
      <c r="BU47" s="121">
        <f>SUM(Q47,AS47)</f>
        <v>0</v>
      </c>
      <c r="BV47" s="121">
        <f>SUM(R47,AT47)</f>
        <v>274601</v>
      </c>
      <c r="BW47" s="121">
        <f>SUM(S47,AU47)</f>
        <v>1765</v>
      </c>
      <c r="BX47" s="121">
        <f>SUM(T47,AV47)</f>
        <v>256199</v>
      </c>
      <c r="BY47" s="121">
        <f>SUM(U47,AW47)</f>
        <v>16637</v>
      </c>
      <c r="BZ47" s="121">
        <f>SUM(V47,AX47)</f>
        <v>0</v>
      </c>
      <c r="CA47" s="121">
        <f>SUM(W47,AY47)</f>
        <v>152769</v>
      </c>
      <c r="CB47" s="121">
        <f>SUM(X47,AZ47)</f>
        <v>739</v>
      </c>
      <c r="CC47" s="121">
        <f>SUM(Y47,BA47)</f>
        <v>135532</v>
      </c>
      <c r="CD47" s="121">
        <f>SUM(Z47,BB47)</f>
        <v>16498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720609</v>
      </c>
    </row>
    <row r="48" spans="1:87" s="136" customFormat="1" ht="13.5" customHeight="1" x14ac:dyDescent="0.15">
      <c r="A48" s="119" t="s">
        <v>8</v>
      </c>
      <c r="B48" s="120" t="s">
        <v>340</v>
      </c>
      <c r="C48" s="119" t="s">
        <v>341</v>
      </c>
      <c r="D48" s="121">
        <f>+SUM(E48,J48)</f>
        <v>12930</v>
      </c>
      <c r="E48" s="121">
        <f>+SUM(F48:I48)</f>
        <v>12930</v>
      </c>
      <c r="F48" s="121">
        <v>0</v>
      </c>
      <c r="G48" s="121">
        <v>12930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768007</v>
      </c>
      <c r="M48" s="121">
        <f>+SUM(N48:Q48)</f>
        <v>40263</v>
      </c>
      <c r="N48" s="121">
        <v>30198</v>
      </c>
      <c r="O48" s="121">
        <v>0</v>
      </c>
      <c r="P48" s="121">
        <v>0</v>
      </c>
      <c r="Q48" s="121">
        <v>10065</v>
      </c>
      <c r="R48" s="121">
        <f>+SUM(S48:U48)</f>
        <v>391457</v>
      </c>
      <c r="S48" s="121">
        <v>0</v>
      </c>
      <c r="T48" s="121">
        <v>391457</v>
      </c>
      <c r="U48" s="121">
        <v>0</v>
      </c>
      <c r="V48" s="121">
        <v>0</v>
      </c>
      <c r="W48" s="121">
        <f>+SUM(X48:AA48)</f>
        <v>336287</v>
      </c>
      <c r="X48" s="121">
        <v>0</v>
      </c>
      <c r="Y48" s="121">
        <v>336287</v>
      </c>
      <c r="Z48" s="121">
        <v>0</v>
      </c>
      <c r="AA48" s="121">
        <v>0</v>
      </c>
      <c r="AB48" s="121">
        <v>0</v>
      </c>
      <c r="AC48" s="121">
        <v>0</v>
      </c>
      <c r="AD48" s="121">
        <v>15915</v>
      </c>
      <c r="AE48" s="121">
        <f>+SUM(D48,L48,AD48)</f>
        <v>796852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145943</v>
      </c>
      <c r="AO48" s="121">
        <f>+SUM(AP48:AS48)</f>
        <v>7646</v>
      </c>
      <c r="AP48" s="121">
        <v>7646</v>
      </c>
      <c r="AQ48" s="121">
        <v>0</v>
      </c>
      <c r="AR48" s="121">
        <v>0</v>
      </c>
      <c r="AS48" s="121">
        <v>0</v>
      </c>
      <c r="AT48" s="121">
        <f>+SUM(AU48:AW48)</f>
        <v>111668</v>
      </c>
      <c r="AU48" s="121">
        <v>0</v>
      </c>
      <c r="AV48" s="121">
        <v>111668</v>
      </c>
      <c r="AW48" s="121">
        <v>0</v>
      </c>
      <c r="AX48" s="121">
        <v>0</v>
      </c>
      <c r="AY48" s="121">
        <f>+SUM(AZ48:BC48)</f>
        <v>26629</v>
      </c>
      <c r="AZ48" s="121">
        <v>0</v>
      </c>
      <c r="BA48" s="121">
        <v>26629</v>
      </c>
      <c r="BB48" s="121">
        <v>0</v>
      </c>
      <c r="BC48" s="121">
        <v>0</v>
      </c>
      <c r="BD48" s="121">
        <v>0</v>
      </c>
      <c r="BE48" s="121">
        <v>0</v>
      </c>
      <c r="BF48" s="121">
        <v>3022</v>
      </c>
      <c r="BG48" s="121">
        <f>+SUM(BF48,AN48,AF48)</f>
        <v>148965</v>
      </c>
      <c r="BH48" s="121">
        <f>SUM(D48,AF48)</f>
        <v>12930</v>
      </c>
      <c r="BI48" s="121">
        <f>SUM(E48,AG48)</f>
        <v>12930</v>
      </c>
      <c r="BJ48" s="121">
        <f>SUM(F48,AH48)</f>
        <v>0</v>
      </c>
      <c r="BK48" s="121">
        <f>SUM(G48,AI48)</f>
        <v>12930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913950</v>
      </c>
      <c r="BQ48" s="121">
        <f>SUM(M48,AO48)</f>
        <v>47909</v>
      </c>
      <c r="BR48" s="121">
        <f>SUM(N48,AP48)</f>
        <v>37844</v>
      </c>
      <c r="BS48" s="121">
        <f>SUM(O48,AQ48)</f>
        <v>0</v>
      </c>
      <c r="BT48" s="121">
        <f>SUM(P48,AR48)</f>
        <v>0</v>
      </c>
      <c r="BU48" s="121">
        <f>SUM(Q48,AS48)</f>
        <v>10065</v>
      </c>
      <c r="BV48" s="121">
        <f>SUM(R48,AT48)</f>
        <v>503125</v>
      </c>
      <c r="BW48" s="121">
        <f>SUM(S48,AU48)</f>
        <v>0</v>
      </c>
      <c r="BX48" s="121">
        <f>SUM(T48,AV48)</f>
        <v>503125</v>
      </c>
      <c r="BY48" s="121">
        <f>SUM(U48,AW48)</f>
        <v>0</v>
      </c>
      <c r="BZ48" s="121">
        <f>SUM(V48,AX48)</f>
        <v>0</v>
      </c>
      <c r="CA48" s="121">
        <f>SUM(W48,AY48)</f>
        <v>362916</v>
      </c>
      <c r="CB48" s="121">
        <f>SUM(X48,AZ48)</f>
        <v>0</v>
      </c>
      <c r="CC48" s="121">
        <f>SUM(Y48,BA48)</f>
        <v>362916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18937</v>
      </c>
      <c r="CI48" s="121">
        <f>SUM(AE48,BG48)</f>
        <v>945817</v>
      </c>
    </row>
    <row r="49" spans="1:87" s="136" customFormat="1" ht="13.5" customHeight="1" x14ac:dyDescent="0.15">
      <c r="A49" s="119" t="s">
        <v>8</v>
      </c>
      <c r="B49" s="120" t="s">
        <v>372</v>
      </c>
      <c r="C49" s="119" t="s">
        <v>373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395147</v>
      </c>
      <c r="M49" s="121">
        <f>+SUM(N49:Q49)</f>
        <v>31178</v>
      </c>
      <c r="N49" s="121">
        <v>20785</v>
      </c>
      <c r="O49" s="121">
        <v>0</v>
      </c>
      <c r="P49" s="121">
        <v>5197</v>
      </c>
      <c r="Q49" s="121">
        <v>5196</v>
      </c>
      <c r="R49" s="121">
        <f>+SUM(S49:U49)</f>
        <v>201397</v>
      </c>
      <c r="S49" s="121">
        <v>4772</v>
      </c>
      <c r="T49" s="121">
        <v>188374</v>
      </c>
      <c r="U49" s="121">
        <v>8251</v>
      </c>
      <c r="V49" s="121">
        <v>1146</v>
      </c>
      <c r="W49" s="121">
        <f>+SUM(X49:AA49)</f>
        <v>161426</v>
      </c>
      <c r="X49" s="121">
        <v>39918</v>
      </c>
      <c r="Y49" s="121">
        <v>111375</v>
      </c>
      <c r="Z49" s="121">
        <v>6692</v>
      </c>
      <c r="AA49" s="121">
        <v>3441</v>
      </c>
      <c r="AB49" s="121">
        <v>0</v>
      </c>
      <c r="AC49" s="121">
        <v>0</v>
      </c>
      <c r="AD49" s="121">
        <v>17165</v>
      </c>
      <c r="AE49" s="121">
        <f>+SUM(D49,L49,AD49)</f>
        <v>412312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56724</v>
      </c>
      <c r="AO49" s="121">
        <f>+SUM(AP49:AS49)</f>
        <v>8604</v>
      </c>
      <c r="AP49" s="121">
        <v>8604</v>
      </c>
      <c r="AQ49" s="121">
        <v>0</v>
      </c>
      <c r="AR49" s="121">
        <v>0</v>
      </c>
      <c r="AS49" s="121">
        <v>0</v>
      </c>
      <c r="AT49" s="121">
        <f>+SUM(AU49:AW49)</f>
        <v>21657</v>
      </c>
      <c r="AU49" s="121">
        <v>0</v>
      </c>
      <c r="AV49" s="121">
        <v>21657</v>
      </c>
      <c r="AW49" s="121">
        <v>0</v>
      </c>
      <c r="AX49" s="121">
        <v>0</v>
      </c>
      <c r="AY49" s="121">
        <f>+SUM(AZ49:BC49)</f>
        <v>26463</v>
      </c>
      <c r="AZ49" s="121">
        <v>0</v>
      </c>
      <c r="BA49" s="121">
        <v>19574</v>
      </c>
      <c r="BB49" s="121">
        <v>6889</v>
      </c>
      <c r="BC49" s="121">
        <v>0</v>
      </c>
      <c r="BD49" s="121">
        <v>0</v>
      </c>
      <c r="BE49" s="121">
        <v>0</v>
      </c>
      <c r="BF49" s="121">
        <v>1394</v>
      </c>
      <c r="BG49" s="121">
        <f>+SUM(BF49,AN49,AF49)</f>
        <v>58118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451871</v>
      </c>
      <c r="BQ49" s="121">
        <f>SUM(M49,AO49)</f>
        <v>39782</v>
      </c>
      <c r="BR49" s="121">
        <f>SUM(N49,AP49)</f>
        <v>29389</v>
      </c>
      <c r="BS49" s="121">
        <f>SUM(O49,AQ49)</f>
        <v>0</v>
      </c>
      <c r="BT49" s="121">
        <f>SUM(P49,AR49)</f>
        <v>5197</v>
      </c>
      <c r="BU49" s="121">
        <f>SUM(Q49,AS49)</f>
        <v>5196</v>
      </c>
      <c r="BV49" s="121">
        <f>SUM(R49,AT49)</f>
        <v>223054</v>
      </c>
      <c r="BW49" s="121">
        <f>SUM(S49,AU49)</f>
        <v>4772</v>
      </c>
      <c r="BX49" s="121">
        <f>SUM(T49,AV49)</f>
        <v>210031</v>
      </c>
      <c r="BY49" s="121">
        <f>SUM(U49,AW49)</f>
        <v>8251</v>
      </c>
      <c r="BZ49" s="121">
        <f>SUM(V49,AX49)</f>
        <v>1146</v>
      </c>
      <c r="CA49" s="121">
        <f>SUM(W49,AY49)</f>
        <v>187889</v>
      </c>
      <c r="CB49" s="121">
        <f>SUM(X49,AZ49)</f>
        <v>39918</v>
      </c>
      <c r="CC49" s="121">
        <f>SUM(Y49,BA49)</f>
        <v>130949</v>
      </c>
      <c r="CD49" s="121">
        <f>SUM(Z49,BB49)</f>
        <v>13581</v>
      </c>
      <c r="CE49" s="121">
        <f>SUM(AA49,BC49)</f>
        <v>3441</v>
      </c>
      <c r="CF49" s="121">
        <f>SUM(AB49,BD49)</f>
        <v>0</v>
      </c>
      <c r="CG49" s="121">
        <f>SUM(AC49,BE49)</f>
        <v>0</v>
      </c>
      <c r="CH49" s="121">
        <f>SUM(AD49,BF49)</f>
        <v>18559</v>
      </c>
      <c r="CI49" s="121">
        <f>SUM(AE49,BG49)</f>
        <v>470430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279</v>
      </c>
      <c r="D7" s="140">
        <f>SUM(L7,T7,AB7,AJ7,AR7,AZ7)</f>
        <v>169206</v>
      </c>
      <c r="E7" s="140">
        <f>SUM(M7,U7,AC7,AK7,AS7,BA7)</f>
        <v>3976676</v>
      </c>
      <c r="F7" s="140">
        <f>SUM(D7:E7)</f>
        <v>4145882</v>
      </c>
      <c r="G7" s="140">
        <f>SUM(O7,W7,AE7,AM7,AU7,BC7)</f>
        <v>2200</v>
      </c>
      <c r="H7" s="140">
        <f>SUM(P7,X7,AF7,AN7,AV7,BD7)</f>
        <v>1471142</v>
      </c>
      <c r="I7" s="140">
        <f>SUM(G7:H7)</f>
        <v>1473342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169206</v>
      </c>
      <c r="M7" s="140">
        <f>SUM(M$8:M$207)</f>
        <v>3976676</v>
      </c>
      <c r="N7" s="140">
        <f>IF(AND(L7&lt;&gt;"",M7&lt;&gt;""),SUM(L7:M7),"")</f>
        <v>4145882</v>
      </c>
      <c r="O7" s="140">
        <f>SUM(O$8:O$207)</f>
        <v>2200</v>
      </c>
      <c r="P7" s="140">
        <f>SUM(P$8:P$207)</f>
        <v>1471142</v>
      </c>
      <c r="Q7" s="140">
        <f>IF(AND(O7&lt;&gt;"",P7&lt;&gt;""),SUM(O7:P7),"")</f>
        <v>1473342</v>
      </c>
      <c r="R7" s="141">
        <f>COUNTIF(R$8:R$207,"&lt;&gt;")</f>
        <v>0</v>
      </c>
      <c r="S7" s="141">
        <f>COUNTIF(S$8:S$207,"&lt;&gt;")</f>
        <v>0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8</v>
      </c>
      <c r="B8" s="120" t="s">
        <v>324</v>
      </c>
      <c r="C8" s="119" t="s">
        <v>325</v>
      </c>
      <c r="D8" s="121">
        <f>SUM(L8,T8,AB8,AJ8,AR8,AZ8)</f>
        <v>120028</v>
      </c>
      <c r="E8" s="121">
        <f>SUM(M8,U8,AC8,AK8,AS8,BA8)</f>
        <v>919497</v>
      </c>
      <c r="F8" s="121">
        <f>SUM(D8:E8)</f>
        <v>1039525</v>
      </c>
      <c r="G8" s="121">
        <f>SUM(O8,W8,AE8,AM8,AU8,BC8)</f>
        <v>0</v>
      </c>
      <c r="H8" s="121">
        <f>SUM(P8,X8,AF8,AN8,AV8,BD8)</f>
        <v>160082</v>
      </c>
      <c r="I8" s="121">
        <f>SUM(G8:H8)</f>
        <v>160082</v>
      </c>
      <c r="J8" s="120" t="s">
        <v>327</v>
      </c>
      <c r="K8" s="119" t="s">
        <v>328</v>
      </c>
      <c r="L8" s="121">
        <v>120028</v>
      </c>
      <c r="M8" s="121">
        <v>919497</v>
      </c>
      <c r="N8" s="121">
        <f>IF(AND(L8&lt;&gt;"",M8&lt;&gt;""),SUM(L8:M8),"")</f>
        <v>1039525</v>
      </c>
      <c r="O8" s="121">
        <v>0</v>
      </c>
      <c r="P8" s="121">
        <v>160082</v>
      </c>
      <c r="Q8" s="121">
        <f>IF(AND(O8&lt;&gt;"",P8&lt;&gt;""),SUM(O8:P8),"")</f>
        <v>160082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138003</v>
      </c>
      <c r="F9" s="121">
        <f>SUM(D9:E9)</f>
        <v>138003</v>
      </c>
      <c r="G9" s="121">
        <f>SUM(O9,W9,AE9,AM9,AU9,BC9)</f>
        <v>0</v>
      </c>
      <c r="H9" s="121">
        <f>SUM(P9,X9,AF9,AN9,AV9,BD9)</f>
        <v>123372</v>
      </c>
      <c r="I9" s="121">
        <f>SUM(G9:H9)</f>
        <v>123372</v>
      </c>
      <c r="J9" s="120" t="s">
        <v>332</v>
      </c>
      <c r="K9" s="119" t="s">
        <v>333</v>
      </c>
      <c r="L9" s="121">
        <v>0</v>
      </c>
      <c r="M9" s="121">
        <v>138003</v>
      </c>
      <c r="N9" s="121">
        <f>IF(AND(L9&lt;&gt;"",M9&lt;&gt;""),SUM(L9:M9),"")</f>
        <v>138003</v>
      </c>
      <c r="O9" s="121">
        <v>0</v>
      </c>
      <c r="P9" s="121">
        <v>123372</v>
      </c>
      <c r="Q9" s="121">
        <f>IF(AND(O9&lt;&gt;"",P9&lt;&gt;""),SUM(O9:P9),"")</f>
        <v>123372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8</v>
      </c>
      <c r="B10" s="120" t="s">
        <v>334</v>
      </c>
      <c r="C10" s="119" t="s">
        <v>335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8</v>
      </c>
      <c r="B11" s="120" t="s">
        <v>337</v>
      </c>
      <c r="C11" s="119" t="s">
        <v>338</v>
      </c>
      <c r="D11" s="121">
        <f>SUM(L11,T11,AB11,AJ11,AR11,AZ11)</f>
        <v>8453</v>
      </c>
      <c r="E11" s="121">
        <f>SUM(M11,U11,AC11,AK11,AS11,BA11)</f>
        <v>447829</v>
      </c>
      <c r="F11" s="121">
        <f>SUM(D11:E11)</f>
        <v>456282</v>
      </c>
      <c r="G11" s="121">
        <f>SUM(O11,W11,AE11,AM11,AU11,BC11)</f>
        <v>0</v>
      </c>
      <c r="H11" s="121">
        <f>SUM(P11,X11,AF11,AN11,AV11,BD11)</f>
        <v>111346</v>
      </c>
      <c r="I11" s="121">
        <f>SUM(G11:H11)</f>
        <v>111346</v>
      </c>
      <c r="J11" s="120" t="s">
        <v>340</v>
      </c>
      <c r="K11" s="119" t="s">
        <v>341</v>
      </c>
      <c r="L11" s="121">
        <v>8453</v>
      </c>
      <c r="M11" s="121">
        <v>447829</v>
      </c>
      <c r="N11" s="121">
        <f>IF(AND(L11&lt;&gt;"",M11&lt;&gt;""),SUM(L11:M11),"")</f>
        <v>456282</v>
      </c>
      <c r="O11" s="121">
        <v>0</v>
      </c>
      <c r="P11" s="121">
        <v>111346</v>
      </c>
      <c r="Q11" s="121">
        <f>IF(AND(O11&lt;&gt;"",P11&lt;&gt;""),SUM(O11:P11),"")</f>
        <v>111346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8</v>
      </c>
      <c r="B12" s="120" t="s">
        <v>342</v>
      </c>
      <c r="C12" s="119" t="s">
        <v>343</v>
      </c>
      <c r="D12" s="121">
        <f>SUM(L12,T12,AB12,AJ12,AR12,AZ12)</f>
        <v>0</v>
      </c>
      <c r="E12" s="121">
        <f>SUM(M12,U12,AC12,AK12,AS12,BA12)</f>
        <v>351630</v>
      </c>
      <c r="F12" s="121">
        <f>SUM(D12:E12)</f>
        <v>351630</v>
      </c>
      <c r="G12" s="121">
        <f>SUM(O12,W12,AE12,AM12,AU12,BC12)</f>
        <v>0</v>
      </c>
      <c r="H12" s="121">
        <f>SUM(P12,X12,AF12,AN12,AV12,BD12)</f>
        <v>168457</v>
      </c>
      <c r="I12" s="121">
        <f>SUM(G12:H12)</f>
        <v>168457</v>
      </c>
      <c r="J12" s="120" t="s">
        <v>345</v>
      </c>
      <c r="K12" s="119" t="s">
        <v>346</v>
      </c>
      <c r="L12" s="121">
        <v>0</v>
      </c>
      <c r="M12" s="121">
        <v>351630</v>
      </c>
      <c r="N12" s="121">
        <f>IF(AND(L12&lt;&gt;"",M12&lt;&gt;""),SUM(L12:M12),"")</f>
        <v>351630</v>
      </c>
      <c r="O12" s="121">
        <v>0</v>
      </c>
      <c r="P12" s="121">
        <v>168457</v>
      </c>
      <c r="Q12" s="121">
        <f>IF(AND(O12&lt;&gt;"",P12&lt;&gt;""),SUM(O12:P12),"")</f>
        <v>168457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8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166516</v>
      </c>
      <c r="F13" s="121">
        <f>SUM(D13:E13)</f>
        <v>166516</v>
      </c>
      <c r="G13" s="121">
        <f>SUM(O13,W13,AE13,AM13,AU13,BC13)</f>
        <v>0</v>
      </c>
      <c r="H13" s="121">
        <f>SUM(P13,X13,AF13,AN13,AV13,BD13)</f>
        <v>36788</v>
      </c>
      <c r="I13" s="121">
        <f>SUM(G13:H13)</f>
        <v>36788</v>
      </c>
      <c r="J13" s="120" t="s">
        <v>350</v>
      </c>
      <c r="K13" s="119" t="s">
        <v>351</v>
      </c>
      <c r="L13" s="121">
        <v>0</v>
      </c>
      <c r="M13" s="121">
        <v>166516</v>
      </c>
      <c r="N13" s="121">
        <f>IF(AND(L13&lt;&gt;"",M13&lt;&gt;""),SUM(L13:M13),"")</f>
        <v>166516</v>
      </c>
      <c r="O13" s="121">
        <v>0</v>
      </c>
      <c r="P13" s="121">
        <v>36788</v>
      </c>
      <c r="Q13" s="121">
        <f>IF(AND(O13&lt;&gt;"",P13&lt;&gt;""),SUM(O13:P13),"")</f>
        <v>36788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8</v>
      </c>
      <c r="B14" s="120" t="s">
        <v>352</v>
      </c>
      <c r="C14" s="119" t="s">
        <v>353</v>
      </c>
      <c r="D14" s="121">
        <f>SUM(L14,T14,AB14,AJ14,AR14,AZ14)</f>
        <v>16749</v>
      </c>
      <c r="E14" s="121">
        <f>SUM(M14,U14,AC14,AK14,AS14,BA14)</f>
        <v>86935</v>
      </c>
      <c r="F14" s="121">
        <f>SUM(D14:E14)</f>
        <v>103684</v>
      </c>
      <c r="G14" s="121">
        <f>SUM(O14,W14,AE14,AM14,AU14,BC14)</f>
        <v>0</v>
      </c>
      <c r="H14" s="121">
        <f>SUM(P14,X14,AF14,AN14,AV14,BD14)</f>
        <v>66468</v>
      </c>
      <c r="I14" s="121">
        <f>SUM(G14:H14)</f>
        <v>66468</v>
      </c>
      <c r="J14" s="120" t="s">
        <v>327</v>
      </c>
      <c r="K14" s="119" t="s">
        <v>328</v>
      </c>
      <c r="L14" s="121">
        <v>16749</v>
      </c>
      <c r="M14" s="121">
        <v>86935</v>
      </c>
      <c r="N14" s="121">
        <f>IF(AND(L14&lt;&gt;"",M14&lt;&gt;""),SUM(L14:M14),"")</f>
        <v>103684</v>
      </c>
      <c r="O14" s="121">
        <v>0</v>
      </c>
      <c r="P14" s="121">
        <v>66468</v>
      </c>
      <c r="Q14" s="121">
        <f>IF(AND(O14&lt;&gt;"",P14&lt;&gt;""),SUM(O14:P14),"")</f>
        <v>66468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8</v>
      </c>
      <c r="B15" s="120" t="s">
        <v>355</v>
      </c>
      <c r="C15" s="119" t="s">
        <v>356</v>
      </c>
      <c r="D15" s="121">
        <f>SUM(L15,T15,AB15,AJ15,AR15,AZ15)</f>
        <v>0</v>
      </c>
      <c r="E15" s="121">
        <f>SUM(M15,U15,AC15,AK15,AS15,BA15)</f>
        <v>68464</v>
      </c>
      <c r="F15" s="121">
        <f>SUM(D15:E15)</f>
        <v>68464</v>
      </c>
      <c r="G15" s="121">
        <f>SUM(O15,W15,AE15,AM15,AU15,BC15)</f>
        <v>0</v>
      </c>
      <c r="H15" s="121">
        <f>SUM(P15,X15,AF15,AN15,AV15,BD15)</f>
        <v>26994</v>
      </c>
      <c r="I15" s="121">
        <f>SUM(G15:H15)</f>
        <v>26994</v>
      </c>
      <c r="J15" s="120" t="s">
        <v>358</v>
      </c>
      <c r="K15" s="119" t="s">
        <v>359</v>
      </c>
      <c r="L15" s="121">
        <v>0</v>
      </c>
      <c r="M15" s="121">
        <v>68464</v>
      </c>
      <c r="N15" s="121">
        <f>IF(AND(L15&lt;&gt;"",M15&lt;&gt;""),SUM(L15:M15),"")</f>
        <v>68464</v>
      </c>
      <c r="O15" s="121">
        <v>0</v>
      </c>
      <c r="P15" s="121">
        <v>26994</v>
      </c>
      <c r="Q15" s="121">
        <f>IF(AND(O15&lt;&gt;"",P15&lt;&gt;""),SUM(O15:P15),"")</f>
        <v>26994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8</v>
      </c>
      <c r="B16" s="120" t="s">
        <v>360</v>
      </c>
      <c r="C16" s="119" t="s">
        <v>361</v>
      </c>
      <c r="D16" s="121">
        <f>SUM(L16,T16,AB16,AJ16,AR16,AZ16)</f>
        <v>0</v>
      </c>
      <c r="E16" s="121">
        <f>SUM(M16,U16,AC16,AK16,AS16,BA16)</f>
        <v>42817</v>
      </c>
      <c r="F16" s="121">
        <f>SUM(D16:E16)</f>
        <v>42817</v>
      </c>
      <c r="G16" s="121">
        <f>SUM(O16,W16,AE16,AM16,AU16,BC16)</f>
        <v>0</v>
      </c>
      <c r="H16" s="121">
        <f>SUM(P16,X16,AF16,AN16,AV16,BD16)</f>
        <v>46505</v>
      </c>
      <c r="I16" s="121">
        <f>SUM(G16:H16)</f>
        <v>46505</v>
      </c>
      <c r="J16" s="120" t="s">
        <v>332</v>
      </c>
      <c r="K16" s="119" t="s">
        <v>333</v>
      </c>
      <c r="L16" s="121">
        <v>0</v>
      </c>
      <c r="M16" s="121">
        <v>42817</v>
      </c>
      <c r="N16" s="121">
        <f>IF(AND(L16&lt;&gt;"",M16&lt;&gt;""),SUM(L16:M16),"")</f>
        <v>42817</v>
      </c>
      <c r="O16" s="121">
        <v>0</v>
      </c>
      <c r="P16" s="121">
        <v>46505</v>
      </c>
      <c r="Q16" s="121">
        <f>IF(AND(O16&lt;&gt;"",P16&lt;&gt;""),SUM(O16:P16),"")</f>
        <v>46505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8</v>
      </c>
      <c r="B17" s="120" t="s">
        <v>363</v>
      </c>
      <c r="C17" s="119" t="s">
        <v>364</v>
      </c>
      <c r="D17" s="121">
        <f>SUM(L17,T17,AB17,AJ17,AR17,AZ17)</f>
        <v>0</v>
      </c>
      <c r="E17" s="121">
        <f>SUM(M17,U17,AC17,AK17,AS17,BA17)</f>
        <v>199300</v>
      </c>
      <c r="F17" s="121">
        <f>SUM(D17:E17)</f>
        <v>199300</v>
      </c>
      <c r="G17" s="121">
        <f>SUM(O17,W17,AE17,AM17,AU17,BC17)</f>
        <v>0</v>
      </c>
      <c r="H17" s="121">
        <f>SUM(P17,X17,AF17,AN17,AV17,BD17)</f>
        <v>28732</v>
      </c>
      <c r="I17" s="121">
        <f>SUM(G17:H17)</f>
        <v>28732</v>
      </c>
      <c r="J17" s="120" t="s">
        <v>358</v>
      </c>
      <c r="K17" s="119" t="s">
        <v>359</v>
      </c>
      <c r="L17" s="121">
        <v>0</v>
      </c>
      <c r="M17" s="121">
        <v>199300</v>
      </c>
      <c r="N17" s="121">
        <f>IF(AND(L17&lt;&gt;"",M17&lt;&gt;""),SUM(L17:M17),"")</f>
        <v>199300</v>
      </c>
      <c r="O17" s="121">
        <v>0</v>
      </c>
      <c r="P17" s="121">
        <v>28732</v>
      </c>
      <c r="Q17" s="121">
        <f>IF(AND(O17&lt;&gt;"",P17&lt;&gt;""),SUM(O17:P17),"")</f>
        <v>28732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8</v>
      </c>
      <c r="B18" s="120" t="s">
        <v>366</v>
      </c>
      <c r="C18" s="119" t="s">
        <v>367</v>
      </c>
      <c r="D18" s="121">
        <f>SUM(L18,T18,AB18,AJ18,AR18,AZ18)</f>
        <v>0</v>
      </c>
      <c r="E18" s="121">
        <f>SUM(M18,U18,AC18,AK18,AS18,BA18)</f>
        <v>152330</v>
      </c>
      <c r="F18" s="121">
        <f>SUM(D18:E18)</f>
        <v>152330</v>
      </c>
      <c r="G18" s="121">
        <f>SUM(O18,W18,AE18,AM18,AU18,BC18)</f>
        <v>0</v>
      </c>
      <c r="H18" s="121">
        <f>SUM(P18,X18,AF18,AN18,AV18,BD18)</f>
        <v>58552</v>
      </c>
      <c r="I18" s="121">
        <f>SUM(G18:H18)</f>
        <v>58552</v>
      </c>
      <c r="J18" s="120" t="s">
        <v>358</v>
      </c>
      <c r="K18" s="119" t="s">
        <v>359</v>
      </c>
      <c r="L18" s="121">
        <v>0</v>
      </c>
      <c r="M18" s="121">
        <v>152330</v>
      </c>
      <c r="N18" s="121">
        <f>IF(AND(L18&lt;&gt;"",M18&lt;&gt;""),SUM(L18:M18),"")</f>
        <v>152330</v>
      </c>
      <c r="O18" s="121">
        <v>0</v>
      </c>
      <c r="P18" s="121">
        <v>58552</v>
      </c>
      <c r="Q18" s="121">
        <f>IF(AND(O18&lt;&gt;"",P18&lt;&gt;""),SUM(O18:P18),"")</f>
        <v>58552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8</v>
      </c>
      <c r="B19" s="120" t="s">
        <v>369</v>
      </c>
      <c r="C19" s="119" t="s">
        <v>370</v>
      </c>
      <c r="D19" s="121">
        <f>SUM(L19,T19,AB19,AJ19,AR19,AZ19)</f>
        <v>0</v>
      </c>
      <c r="E19" s="121">
        <f>SUM(M19,U19,AC19,AK19,AS19,BA19)</f>
        <v>220209</v>
      </c>
      <c r="F19" s="121">
        <f>SUM(D19:E19)</f>
        <v>220209</v>
      </c>
      <c r="G19" s="121">
        <f>SUM(O19,W19,AE19,AM19,AU19,BC19)</f>
        <v>0</v>
      </c>
      <c r="H19" s="121">
        <f>SUM(P19,X19,AF19,AN19,AV19,BD19)</f>
        <v>35563</v>
      </c>
      <c r="I19" s="121">
        <f>SUM(G19:H19)</f>
        <v>35563</v>
      </c>
      <c r="J19" s="120" t="s">
        <v>372</v>
      </c>
      <c r="K19" s="119" t="s">
        <v>373</v>
      </c>
      <c r="L19" s="121">
        <v>0</v>
      </c>
      <c r="M19" s="121">
        <v>220209</v>
      </c>
      <c r="N19" s="121">
        <f>IF(AND(L19&lt;&gt;"",M19&lt;&gt;""),SUM(L19:M19),"")</f>
        <v>220209</v>
      </c>
      <c r="O19" s="121">
        <v>0</v>
      </c>
      <c r="P19" s="121">
        <v>35563</v>
      </c>
      <c r="Q19" s="121">
        <f>IF(AND(O19&lt;&gt;"",P19&lt;&gt;""),SUM(O19:P19),"")</f>
        <v>35563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8</v>
      </c>
      <c r="B20" s="120" t="s">
        <v>374</v>
      </c>
      <c r="C20" s="119" t="s">
        <v>375</v>
      </c>
      <c r="D20" s="121">
        <f>SUM(L20,T20,AB20,AJ20,AR20,AZ20)</f>
        <v>0</v>
      </c>
      <c r="E20" s="121">
        <f>SUM(M20,U20,AC20,AK20,AS20,BA20)</f>
        <v>56233</v>
      </c>
      <c r="F20" s="121">
        <f>SUM(D20:E20)</f>
        <v>56233</v>
      </c>
      <c r="G20" s="121">
        <f>SUM(O20,W20,AE20,AM20,AU20,BC20)</f>
        <v>0</v>
      </c>
      <c r="H20" s="121">
        <f>SUM(P20,X20,AF20,AN20,AV20,BD20)</f>
        <v>64761</v>
      </c>
      <c r="I20" s="121">
        <f>SUM(G20:H20)</f>
        <v>64761</v>
      </c>
      <c r="J20" s="120" t="s">
        <v>332</v>
      </c>
      <c r="K20" s="119" t="s">
        <v>333</v>
      </c>
      <c r="L20" s="121">
        <v>0</v>
      </c>
      <c r="M20" s="121">
        <v>56233</v>
      </c>
      <c r="N20" s="121">
        <f>IF(AND(L20&lt;&gt;"",M20&lt;&gt;""),SUM(L20:M20),"")</f>
        <v>56233</v>
      </c>
      <c r="O20" s="121">
        <v>0</v>
      </c>
      <c r="P20" s="121">
        <v>64761</v>
      </c>
      <c r="Q20" s="121">
        <f>IF(AND(O20&lt;&gt;"",P20&lt;&gt;""),SUM(O20:P20),"")</f>
        <v>64761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8</v>
      </c>
      <c r="B21" s="120" t="s">
        <v>377</v>
      </c>
      <c r="C21" s="119" t="s">
        <v>378</v>
      </c>
      <c r="D21" s="121">
        <f>SUM(L21,T21,AB21,AJ21,AR21,AZ21)</f>
        <v>8166</v>
      </c>
      <c r="E21" s="121">
        <f>SUM(M21,U21,AC21,AK21,AS21,BA21)</f>
        <v>56261</v>
      </c>
      <c r="F21" s="121">
        <f>SUM(D21:E21)</f>
        <v>64427</v>
      </c>
      <c r="G21" s="121">
        <f>SUM(O21,W21,AE21,AM21,AU21,BC21)</f>
        <v>0</v>
      </c>
      <c r="H21" s="121">
        <f>SUM(P21,X21,AF21,AN21,AV21,BD21)</f>
        <v>22246</v>
      </c>
      <c r="I21" s="121">
        <f>SUM(G21:H21)</f>
        <v>22246</v>
      </c>
      <c r="J21" s="120" t="s">
        <v>327</v>
      </c>
      <c r="K21" s="119" t="s">
        <v>328</v>
      </c>
      <c r="L21" s="121">
        <v>8166</v>
      </c>
      <c r="M21" s="121">
        <v>56261</v>
      </c>
      <c r="N21" s="121">
        <f>IF(AND(L21&lt;&gt;"",M21&lt;&gt;""),SUM(L21:M21),"")</f>
        <v>64427</v>
      </c>
      <c r="O21" s="121">
        <v>0</v>
      </c>
      <c r="P21" s="121">
        <v>22246</v>
      </c>
      <c r="Q21" s="121">
        <f>IF(AND(O21&lt;&gt;"",P21&lt;&gt;""),SUM(O21:P21),"")</f>
        <v>22246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8</v>
      </c>
      <c r="B22" s="120" t="s">
        <v>380</v>
      </c>
      <c r="C22" s="119" t="s">
        <v>381</v>
      </c>
      <c r="D22" s="121">
        <f>SUM(L22,T22,AB22,AJ22,AR22,AZ22)</f>
        <v>6805</v>
      </c>
      <c r="E22" s="121">
        <f>SUM(M22,U22,AC22,AK22,AS22,BA22)</f>
        <v>45069</v>
      </c>
      <c r="F22" s="121">
        <f>SUM(D22:E22)</f>
        <v>51874</v>
      </c>
      <c r="G22" s="121">
        <f>SUM(O22,W22,AE22,AM22,AU22,BC22)</f>
        <v>0</v>
      </c>
      <c r="H22" s="121">
        <f>SUM(P22,X22,AF22,AN22,AV22,BD22)</f>
        <v>23709</v>
      </c>
      <c r="I22" s="121">
        <f>SUM(G22:H22)</f>
        <v>23709</v>
      </c>
      <c r="J22" s="120" t="s">
        <v>327</v>
      </c>
      <c r="K22" s="119" t="s">
        <v>328</v>
      </c>
      <c r="L22" s="121">
        <v>6805</v>
      </c>
      <c r="M22" s="121">
        <v>45069</v>
      </c>
      <c r="N22" s="121">
        <f>IF(AND(L22&lt;&gt;"",M22&lt;&gt;""),SUM(L22:M22),"")</f>
        <v>51874</v>
      </c>
      <c r="O22" s="121">
        <v>0</v>
      </c>
      <c r="P22" s="121">
        <v>23709</v>
      </c>
      <c r="Q22" s="121">
        <f>IF(AND(O22&lt;&gt;"",P22&lt;&gt;""),SUM(O22:P22),"")</f>
        <v>23709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8</v>
      </c>
      <c r="B23" s="120" t="s">
        <v>383</v>
      </c>
      <c r="C23" s="119" t="s">
        <v>384</v>
      </c>
      <c r="D23" s="121">
        <f>SUM(L23,T23,AB23,AJ23,AR23,AZ23)</f>
        <v>0</v>
      </c>
      <c r="E23" s="121">
        <f>SUM(M23,U23,AC23,AK23,AS23,BA23)</f>
        <v>59685</v>
      </c>
      <c r="F23" s="121">
        <f>SUM(D23:E23)</f>
        <v>59685</v>
      </c>
      <c r="G23" s="121">
        <f>SUM(O23,W23,AE23,AM23,AU23,BC23)</f>
        <v>0</v>
      </c>
      <c r="H23" s="121">
        <f>SUM(P23,X23,AF23,AN23,AV23,BD23)</f>
        <v>26980</v>
      </c>
      <c r="I23" s="121">
        <f>SUM(G23:H23)</f>
        <v>26980</v>
      </c>
      <c r="J23" s="120" t="s">
        <v>358</v>
      </c>
      <c r="K23" s="119" t="s">
        <v>386</v>
      </c>
      <c r="L23" s="121">
        <v>0</v>
      </c>
      <c r="M23" s="121">
        <v>59685</v>
      </c>
      <c r="N23" s="121">
        <f>IF(AND(L23&lt;&gt;"",M23&lt;&gt;""),SUM(L23:M23),"")</f>
        <v>59685</v>
      </c>
      <c r="O23" s="121">
        <v>0</v>
      </c>
      <c r="P23" s="121">
        <v>26980</v>
      </c>
      <c r="Q23" s="121">
        <f>IF(AND(O23&lt;&gt;"",P23&lt;&gt;""),SUM(O23:P23),"")</f>
        <v>26980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8</v>
      </c>
      <c r="B24" s="120" t="s">
        <v>387</v>
      </c>
      <c r="C24" s="119" t="s">
        <v>388</v>
      </c>
      <c r="D24" s="121">
        <f>SUM(L24,T24,AB24,AJ24,AR24,AZ24)</f>
        <v>0</v>
      </c>
      <c r="E24" s="121">
        <f>SUM(M24,U24,AC24,AK24,AS24,BA24)</f>
        <v>39483</v>
      </c>
      <c r="F24" s="121">
        <f>SUM(D24:E24)</f>
        <v>39483</v>
      </c>
      <c r="G24" s="121">
        <f>SUM(O24,W24,AE24,AM24,AU24,BC24)</f>
        <v>0</v>
      </c>
      <c r="H24" s="121">
        <f>SUM(P24,X24,AF24,AN24,AV24,BD24)</f>
        <v>12772</v>
      </c>
      <c r="I24" s="121">
        <f>SUM(G24:H24)</f>
        <v>12772</v>
      </c>
      <c r="J24" s="120" t="s">
        <v>350</v>
      </c>
      <c r="K24" s="119" t="s">
        <v>351</v>
      </c>
      <c r="L24" s="121">
        <v>0</v>
      </c>
      <c r="M24" s="121">
        <v>39483</v>
      </c>
      <c r="N24" s="121">
        <f>IF(AND(L24&lt;&gt;"",M24&lt;&gt;""),SUM(L24:M24),"")</f>
        <v>39483</v>
      </c>
      <c r="O24" s="121">
        <v>0</v>
      </c>
      <c r="P24" s="121">
        <v>12772</v>
      </c>
      <c r="Q24" s="121">
        <f>IF(AND(O24&lt;&gt;"",P24&lt;&gt;""),SUM(O24:P24),"")</f>
        <v>12772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8</v>
      </c>
      <c r="B25" s="120" t="s">
        <v>390</v>
      </c>
      <c r="C25" s="119" t="s">
        <v>391</v>
      </c>
      <c r="D25" s="121">
        <f>SUM(L25,T25,AB25,AJ25,AR25,AZ25)</f>
        <v>7000</v>
      </c>
      <c r="E25" s="121">
        <f>SUM(M25,U25,AC25,AK25,AS25,BA25)</f>
        <v>43201</v>
      </c>
      <c r="F25" s="121">
        <f>SUM(D25:E25)</f>
        <v>50201</v>
      </c>
      <c r="G25" s="121">
        <f>SUM(O25,W25,AE25,AM25,AU25,BC25)</f>
        <v>2200</v>
      </c>
      <c r="H25" s="121">
        <f>SUM(P25,X25,AF25,AN25,AV25,BD25)</f>
        <v>17681</v>
      </c>
      <c r="I25" s="121">
        <f>SUM(G25:H25)</f>
        <v>19881</v>
      </c>
      <c r="J25" s="120" t="s">
        <v>350</v>
      </c>
      <c r="K25" s="119" t="s">
        <v>351</v>
      </c>
      <c r="L25" s="121">
        <v>7000</v>
      </c>
      <c r="M25" s="121">
        <v>43201</v>
      </c>
      <c r="N25" s="121">
        <f>IF(AND(L25&lt;&gt;"",M25&lt;&gt;""),SUM(L25:M25),"")</f>
        <v>50201</v>
      </c>
      <c r="O25" s="121">
        <v>2200</v>
      </c>
      <c r="P25" s="121">
        <v>17681</v>
      </c>
      <c r="Q25" s="121">
        <f>IF(AND(O25&lt;&gt;"",P25&lt;&gt;""),SUM(O25:P25),"")</f>
        <v>19881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8</v>
      </c>
      <c r="B26" s="120" t="s">
        <v>393</v>
      </c>
      <c r="C26" s="119" t="s">
        <v>394</v>
      </c>
      <c r="D26" s="121">
        <f>SUM(L26,T26,AB26,AJ26,AR26,AZ26)</f>
        <v>0</v>
      </c>
      <c r="E26" s="121">
        <f>SUM(M26,U26,AC26,AK26,AS26,BA26)</f>
        <v>45886</v>
      </c>
      <c r="F26" s="121">
        <f>SUM(D26:E26)</f>
        <v>45886</v>
      </c>
      <c r="G26" s="121">
        <f>SUM(O26,W26,AE26,AM26,AU26,BC26)</f>
        <v>0</v>
      </c>
      <c r="H26" s="121">
        <f>SUM(P26,X26,AF26,AN26,AV26,BD26)</f>
        <v>15691</v>
      </c>
      <c r="I26" s="121">
        <f>SUM(G26:H26)</f>
        <v>15691</v>
      </c>
      <c r="J26" s="120" t="s">
        <v>350</v>
      </c>
      <c r="K26" s="119" t="s">
        <v>351</v>
      </c>
      <c r="L26" s="121">
        <v>0</v>
      </c>
      <c r="M26" s="121">
        <v>45886</v>
      </c>
      <c r="N26" s="121">
        <f>IF(AND(L26&lt;&gt;"",M26&lt;&gt;""),SUM(L26:M26),"")</f>
        <v>45886</v>
      </c>
      <c r="O26" s="121">
        <v>0</v>
      </c>
      <c r="P26" s="121">
        <v>15691</v>
      </c>
      <c r="Q26" s="121">
        <f>IF(AND(O26&lt;&gt;"",P26&lt;&gt;""),SUM(O26:P26),"")</f>
        <v>15691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8</v>
      </c>
      <c r="B27" s="120" t="s">
        <v>396</v>
      </c>
      <c r="C27" s="119" t="s">
        <v>397</v>
      </c>
      <c r="D27" s="121">
        <f>SUM(L27,T27,AB27,AJ27,AR27,AZ27)</f>
        <v>0</v>
      </c>
      <c r="E27" s="121">
        <f>SUM(M27,U27,AC27,AK27,AS27,BA27)</f>
        <v>110104</v>
      </c>
      <c r="F27" s="121">
        <f>SUM(D27:E27)</f>
        <v>110104</v>
      </c>
      <c r="G27" s="121">
        <f>SUM(O27,W27,AE27,AM27,AU27,BC27)</f>
        <v>0</v>
      </c>
      <c r="H27" s="121">
        <f>SUM(P27,X27,AF27,AN27,AV27,BD27)</f>
        <v>17781</v>
      </c>
      <c r="I27" s="121">
        <f>SUM(G27:H27)</f>
        <v>17781</v>
      </c>
      <c r="J27" s="120" t="s">
        <v>372</v>
      </c>
      <c r="K27" s="119" t="s">
        <v>373</v>
      </c>
      <c r="L27" s="121">
        <v>0</v>
      </c>
      <c r="M27" s="121">
        <v>110104</v>
      </c>
      <c r="N27" s="121">
        <f>IF(AND(L27&lt;&gt;"",M27&lt;&gt;""),SUM(L27:M27),"")</f>
        <v>110104</v>
      </c>
      <c r="O27" s="121">
        <v>0</v>
      </c>
      <c r="P27" s="121">
        <v>17781</v>
      </c>
      <c r="Q27" s="121">
        <f>IF(AND(O27&lt;&gt;"",P27&lt;&gt;""),SUM(O27:P27),"")</f>
        <v>17781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8</v>
      </c>
      <c r="B28" s="120" t="s">
        <v>399</v>
      </c>
      <c r="C28" s="119" t="s">
        <v>400</v>
      </c>
      <c r="D28" s="121">
        <f>SUM(L28,T28,AB28,AJ28,AR28,AZ28)</f>
        <v>0</v>
      </c>
      <c r="E28" s="121">
        <f>SUM(M28,U28,AC28,AK28,AS28,BA28)</f>
        <v>71801</v>
      </c>
      <c r="F28" s="121">
        <f>SUM(D28:E28)</f>
        <v>71801</v>
      </c>
      <c r="G28" s="121">
        <f>SUM(O28,W28,AE28,AM28,AU28,BC28)</f>
        <v>0</v>
      </c>
      <c r="H28" s="121">
        <f>SUM(P28,X28,AF28,AN28,AV28,BD28)</f>
        <v>28424</v>
      </c>
      <c r="I28" s="121">
        <f>SUM(G28:H28)</f>
        <v>28424</v>
      </c>
      <c r="J28" s="120" t="s">
        <v>345</v>
      </c>
      <c r="K28" s="119" t="s">
        <v>346</v>
      </c>
      <c r="L28" s="121">
        <v>0</v>
      </c>
      <c r="M28" s="121">
        <v>71801</v>
      </c>
      <c r="N28" s="121">
        <f>IF(AND(L28&lt;&gt;"",M28&lt;&gt;""),SUM(L28:M28),"")</f>
        <v>71801</v>
      </c>
      <c r="O28" s="121">
        <v>0</v>
      </c>
      <c r="P28" s="121">
        <v>28424</v>
      </c>
      <c r="Q28" s="121">
        <f>IF(AND(O28&lt;&gt;"",P28&lt;&gt;""),SUM(O28:P28),"")</f>
        <v>28424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8</v>
      </c>
      <c r="B29" s="120" t="s">
        <v>402</v>
      </c>
      <c r="C29" s="119" t="s">
        <v>403</v>
      </c>
      <c r="D29" s="121">
        <f>SUM(L29,T29,AB29,AJ29,AR29,AZ29)</f>
        <v>0</v>
      </c>
      <c r="E29" s="121">
        <f>SUM(M29,U29,AC29,AK29,AS29,BA29)</f>
        <v>121124</v>
      </c>
      <c r="F29" s="121">
        <f>SUM(D29:E29)</f>
        <v>121124</v>
      </c>
      <c r="G29" s="121">
        <f>SUM(O29,W29,AE29,AM29,AU29,BC29)</f>
        <v>0</v>
      </c>
      <c r="H29" s="121">
        <f>SUM(P29,X29,AF29,AN29,AV29,BD29)</f>
        <v>46684</v>
      </c>
      <c r="I29" s="121">
        <f>SUM(G29:H29)</f>
        <v>46684</v>
      </c>
      <c r="J29" s="120" t="s">
        <v>345</v>
      </c>
      <c r="K29" s="119" t="s">
        <v>346</v>
      </c>
      <c r="L29" s="121">
        <v>0</v>
      </c>
      <c r="M29" s="121">
        <v>121124</v>
      </c>
      <c r="N29" s="121">
        <f>IF(AND(L29&lt;&gt;"",M29&lt;&gt;""),SUM(L29:M29),"")</f>
        <v>121124</v>
      </c>
      <c r="O29" s="121">
        <v>0</v>
      </c>
      <c r="P29" s="121">
        <v>46684</v>
      </c>
      <c r="Q29" s="121">
        <f>IF(AND(O29&lt;&gt;"",P29&lt;&gt;""),SUM(O29:P29),"")</f>
        <v>46684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8</v>
      </c>
      <c r="B30" s="120" t="s">
        <v>405</v>
      </c>
      <c r="C30" s="119" t="s">
        <v>406</v>
      </c>
      <c r="D30" s="121">
        <f>SUM(L30,T30,AB30,AJ30,AR30,AZ30)</f>
        <v>0</v>
      </c>
      <c r="E30" s="121">
        <f>SUM(M30,U30,AC30,AK30,AS30,BA30)</f>
        <v>69721</v>
      </c>
      <c r="F30" s="121">
        <f>SUM(D30:E30)</f>
        <v>69721</v>
      </c>
      <c r="G30" s="121">
        <f>SUM(O30,W30,AE30,AM30,AU30,BC30)</f>
        <v>0</v>
      </c>
      <c r="H30" s="121">
        <f>SUM(P30,X30,AF30,AN30,AV30,BD30)</f>
        <v>16250</v>
      </c>
      <c r="I30" s="121">
        <f>SUM(G30:H30)</f>
        <v>16250</v>
      </c>
      <c r="J30" s="120" t="s">
        <v>345</v>
      </c>
      <c r="K30" s="119" t="s">
        <v>346</v>
      </c>
      <c r="L30" s="121">
        <v>0</v>
      </c>
      <c r="M30" s="121">
        <v>69721</v>
      </c>
      <c r="N30" s="121">
        <f>IF(AND(L30&lt;&gt;"",M30&lt;&gt;""),SUM(L30:M30),"")</f>
        <v>69721</v>
      </c>
      <c r="O30" s="121">
        <v>0</v>
      </c>
      <c r="P30" s="121">
        <v>16250</v>
      </c>
      <c r="Q30" s="121">
        <f>IF(AND(O30&lt;&gt;"",P30&lt;&gt;""),SUM(O30:P30),"")</f>
        <v>16250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8</v>
      </c>
      <c r="B31" s="120" t="s">
        <v>408</v>
      </c>
      <c r="C31" s="119" t="s">
        <v>409</v>
      </c>
      <c r="D31" s="121">
        <f>SUM(L31,T31,AB31,AJ31,AR31,AZ31)</f>
        <v>0</v>
      </c>
      <c r="E31" s="121">
        <f>SUM(M31,U31,AC31,AK31,AS31,BA31)</f>
        <v>108529</v>
      </c>
      <c r="F31" s="121">
        <f>SUM(D31:E31)</f>
        <v>108529</v>
      </c>
      <c r="G31" s="121">
        <f>SUM(O31,W31,AE31,AM31,AU31,BC31)</f>
        <v>0</v>
      </c>
      <c r="H31" s="121">
        <f>SUM(P31,X31,AF31,AN31,AV31,BD31)</f>
        <v>58511</v>
      </c>
      <c r="I31" s="121">
        <f>SUM(G31:H31)</f>
        <v>58511</v>
      </c>
      <c r="J31" s="120" t="s">
        <v>345</v>
      </c>
      <c r="K31" s="119" t="s">
        <v>346</v>
      </c>
      <c r="L31" s="121">
        <v>0</v>
      </c>
      <c r="M31" s="121">
        <v>108529</v>
      </c>
      <c r="N31" s="121">
        <f>IF(AND(L31&lt;&gt;"",M31&lt;&gt;""),SUM(L31:M31),"")</f>
        <v>108529</v>
      </c>
      <c r="O31" s="121">
        <v>0</v>
      </c>
      <c r="P31" s="121">
        <v>58511</v>
      </c>
      <c r="Q31" s="121">
        <f>IF(AND(O31&lt;&gt;"",P31&lt;&gt;""),SUM(O31:P31),"")</f>
        <v>58511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8</v>
      </c>
      <c r="B32" s="120" t="s">
        <v>411</v>
      </c>
      <c r="C32" s="119" t="s">
        <v>412</v>
      </c>
      <c r="D32" s="121">
        <f>SUM(L32,T32,AB32,AJ32,AR32,AZ32)</f>
        <v>0</v>
      </c>
      <c r="E32" s="121">
        <f>SUM(M32,U32,AC32,AK32,AS32,BA32)</f>
        <v>42477</v>
      </c>
      <c r="F32" s="121">
        <f>SUM(D32:E32)</f>
        <v>42477</v>
      </c>
      <c r="G32" s="121">
        <f>SUM(O32,W32,AE32,AM32,AU32,BC32)</f>
        <v>0</v>
      </c>
      <c r="H32" s="121">
        <f>SUM(P32,X32,AF32,AN32,AV32,BD32)</f>
        <v>14390</v>
      </c>
      <c r="I32" s="121">
        <f>SUM(G32:H32)</f>
        <v>14390</v>
      </c>
      <c r="J32" s="120" t="s">
        <v>345</v>
      </c>
      <c r="K32" s="119" t="s">
        <v>346</v>
      </c>
      <c r="L32" s="121">
        <v>0</v>
      </c>
      <c r="M32" s="121">
        <v>42477</v>
      </c>
      <c r="N32" s="121">
        <f>IF(AND(L32&lt;&gt;"",M32&lt;&gt;""),SUM(L32:M32),"")</f>
        <v>42477</v>
      </c>
      <c r="O32" s="121">
        <v>0</v>
      </c>
      <c r="P32" s="121">
        <v>14390</v>
      </c>
      <c r="Q32" s="121">
        <f>IF(AND(O32&lt;&gt;"",P32&lt;&gt;""),SUM(O32:P32),"")</f>
        <v>14390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8</v>
      </c>
      <c r="B33" s="120" t="s">
        <v>414</v>
      </c>
      <c r="C33" s="119" t="s">
        <v>415</v>
      </c>
      <c r="D33" s="121">
        <f>SUM(L33,T33,AB33,AJ33,AR33,AZ33)</f>
        <v>0</v>
      </c>
      <c r="E33" s="121">
        <f>SUM(M33,U33,AC33,AK33,AS33,BA33)</f>
        <v>49381</v>
      </c>
      <c r="F33" s="121">
        <f>SUM(D33:E33)</f>
        <v>49381</v>
      </c>
      <c r="G33" s="121">
        <f>SUM(O33,W33,AE33,AM33,AU33,BC33)</f>
        <v>0</v>
      </c>
      <c r="H33" s="121">
        <f>SUM(P33,X33,AF33,AN33,AV33,BD33)</f>
        <v>30001</v>
      </c>
      <c r="I33" s="121">
        <f>SUM(G33:H33)</f>
        <v>30001</v>
      </c>
      <c r="J33" s="120" t="s">
        <v>345</v>
      </c>
      <c r="K33" s="119" t="s">
        <v>417</v>
      </c>
      <c r="L33" s="121">
        <v>0</v>
      </c>
      <c r="M33" s="121">
        <v>49381</v>
      </c>
      <c r="N33" s="121">
        <f>IF(AND(L33&lt;&gt;"",M33&lt;&gt;""),SUM(L33:M33),"")</f>
        <v>49381</v>
      </c>
      <c r="O33" s="121">
        <v>0</v>
      </c>
      <c r="P33" s="121">
        <v>30001</v>
      </c>
      <c r="Q33" s="121">
        <f>IF(AND(O33&lt;&gt;"",P33&lt;&gt;""),SUM(O33:P33),"")</f>
        <v>30001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8</v>
      </c>
      <c r="B34" s="120" t="s">
        <v>418</v>
      </c>
      <c r="C34" s="119" t="s">
        <v>419</v>
      </c>
      <c r="D34" s="121">
        <f>SUM(L34,T34,AB34,AJ34,AR34,AZ34)</f>
        <v>0</v>
      </c>
      <c r="E34" s="121">
        <f>SUM(M34,U34,AC34,AK34,AS34,BA34)</f>
        <v>57545</v>
      </c>
      <c r="F34" s="121">
        <f>SUM(D34:E34)</f>
        <v>57545</v>
      </c>
      <c r="G34" s="121">
        <f>SUM(O34,W34,AE34,AM34,AU34,BC34)</f>
        <v>0</v>
      </c>
      <c r="H34" s="121">
        <f>SUM(P34,X34,AF34,AN34,AV34,BD34)</f>
        <v>26829</v>
      </c>
      <c r="I34" s="121">
        <f>SUM(G34:H34)</f>
        <v>26829</v>
      </c>
      <c r="J34" s="120" t="s">
        <v>345</v>
      </c>
      <c r="K34" s="119" t="s">
        <v>346</v>
      </c>
      <c r="L34" s="121">
        <v>0</v>
      </c>
      <c r="M34" s="121">
        <v>57545</v>
      </c>
      <c r="N34" s="121">
        <f>IF(AND(L34&lt;&gt;"",M34&lt;&gt;""),SUM(L34:M34),"")</f>
        <v>57545</v>
      </c>
      <c r="O34" s="121">
        <v>0</v>
      </c>
      <c r="P34" s="121">
        <v>26829</v>
      </c>
      <c r="Q34" s="121">
        <f>IF(AND(O34&lt;&gt;"",P34&lt;&gt;""),SUM(O34:P34),"")</f>
        <v>26829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8</v>
      </c>
      <c r="B35" s="120" t="s">
        <v>421</v>
      </c>
      <c r="C35" s="119" t="s">
        <v>422</v>
      </c>
      <c r="D35" s="121">
        <f>SUM(L35,T35,AB35,AJ35,AR35,AZ35)</f>
        <v>0</v>
      </c>
      <c r="E35" s="121">
        <f>SUM(M35,U35,AC35,AK35,AS35,BA35)</f>
        <v>32452</v>
      </c>
      <c r="F35" s="121">
        <f>SUM(D35:E35)</f>
        <v>32452</v>
      </c>
      <c r="G35" s="121">
        <f>SUM(O35,W35,AE35,AM35,AU35,BC35)</f>
        <v>0</v>
      </c>
      <c r="H35" s="121">
        <f>SUM(P35,X35,AF35,AN35,AV35,BD35)</f>
        <v>40785</v>
      </c>
      <c r="I35" s="121">
        <f>SUM(G35:H35)</f>
        <v>40785</v>
      </c>
      <c r="J35" s="120" t="s">
        <v>332</v>
      </c>
      <c r="K35" s="119" t="s">
        <v>333</v>
      </c>
      <c r="L35" s="121">
        <v>0</v>
      </c>
      <c r="M35" s="121">
        <v>32452</v>
      </c>
      <c r="N35" s="121">
        <f>IF(AND(L35&lt;&gt;"",M35&lt;&gt;""),SUM(L35:M35),"")</f>
        <v>32452</v>
      </c>
      <c r="O35" s="121">
        <v>0</v>
      </c>
      <c r="P35" s="121">
        <v>40785</v>
      </c>
      <c r="Q35" s="121">
        <f>IF(AND(O35&lt;&gt;"",P35&lt;&gt;""),SUM(O35:P35),"")</f>
        <v>40785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8</v>
      </c>
      <c r="B36" s="120" t="s">
        <v>424</v>
      </c>
      <c r="C36" s="119" t="s">
        <v>425</v>
      </c>
      <c r="D36" s="121">
        <f>SUM(L36,T36,AB36,AJ36,AR36,AZ36)</f>
        <v>0</v>
      </c>
      <c r="E36" s="121">
        <f>SUM(M36,U36,AC36,AK36,AS36,BA36)</f>
        <v>25401</v>
      </c>
      <c r="F36" s="121">
        <f>SUM(D36:E36)</f>
        <v>25401</v>
      </c>
      <c r="G36" s="121">
        <f>SUM(O36,W36,AE36,AM36,AU36,BC36)</f>
        <v>0</v>
      </c>
      <c r="H36" s="121">
        <f>SUM(P36,X36,AF36,AN36,AV36,BD36)</f>
        <v>51680</v>
      </c>
      <c r="I36" s="121">
        <f>SUM(G36:H36)</f>
        <v>51680</v>
      </c>
      <c r="J36" s="120" t="s">
        <v>332</v>
      </c>
      <c r="K36" s="119" t="s">
        <v>333</v>
      </c>
      <c r="L36" s="121">
        <v>0</v>
      </c>
      <c r="M36" s="121">
        <v>25401</v>
      </c>
      <c r="N36" s="121">
        <f>IF(AND(L36&lt;&gt;"",M36&lt;&gt;""),SUM(L36:M36),"")</f>
        <v>25401</v>
      </c>
      <c r="O36" s="121">
        <v>0</v>
      </c>
      <c r="P36" s="121">
        <v>51680</v>
      </c>
      <c r="Q36" s="121">
        <f>IF(AND(O36&lt;&gt;"",P36&lt;&gt;""),SUM(O36:P36),"")</f>
        <v>51680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8</v>
      </c>
      <c r="B37" s="120" t="s">
        <v>427</v>
      </c>
      <c r="C37" s="119" t="s">
        <v>428</v>
      </c>
      <c r="D37" s="121">
        <f>SUM(L37,T37,AB37,AJ37,AR37,AZ37)</f>
        <v>0</v>
      </c>
      <c r="E37" s="121">
        <f>SUM(M37,U37,AC37,AK37,AS37,BA37)</f>
        <v>13900</v>
      </c>
      <c r="F37" s="121">
        <f>SUM(D37:E37)</f>
        <v>13900</v>
      </c>
      <c r="G37" s="121">
        <f>SUM(O37,W37,AE37,AM37,AU37,BC37)</f>
        <v>0</v>
      </c>
      <c r="H37" s="121">
        <f>SUM(P37,X37,AF37,AN37,AV37,BD37)</f>
        <v>15847</v>
      </c>
      <c r="I37" s="121">
        <f>SUM(G37:H37)</f>
        <v>15847</v>
      </c>
      <c r="J37" s="120" t="s">
        <v>332</v>
      </c>
      <c r="K37" s="119" t="s">
        <v>333</v>
      </c>
      <c r="L37" s="121">
        <v>0</v>
      </c>
      <c r="M37" s="121">
        <v>13900</v>
      </c>
      <c r="N37" s="121">
        <f>IF(AND(L37&lt;&gt;"",M37&lt;&gt;""),SUM(L37:M37),"")</f>
        <v>13900</v>
      </c>
      <c r="O37" s="121">
        <v>0</v>
      </c>
      <c r="P37" s="121">
        <v>15847</v>
      </c>
      <c r="Q37" s="121">
        <f>IF(AND(O37&lt;&gt;"",P37&lt;&gt;""),SUM(O37:P37),"")</f>
        <v>15847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8</v>
      </c>
      <c r="B38" s="120" t="s">
        <v>430</v>
      </c>
      <c r="C38" s="119" t="s">
        <v>431</v>
      </c>
      <c r="D38" s="121">
        <f>SUM(L38,T38,AB38,AJ38,AR38,AZ38)</f>
        <v>0</v>
      </c>
      <c r="E38" s="121">
        <f>SUM(M38,U38,AC38,AK38,AS38,BA38)</f>
        <v>19926</v>
      </c>
      <c r="F38" s="121">
        <f>SUM(D38:E38)</f>
        <v>19926</v>
      </c>
      <c r="G38" s="121">
        <f>SUM(O38,W38,AE38,AM38,AU38,BC38)</f>
        <v>0</v>
      </c>
      <c r="H38" s="121">
        <f>SUM(P38,X38,AF38,AN38,AV38,BD38)</f>
        <v>22446</v>
      </c>
      <c r="I38" s="121">
        <f>SUM(G38:H38)</f>
        <v>22446</v>
      </c>
      <c r="J38" s="120" t="s">
        <v>332</v>
      </c>
      <c r="K38" s="119" t="s">
        <v>333</v>
      </c>
      <c r="L38" s="121">
        <v>0</v>
      </c>
      <c r="M38" s="121">
        <v>19926</v>
      </c>
      <c r="N38" s="121">
        <f>IF(AND(L38&lt;&gt;"",M38&lt;&gt;""),SUM(L38:M38),"")</f>
        <v>19926</v>
      </c>
      <c r="O38" s="121">
        <v>0</v>
      </c>
      <c r="P38" s="121">
        <v>22446</v>
      </c>
      <c r="Q38" s="121">
        <f>IF(AND(O38&lt;&gt;"",P38&lt;&gt;""),SUM(O38:P38),"")</f>
        <v>22446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8</v>
      </c>
      <c r="B39" s="120" t="s">
        <v>433</v>
      </c>
      <c r="C39" s="119" t="s">
        <v>434</v>
      </c>
      <c r="D39" s="121">
        <f>SUM(L39,T39,AB39,AJ39,AR39,AZ39)</f>
        <v>0</v>
      </c>
      <c r="E39" s="121">
        <f>SUM(M39,U39,AC39,AK39,AS39,BA39)</f>
        <v>14431</v>
      </c>
      <c r="F39" s="121">
        <f>SUM(D39:E39)</f>
        <v>14431</v>
      </c>
      <c r="G39" s="121">
        <f>SUM(O39,W39,AE39,AM39,AU39,BC39)</f>
        <v>0</v>
      </c>
      <c r="H39" s="121">
        <f>SUM(P39,X39,AF39,AN39,AV39,BD39)</f>
        <v>20980</v>
      </c>
      <c r="I39" s="121">
        <f>SUM(G39:H39)</f>
        <v>20980</v>
      </c>
      <c r="J39" s="120" t="s">
        <v>332</v>
      </c>
      <c r="K39" s="119" t="s">
        <v>333</v>
      </c>
      <c r="L39" s="121">
        <v>0</v>
      </c>
      <c r="M39" s="121">
        <v>14431</v>
      </c>
      <c r="N39" s="121">
        <f>IF(AND(L39&lt;&gt;"",M39&lt;&gt;""),SUM(L39:M39),"")</f>
        <v>14431</v>
      </c>
      <c r="O39" s="121">
        <v>0</v>
      </c>
      <c r="P39" s="121">
        <v>20980</v>
      </c>
      <c r="Q39" s="121">
        <f>IF(AND(O39&lt;&gt;"",P39&lt;&gt;""),SUM(O39:P39),"")</f>
        <v>20980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8</v>
      </c>
      <c r="B40" s="120" t="s">
        <v>436</v>
      </c>
      <c r="C40" s="119" t="s">
        <v>437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8</v>
      </c>
      <c r="B41" s="120" t="s">
        <v>439</v>
      </c>
      <c r="C41" s="119" t="s">
        <v>440</v>
      </c>
      <c r="D41" s="121">
        <f>SUM(L41,T41,AB41,AJ41,AR41,AZ41)</f>
        <v>1163</v>
      </c>
      <c r="E41" s="121">
        <f>SUM(M41,U41,AC41,AK41,AS41,BA41)</f>
        <v>64531</v>
      </c>
      <c r="F41" s="121">
        <f>SUM(D41:E41)</f>
        <v>65694</v>
      </c>
      <c r="G41" s="121">
        <f>SUM(O41,W41,AE41,AM41,AU41,BC41)</f>
        <v>0</v>
      </c>
      <c r="H41" s="121">
        <f>SUM(P41,X41,AF41,AN41,AV41,BD41)</f>
        <v>14389</v>
      </c>
      <c r="I41" s="121">
        <f>SUM(G41:H41)</f>
        <v>14389</v>
      </c>
      <c r="J41" s="120" t="s">
        <v>340</v>
      </c>
      <c r="K41" s="119" t="s">
        <v>341</v>
      </c>
      <c r="L41" s="121">
        <v>1163</v>
      </c>
      <c r="M41" s="121">
        <v>64531</v>
      </c>
      <c r="N41" s="121">
        <f>IF(AND(L41&lt;&gt;"",M41&lt;&gt;""),SUM(L41:M41),"")</f>
        <v>65694</v>
      </c>
      <c r="O41" s="121">
        <v>0</v>
      </c>
      <c r="P41" s="121">
        <v>14389</v>
      </c>
      <c r="Q41" s="121">
        <f>IF(AND(O41&lt;&gt;"",P41&lt;&gt;""),SUM(O41:P41),"")</f>
        <v>14389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8</v>
      </c>
      <c r="B42" s="120" t="s">
        <v>442</v>
      </c>
      <c r="C42" s="119" t="s">
        <v>443</v>
      </c>
      <c r="D42" s="121">
        <f>SUM(L42,T42,AB42,AJ42,AR42,AZ42)</f>
        <v>842</v>
      </c>
      <c r="E42" s="121">
        <f>SUM(M42,U42,AC42,AK42,AS42,BA42)</f>
        <v>36005</v>
      </c>
      <c r="F42" s="121">
        <f>SUM(D42:E42)</f>
        <v>36847</v>
      </c>
      <c r="G42" s="121">
        <f>SUM(O42,W42,AE42,AM42,AU42,BC42)</f>
        <v>0</v>
      </c>
      <c r="H42" s="121">
        <f>SUM(P42,X42,AF42,AN42,AV42,BD42)</f>
        <v>19446</v>
      </c>
      <c r="I42" s="121">
        <f>SUM(G42:H42)</f>
        <v>19446</v>
      </c>
      <c r="J42" s="120" t="s">
        <v>340</v>
      </c>
      <c r="K42" s="119" t="s">
        <v>341</v>
      </c>
      <c r="L42" s="121">
        <v>842</v>
      </c>
      <c r="M42" s="121">
        <v>36005</v>
      </c>
      <c r="N42" s="121">
        <f>IF(AND(L42&lt;&gt;"",M42&lt;&gt;""),SUM(L42:M42),"")</f>
        <v>36847</v>
      </c>
      <c r="O42" s="121">
        <v>0</v>
      </c>
      <c r="P42" s="121">
        <v>19446</v>
      </c>
      <c r="Q42" s="121">
        <f>IF(AND(O42&lt;&gt;"",P42&lt;&gt;""),SUM(O42:P42),"")</f>
        <v>19446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山形県</v>
      </c>
      <c r="B7" s="139" t="str">
        <f>'廃棄物事業経費（市町村）'!B7</f>
        <v>06000</v>
      </c>
      <c r="C7" s="138" t="s">
        <v>33</v>
      </c>
      <c r="D7" s="140">
        <f>SUM(H7,L7,P7,T7,X7,AB7,AF7,AJ7,AN7,AR7,AV7,AZ7,BD7,BH7,BL7,BP7,BT7,BX7,CB7,CF7,CJ7,CN7,CR7,CV7,CZ7,DD7,DH7,DL7,DP7,DT7)</f>
        <v>4145882</v>
      </c>
      <c r="E7" s="140">
        <f>SUM(I7,M7,Q7,U7,Y7,AC7,AG7,AK7,AO7,AS7,AW7,BA7,BE7,BI7,BM7,BQ7,BU7,BY7,CC7,CG7,CK7,CO7,CS7,CW7,DA7,DE7,DI7,DM7,DQ7,DU7)</f>
        <v>1473342</v>
      </c>
      <c r="F7" s="141">
        <f>COUNTIF(F$8:F$57,"&lt;&gt;")</f>
        <v>7</v>
      </c>
      <c r="G7" s="141">
        <f>COUNTIF(G$8:G$57,"&lt;&gt;")</f>
        <v>7</v>
      </c>
      <c r="H7" s="140">
        <f>SUM(H$8:H$57)</f>
        <v>2524495</v>
      </c>
      <c r="I7" s="140">
        <f>SUM(I$8:I$57)</f>
        <v>694160</v>
      </c>
      <c r="J7" s="141">
        <f>COUNTIF(J$8:J$57,"&lt;&gt;")</f>
        <v>7</v>
      </c>
      <c r="K7" s="141">
        <f>COUNTIF(K$8:K$57,"&lt;&gt;")</f>
        <v>7</v>
      </c>
      <c r="L7" s="140">
        <f>SUM(L$8:L$57)</f>
        <v>508450</v>
      </c>
      <c r="M7" s="140">
        <f>SUM(M$8:M$57)</f>
        <v>216252</v>
      </c>
      <c r="N7" s="141">
        <f>COUNTIF(N$8:N$57,"&lt;&gt;")</f>
        <v>6</v>
      </c>
      <c r="O7" s="141">
        <f>COUNTIF(O$8:O$57,"&lt;&gt;")</f>
        <v>6</v>
      </c>
      <c r="P7" s="140">
        <f>SUM(P$8:P$57)</f>
        <v>528132</v>
      </c>
      <c r="Q7" s="140">
        <f>SUM(Q$8:Q$57)</f>
        <v>201750</v>
      </c>
      <c r="R7" s="141">
        <f>COUNTIF(R$8:R$57,"&lt;&gt;")</f>
        <v>5</v>
      </c>
      <c r="S7" s="141">
        <f>COUNTIF(S$8:S$57,"&lt;&gt;")</f>
        <v>5</v>
      </c>
      <c r="T7" s="140">
        <f>SUM(T$8:T$57)</f>
        <v>253215</v>
      </c>
      <c r="U7" s="140">
        <f>SUM(U$8:U$57)</f>
        <v>120496</v>
      </c>
      <c r="V7" s="141">
        <f>COUNTIF(V$8:V$57,"&lt;&gt;")</f>
        <v>2</v>
      </c>
      <c r="W7" s="141">
        <f>COUNTIF(W$8:W$57,"&lt;&gt;")</f>
        <v>2</v>
      </c>
      <c r="X7" s="140">
        <f>SUM(X$8:X$57)</f>
        <v>133930</v>
      </c>
      <c r="Y7" s="140">
        <f>SUM(Y$8:Y$57)</f>
        <v>110191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62403</v>
      </c>
      <c r="AC7" s="140">
        <f>SUM(AC$8:AC$57)</f>
        <v>36836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63812</v>
      </c>
      <c r="AG7" s="140">
        <f>SUM(AG$8:AG$57)</f>
        <v>50981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71445</v>
      </c>
      <c r="AK7" s="140">
        <f>SUM(AK$8:AK$57)</f>
        <v>42676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8</v>
      </c>
      <c r="B8" s="120" t="s">
        <v>358</v>
      </c>
      <c r="C8" s="119" t="s">
        <v>359</v>
      </c>
      <c r="D8" s="121">
        <f>SUM(H8,L8,P8,T8,X8,AB8,AF8,AJ8,AN8,AR8,AV8,AZ8,BD8,BH8,BL8,BP8,BT8,BX8,CB8,CF8,CJ8,CN8,CR8,CV8,CZ8,DD8,DH8,DL8,DP8,DT8)</f>
        <v>479779</v>
      </c>
      <c r="E8" s="121">
        <f>SUM(I8,M8,Q8,U8,Y8,AC8,AG8,AK8,AO8,AS8,AW8,BA8,BE8,BI8,BM8,BQ8,BU8,BY8,CC8,CG8,CK8,CO8,CS8,CW8,DA8,DE8,DI8,DM8,DQ8,DU8)</f>
        <v>141258</v>
      </c>
      <c r="F8" s="120" t="s">
        <v>366</v>
      </c>
      <c r="G8" s="119" t="s">
        <v>367</v>
      </c>
      <c r="H8" s="121">
        <v>152330</v>
      </c>
      <c r="I8" s="121">
        <v>58552</v>
      </c>
      <c r="J8" s="120" t="s">
        <v>355</v>
      </c>
      <c r="K8" s="119" t="s">
        <v>356</v>
      </c>
      <c r="L8" s="121">
        <v>68464</v>
      </c>
      <c r="M8" s="121">
        <v>26994</v>
      </c>
      <c r="N8" s="120" t="s">
        <v>363</v>
      </c>
      <c r="O8" s="119" t="s">
        <v>364</v>
      </c>
      <c r="P8" s="121">
        <v>199300</v>
      </c>
      <c r="Q8" s="121">
        <v>28732</v>
      </c>
      <c r="R8" s="120" t="s">
        <v>383</v>
      </c>
      <c r="S8" s="119" t="s">
        <v>384</v>
      </c>
      <c r="T8" s="121">
        <v>59685</v>
      </c>
      <c r="U8" s="121">
        <v>26980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8</v>
      </c>
      <c r="B9" s="120" t="s">
        <v>327</v>
      </c>
      <c r="C9" s="119" t="s">
        <v>328</v>
      </c>
      <c r="D9" s="121">
        <f>SUM(H9,L9,P9,T9,X9,AB9,AF9,AJ9,AN9,AR9,AV9,AZ9,BD9,BH9,BL9,BP9,BT9,BX9,CB9,CF9,CJ9,CN9,CR9,CV9,CZ9,DD9,DH9,DL9,DP9,DT9)</f>
        <v>1259510</v>
      </c>
      <c r="E9" s="121">
        <f>SUM(I9,M9,Q9,U9,Y9,AC9,AG9,AK9,AO9,AS9,AW9,BA9,BE9,BI9,BM9,BQ9,BU9,BY9,CC9,CG9,CK9,CO9,CS9,CW9,DA9,DE9,DI9,DM9,DQ9,DU9)</f>
        <v>272505</v>
      </c>
      <c r="F9" s="120" t="s">
        <v>324</v>
      </c>
      <c r="G9" s="119" t="s">
        <v>325</v>
      </c>
      <c r="H9" s="121">
        <v>1039525</v>
      </c>
      <c r="I9" s="121">
        <v>160082</v>
      </c>
      <c r="J9" s="120" t="s">
        <v>352</v>
      </c>
      <c r="K9" s="119" t="s">
        <v>353</v>
      </c>
      <c r="L9" s="121">
        <v>103684</v>
      </c>
      <c r="M9" s="121">
        <v>66468</v>
      </c>
      <c r="N9" s="120" t="s">
        <v>377</v>
      </c>
      <c r="O9" s="119" t="s">
        <v>378</v>
      </c>
      <c r="P9" s="121">
        <v>64427</v>
      </c>
      <c r="Q9" s="121">
        <v>22246</v>
      </c>
      <c r="R9" s="120" t="s">
        <v>380</v>
      </c>
      <c r="S9" s="119" t="s">
        <v>381</v>
      </c>
      <c r="T9" s="121">
        <v>51874</v>
      </c>
      <c r="U9" s="121">
        <v>23709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8</v>
      </c>
      <c r="B10" s="120" t="s">
        <v>345</v>
      </c>
      <c r="C10" s="119" t="s">
        <v>346</v>
      </c>
      <c r="D10" s="121">
        <f>SUM(H10,L10,P10,T10,X10,AB10,AF10,AJ10,AN10,AR10,AV10,AZ10,BD10,BH10,BL10,BP10,BT10,BX10,CB10,CF10,CJ10,CN10,CR10,CV10,CZ10,DD10,DH10,DL10,DP10,DT10)</f>
        <v>872208</v>
      </c>
      <c r="E10" s="121">
        <f>SUM(I10,M10,Q10,U10,Y10,AC10,AG10,AK10,AO10,AS10,AW10,BA10,BE10,BI10,BM10,BQ10,BU10,BY10,CC10,CG10,CK10,CO10,CS10,CW10,DA10,DE10,DI10,DM10,DQ10,DU10)</f>
        <v>389546</v>
      </c>
      <c r="F10" s="120" t="s">
        <v>342</v>
      </c>
      <c r="G10" s="119" t="s">
        <v>343</v>
      </c>
      <c r="H10" s="121">
        <v>351630</v>
      </c>
      <c r="I10" s="121">
        <v>168457</v>
      </c>
      <c r="J10" s="120" t="s">
        <v>399</v>
      </c>
      <c r="K10" s="119" t="s">
        <v>400</v>
      </c>
      <c r="L10" s="121">
        <v>71801</v>
      </c>
      <c r="M10" s="121">
        <v>28424</v>
      </c>
      <c r="N10" s="120" t="s">
        <v>402</v>
      </c>
      <c r="O10" s="119" t="s">
        <v>403</v>
      </c>
      <c r="P10" s="121">
        <v>121124</v>
      </c>
      <c r="Q10" s="121">
        <v>46684</v>
      </c>
      <c r="R10" s="120" t="s">
        <v>405</v>
      </c>
      <c r="S10" s="119" t="s">
        <v>406</v>
      </c>
      <c r="T10" s="121">
        <v>69721</v>
      </c>
      <c r="U10" s="121">
        <v>16250</v>
      </c>
      <c r="V10" s="120" t="s">
        <v>408</v>
      </c>
      <c r="W10" s="119" t="s">
        <v>409</v>
      </c>
      <c r="X10" s="121">
        <v>108529</v>
      </c>
      <c r="Y10" s="121">
        <v>58511</v>
      </c>
      <c r="Z10" s="120" t="s">
        <v>411</v>
      </c>
      <c r="AA10" s="119" t="s">
        <v>412</v>
      </c>
      <c r="AB10" s="121">
        <v>42477</v>
      </c>
      <c r="AC10" s="121">
        <v>14390</v>
      </c>
      <c r="AD10" s="120" t="s">
        <v>414</v>
      </c>
      <c r="AE10" s="119" t="s">
        <v>415</v>
      </c>
      <c r="AF10" s="121">
        <v>49381</v>
      </c>
      <c r="AG10" s="121">
        <v>30001</v>
      </c>
      <c r="AH10" s="120" t="s">
        <v>418</v>
      </c>
      <c r="AI10" s="119" t="s">
        <v>419</v>
      </c>
      <c r="AJ10" s="121">
        <v>57545</v>
      </c>
      <c r="AK10" s="121">
        <v>26829</v>
      </c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8</v>
      </c>
      <c r="B11" s="120" t="s">
        <v>332</v>
      </c>
      <c r="C11" s="119" t="s">
        <v>333</v>
      </c>
      <c r="D11" s="121">
        <f>SUM(H11,L11,P11,T11,X11,AB11,AF11,AJ11,AN11,AR11,AV11,AZ11,BD11,BH11,BL11,BP11,BT11,BX11,CB11,CF11,CJ11,CN11,CR11,CV11,CZ11,DD11,DH11,DL11,DP11,DT11)</f>
        <v>343163</v>
      </c>
      <c r="E11" s="121">
        <f>SUM(I11,M11,Q11,U11,Y11,AC11,AG11,AK11,AO11,AS11,AW11,BA11,BE11,BI11,BM11,BQ11,BU11,BY11,CC11,CG11,CK11,CO11,CS11,CW11,DA11,DE11,DI11,DM11,DQ11,DU11)</f>
        <v>386376</v>
      </c>
      <c r="F11" s="120" t="s">
        <v>329</v>
      </c>
      <c r="G11" s="119" t="s">
        <v>330</v>
      </c>
      <c r="H11" s="121">
        <v>138003</v>
      </c>
      <c r="I11" s="121">
        <v>123372</v>
      </c>
      <c r="J11" s="120" t="s">
        <v>360</v>
      </c>
      <c r="K11" s="119" t="s">
        <v>361</v>
      </c>
      <c r="L11" s="121">
        <v>42817</v>
      </c>
      <c r="M11" s="121">
        <v>46505</v>
      </c>
      <c r="N11" s="120" t="s">
        <v>374</v>
      </c>
      <c r="O11" s="119" t="s">
        <v>375</v>
      </c>
      <c r="P11" s="121">
        <v>56233</v>
      </c>
      <c r="Q11" s="121">
        <v>64761</v>
      </c>
      <c r="R11" s="120" t="s">
        <v>421</v>
      </c>
      <c r="S11" s="119" t="s">
        <v>422</v>
      </c>
      <c r="T11" s="121">
        <v>32452</v>
      </c>
      <c r="U11" s="121">
        <v>40785</v>
      </c>
      <c r="V11" s="120" t="s">
        <v>424</v>
      </c>
      <c r="W11" s="119" t="s">
        <v>425</v>
      </c>
      <c r="X11" s="121">
        <v>25401</v>
      </c>
      <c r="Y11" s="121">
        <v>51680</v>
      </c>
      <c r="Z11" s="120" t="s">
        <v>430</v>
      </c>
      <c r="AA11" s="119" t="s">
        <v>431</v>
      </c>
      <c r="AB11" s="121">
        <v>19926</v>
      </c>
      <c r="AC11" s="121">
        <v>22446</v>
      </c>
      <c r="AD11" s="120" t="s">
        <v>433</v>
      </c>
      <c r="AE11" s="119" t="s">
        <v>434</v>
      </c>
      <c r="AF11" s="121">
        <v>14431</v>
      </c>
      <c r="AG11" s="121">
        <v>20980</v>
      </c>
      <c r="AH11" s="120" t="s">
        <v>427</v>
      </c>
      <c r="AI11" s="119" t="s">
        <v>428</v>
      </c>
      <c r="AJ11" s="121">
        <v>13900</v>
      </c>
      <c r="AK11" s="121">
        <v>15847</v>
      </c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8</v>
      </c>
      <c r="B12" s="120" t="s">
        <v>350</v>
      </c>
      <c r="C12" s="119" t="s">
        <v>351</v>
      </c>
      <c r="D12" s="121">
        <f>SUM(H12,L12,P12,T12,X12,AB12,AF12,AJ12,AN12,AR12,AV12,AZ12,BD12,BH12,BL12,BP12,BT12,BX12,CB12,CF12,CJ12,CN12,CR12,CV12,CZ12,DD12,DH12,DL12,DP12,DT12)</f>
        <v>302086</v>
      </c>
      <c r="E12" s="121">
        <f>SUM(I12,M12,Q12,U12,Y12,AC12,AG12,AK12,AO12,AS12,AW12,BA12,BE12,BI12,BM12,BQ12,BU12,BY12,CC12,CG12,CK12,CO12,CS12,CW12,DA12,DE12,DI12,DM12,DQ12,DU12)</f>
        <v>85132</v>
      </c>
      <c r="F12" s="120" t="s">
        <v>347</v>
      </c>
      <c r="G12" s="119" t="s">
        <v>348</v>
      </c>
      <c r="H12" s="121">
        <v>166516</v>
      </c>
      <c r="I12" s="121">
        <v>36788</v>
      </c>
      <c r="J12" s="120" t="s">
        <v>393</v>
      </c>
      <c r="K12" s="119" t="s">
        <v>394</v>
      </c>
      <c r="L12" s="121">
        <v>45886</v>
      </c>
      <c r="M12" s="121">
        <v>15691</v>
      </c>
      <c r="N12" s="120" t="s">
        <v>390</v>
      </c>
      <c r="O12" s="119" t="s">
        <v>391</v>
      </c>
      <c r="P12" s="121">
        <v>50201</v>
      </c>
      <c r="Q12" s="121">
        <v>19881</v>
      </c>
      <c r="R12" s="120" t="s">
        <v>387</v>
      </c>
      <c r="S12" s="119" t="s">
        <v>388</v>
      </c>
      <c r="T12" s="121">
        <v>39483</v>
      </c>
      <c r="U12" s="121">
        <v>12772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8</v>
      </c>
      <c r="B13" s="120" t="s">
        <v>340</v>
      </c>
      <c r="C13" s="119" t="s">
        <v>341</v>
      </c>
      <c r="D13" s="121">
        <f>SUM(H13,L13,P13,T13,X13,AB13,AF13,AJ13,AN13,AR13,AV13,AZ13,BD13,BH13,BL13,BP13,BT13,BX13,CB13,CF13,CJ13,CN13,CR13,CV13,CZ13,DD13,DH13,DL13,DP13,DT13)</f>
        <v>558823</v>
      </c>
      <c r="E13" s="121">
        <f>SUM(I13,M13,Q13,U13,Y13,AC13,AG13,AK13,AO13,AS13,AW13,BA13,BE13,BI13,BM13,BQ13,BU13,BY13,CC13,CG13,CK13,CO13,CS13,CW13,DA13,DE13,DI13,DM13,DQ13,DU13)</f>
        <v>145181</v>
      </c>
      <c r="F13" s="120" t="s">
        <v>337</v>
      </c>
      <c r="G13" s="119" t="s">
        <v>338</v>
      </c>
      <c r="H13" s="121">
        <v>456282</v>
      </c>
      <c r="I13" s="121">
        <v>111346</v>
      </c>
      <c r="J13" s="120" t="s">
        <v>439</v>
      </c>
      <c r="K13" s="119" t="s">
        <v>440</v>
      </c>
      <c r="L13" s="121">
        <v>65694</v>
      </c>
      <c r="M13" s="121">
        <v>14389</v>
      </c>
      <c r="N13" s="120" t="s">
        <v>442</v>
      </c>
      <c r="O13" s="119" t="s">
        <v>443</v>
      </c>
      <c r="P13" s="121">
        <v>36847</v>
      </c>
      <c r="Q13" s="121">
        <v>19446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8</v>
      </c>
      <c r="B14" s="120" t="s">
        <v>372</v>
      </c>
      <c r="C14" s="119" t="s">
        <v>373</v>
      </c>
      <c r="D14" s="121">
        <f>SUM(H14,L14,P14,T14,X14,AB14,AF14,AJ14,AN14,AR14,AV14,AZ14,BD14,BH14,BL14,BP14,BT14,BX14,CB14,CF14,CJ14,CN14,CR14,CV14,CZ14,DD14,DH14,DL14,DP14,DT14)</f>
        <v>330313</v>
      </c>
      <c r="E14" s="121">
        <f>SUM(I14,M14,Q14,U14,Y14,AC14,AG14,AK14,AO14,AS14,AW14,BA14,BE14,BI14,BM14,BQ14,BU14,BY14,CC14,CG14,CK14,CO14,CS14,CW14,DA14,DE14,DI14,DM14,DQ14,DU14)</f>
        <v>53344</v>
      </c>
      <c r="F14" s="120" t="s">
        <v>369</v>
      </c>
      <c r="G14" s="119" t="s">
        <v>370</v>
      </c>
      <c r="H14" s="121">
        <v>220209</v>
      </c>
      <c r="I14" s="121">
        <v>35563</v>
      </c>
      <c r="J14" s="120" t="s">
        <v>396</v>
      </c>
      <c r="K14" s="119" t="s">
        <v>397</v>
      </c>
      <c r="L14" s="121">
        <v>110104</v>
      </c>
      <c r="M14" s="121">
        <v>17781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06209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06210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06211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06212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06213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06301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06302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06321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06323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06324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06341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06361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06362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06363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06364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06365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06366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06367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06381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06382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06401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06402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06403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06426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06428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06461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06821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06831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06951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06952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06953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06963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06965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2019-02-08T01:30:52Z</dcterms:modified>
</cp:coreProperties>
</file>