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061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水洗化人口等!$A$6:$AA$32</definedName>
    <definedName name="_xlnm.Print_Area" localSheetId="2">し尿集計結果!$A$1:$M$36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J33" i="1" l="1"/>
  <c r="J31" i="1"/>
  <c r="J29" i="1"/>
  <c r="J27" i="1"/>
  <c r="J25" i="1"/>
  <c r="J23" i="1"/>
  <c r="J21" i="1"/>
  <c r="J19" i="1"/>
  <c r="J17" i="1"/>
  <c r="J15" i="1"/>
  <c r="J13" i="1"/>
  <c r="J11" i="1"/>
  <c r="J9" i="1"/>
  <c r="L33" i="1"/>
  <c r="L31" i="1"/>
  <c r="L29" i="1"/>
  <c r="L27" i="1"/>
  <c r="L25" i="1"/>
  <c r="L23" i="1"/>
  <c r="L21" i="1"/>
  <c r="L19" i="1"/>
  <c r="L17" i="1"/>
  <c r="L15" i="1"/>
  <c r="L13" i="1"/>
  <c r="L11" i="1"/>
  <c r="L9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Q7" i="1" l="1"/>
  <c r="L7" i="1"/>
  <c r="J7" i="1"/>
  <c r="F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<sst xmlns="http://schemas.openxmlformats.org/spreadsheetml/2006/main" count="718" uniqueCount="333">
  <si>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</si>
  <si>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</si>
  <si>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</si>
  <si>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</si>
  <si>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</si>
  <si>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</si>
  <si>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</si>
  <si>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</si>
  <si>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</si>
  <si>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</si>
  <si>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</si>
  <si>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</si>
  <si>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</si>
  <si>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</si>
  <si>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</si>
  <si>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</si>
  <si>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</si>
  <si>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</si>
  <si>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</si>
  <si>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</si>
  <si>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</si>
  <si>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</si>
  <si>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</si>
  <si>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</si>
  <si>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</si>
  <si>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</si>
  <si>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</si>
  <si>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</si>
  <si>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</si>
  <si>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</si>
  <si>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</si>
  <si>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</si>
  <si>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</si>
  <si>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</si>
  <si>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</si>
  <si>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</si>
  <si>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</si>
  <si>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</si>
  <si>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</si>
  <si>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</si>
  <si>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</si>
  <si>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</si>
  <si>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</si>
  <si>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</si>
  <si>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</si>
  <si>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</si>
  <si>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</si>
  <si>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</si>
  <si>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</si>
  <si>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</si>
  <si>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</si>
  <si>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</si>
  <si>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</si>
  <si>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</si>
  <si>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</si>
  <si>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</si>
  <si>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</si>
  <si>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</si>
  <si>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</si>
  <si>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</si>
  <si>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</si>
  <si>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</si>
  <si>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</si>
  <si>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</si>
  <si>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</si>
  <si>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</si>
  <si>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</si>
  <si>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</si>
  <si>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</si>
  <si>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</si>
  <si>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</si>
  <si>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</si>
  <si>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</si>
  <si>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</si>
  <si>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</si>
  <si>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</si>
  <si>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</si>
  <si>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</si>
  <si>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</si>
  <si>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</si>
  <si>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</si>
  <si>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</si>
  <si>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</si>
  <si>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</si>
  <si>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</si>
  <si>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</si>
  <si>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</si>
  <si>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</si>
  <si>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</si>
  <si>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</si>
  <si>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</si>
  <si>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</si>
  <si>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</si>
  <si>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</si>
  <si>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</si>
  <si>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</si>
  <si>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</si>
  <si>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</si>
  <si>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</si>
  <si>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</si>
  <si>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</si>
  <si>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</si>
  <si>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</si>
  <si>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</si>
  <si>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</si>
  <si>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</si>
  <si>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</si>
  <si>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</si>
  <si>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</si>
  <si>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</si>
  <si>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</si>
  <si>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</si>
  <si>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</si>
  <si>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</si>
  <si>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</si>
  <si>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</si>
  <si>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</si>
  <si>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</si>
  <si>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</si>
  <si>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</si>
  <si>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</si>
  <si>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</si>
  <si>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</si>
  <si>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</si>
  <si>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</si>
  <si>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</si>
  <si>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</si>
  <si>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</si>
  <si>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</si>
  <si>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</si>
  <si>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</si>
  <si>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</si>
  <si>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</si>
  <si>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</si>
  <si>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</si>
  <si>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</si>
  <si>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</si>
  <si>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</si>
  <si>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</si>
  <si>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</si>
  <si>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</si>
  <si>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</si>
  <si>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</si>
  <si>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</si>
  <si>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</si>
  <si>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</si>
  <si>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</si>
  <si>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</si>
  <si>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</si>
  <si>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</si>
  <si>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</si>
  <si>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</si>
  <si>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</si>
  <si>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</si>
  <si>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</si>
  <si>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</si>
  <si>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</si>
  <si>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</si>
  <si>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</si>
  <si>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</si>
  <si>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</si>
  <si>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</si>
  <si>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</si>
  <si>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</si>
  <si>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</si>
  <si>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</si>
  <si>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</si>
  <si>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</si>
  <si>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</si>
  <si>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</si>
  <si>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</si>
  <si>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</si>
  <si>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</si>
  <si>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</si>
  <si>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</si>
  <si>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</si>
  <si>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</si>
  <si>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</si>
  <si>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</si>
  <si>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</si>
  <si>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</si>
  <si>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</si>
  <si>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</si>
  <si>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</si>
  <si>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</si>
  <si>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</si>
  <si>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</si>
  <si>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</si>
  <si>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</si>
  <si>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</si>
  <si>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</si>
  <si>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</si>
  <si>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</si>
  <si>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</si>
  <si>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</si>
  <si>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</si>
  <si>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</si>
  <si>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</si>
  <si>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</si>
  <si>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</si>
  <si>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</si>
  <si>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</si>
  <si>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</si>
  <si>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</si>
  <si>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</si>
  <si>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</si>
  <si>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</si>
  <si>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</si>
  <si>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</si>
  <si>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</si>
  <si>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</si>
  <si>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</si>
  <si>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</si>
  <si>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</si>
  <si>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</si>
  <si>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</si>
  <si>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</si>
  <si>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</si>
  <si>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</si>
  <si>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</si>
  <si>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</si>
  <si>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</si>
  <si>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</si>
  <si>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</si>
  <si>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</si>
  <si>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</si>
  <si>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</si>
  <si>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</si>
  <si>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</si>
  <si>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</si>
  <si>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</si>
  <si>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</si>
  <si>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</si>
  <si>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</si>
  <si>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</si>
  <si>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</si>
  <si>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</si>
  <si>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</si>
  <si>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</si>
  <si>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</si>
  <si>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</si>
  <si>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</si>
  <si>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</si>
  <si>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</si>
  <si>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</si>
  <si>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</si>
  <si>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</si>
  <si>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</si>
  <si>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</si>
  <si>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</si>
  <si>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</si>
  <si>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26000</t>
  </si>
  <si>
    <t>水洗化人口等（平成28年度実績）</t>
    <phoneticPr fontId="3"/>
  </si>
  <si>
    <t>し尿処理の状況（平成28年度実績）</t>
    <phoneticPr fontId="3"/>
  </si>
  <si>
    <t>26100</t>
  </si>
  <si>
    <t>京都市</t>
  </si>
  <si>
    <t>○</t>
  </si>
  <si>
    <t>261100</t>
    <phoneticPr fontId="3"/>
  </si>
  <si>
    <t>26201</t>
  </si>
  <si>
    <t>福知山市</t>
  </si>
  <si>
    <t>261201</t>
    <phoneticPr fontId="3"/>
  </si>
  <si>
    <t>26202</t>
  </si>
  <si>
    <t>舞鶴市</t>
  </si>
  <si>
    <t>261202</t>
    <phoneticPr fontId="3"/>
  </si>
  <si>
    <t>26203</t>
  </si>
  <si>
    <t>綾部市</t>
  </si>
  <si>
    <t>261203</t>
    <phoneticPr fontId="3"/>
  </si>
  <si>
    <t>26204</t>
  </si>
  <si>
    <t>宇治市</t>
  </si>
  <si>
    <t>261204</t>
    <phoneticPr fontId="3"/>
  </si>
  <si>
    <t>26205</t>
  </si>
  <si>
    <t>宮津市</t>
  </si>
  <si>
    <t>261205</t>
    <phoneticPr fontId="3"/>
  </si>
  <si>
    <t>26206</t>
  </si>
  <si>
    <t>亀岡市</t>
  </si>
  <si>
    <t>261206</t>
    <phoneticPr fontId="3"/>
  </si>
  <si>
    <t>26207</t>
  </si>
  <si>
    <t>城陽市</t>
  </si>
  <si>
    <t>261207</t>
    <phoneticPr fontId="3"/>
  </si>
  <si>
    <t>26208</t>
  </si>
  <si>
    <t>向日市</t>
  </si>
  <si>
    <t>261208</t>
    <phoneticPr fontId="3"/>
  </si>
  <si>
    <t>26209</t>
  </si>
  <si>
    <t>長岡京市</t>
  </si>
  <si>
    <t>261209</t>
    <phoneticPr fontId="3"/>
  </si>
  <si>
    <t>26210</t>
  </si>
  <si>
    <t>八幡市</t>
  </si>
  <si>
    <t>261210</t>
    <phoneticPr fontId="3"/>
  </si>
  <si>
    <t>26211</t>
  </si>
  <si>
    <t>京田辺市</t>
  </si>
  <si>
    <t>261211</t>
    <phoneticPr fontId="3"/>
  </si>
  <si>
    <t>26212</t>
  </si>
  <si>
    <t>京丹後市</t>
  </si>
  <si>
    <t>261212</t>
    <phoneticPr fontId="3"/>
  </si>
  <si>
    <t>26213</t>
  </si>
  <si>
    <t>南丹市</t>
  </si>
  <si>
    <t>261213</t>
    <phoneticPr fontId="3"/>
  </si>
  <si>
    <t>26214</t>
  </si>
  <si>
    <t>木津川市</t>
  </si>
  <si>
    <t>261214</t>
    <phoneticPr fontId="3"/>
  </si>
  <si>
    <t>26303</t>
  </si>
  <si>
    <t>大山崎町</t>
  </si>
  <si>
    <t>261303</t>
    <phoneticPr fontId="3"/>
  </si>
  <si>
    <t>26322</t>
  </si>
  <si>
    <t>久御山町</t>
  </si>
  <si>
    <t>261322</t>
    <phoneticPr fontId="3"/>
  </si>
  <si>
    <t>26343</t>
  </si>
  <si>
    <t>井手町</t>
  </si>
  <si>
    <t>261343</t>
    <phoneticPr fontId="3"/>
  </si>
  <si>
    <t>26344</t>
  </si>
  <si>
    <t>宇治田原町</t>
  </si>
  <si>
    <t>261344</t>
    <phoneticPr fontId="3"/>
  </si>
  <si>
    <t>26364</t>
  </si>
  <si>
    <t>笠置町</t>
  </si>
  <si>
    <t>261364</t>
    <phoneticPr fontId="3"/>
  </si>
  <si>
    <t>26365</t>
  </si>
  <si>
    <t>和束町</t>
  </si>
  <si>
    <t>261365</t>
    <phoneticPr fontId="3"/>
  </si>
  <si>
    <t>26366</t>
  </si>
  <si>
    <t>精華町</t>
  </si>
  <si>
    <t>261366</t>
    <phoneticPr fontId="3"/>
  </si>
  <si>
    <t>26367</t>
  </si>
  <si>
    <t>南山城村</t>
  </si>
  <si>
    <t>261367</t>
    <phoneticPr fontId="3"/>
  </si>
  <si>
    <t>26407</t>
  </si>
  <si>
    <t>京丹波町</t>
  </si>
  <si>
    <t>261407</t>
    <phoneticPr fontId="3"/>
  </si>
  <si>
    <t>26463</t>
  </si>
  <si>
    <t>伊根町</t>
  </si>
  <si>
    <t>261463</t>
    <phoneticPr fontId="3"/>
  </si>
  <si>
    <t>26465</t>
  </si>
  <si>
    <t>与謝野町</t>
  </si>
  <si>
    <t>261465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</si>
</sst>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28</v>
      </c>
      <c r="B7" s="116" t="s">
        <v>251</v>
      </c>
      <c r="C7" s="109" t="s">
        <v>200</v>
      </c>
      <c r="D7" s="110">
        <f>+SUM(E7,+I7)</f>
        <v>2625425</v>
      </c>
      <c r="E7" s="110">
        <f>+SUM(G7,+H7)</f>
        <v>104229</v>
      </c>
      <c r="F7" s="111">
        <f>IF(D7&gt;0,E7/D7*100,"-")</f>
        <v>3.9699858118209432</v>
      </c>
      <c r="G7" s="108">
        <f>SUM(G$8:G$1000)</f>
        <v>102939</v>
      </c>
      <c r="H7" s="108">
        <f>SUM(H$8:H$1000)</f>
        <v>1290</v>
      </c>
      <c r="I7" s="110">
        <f>+SUM(K7,+M7,+O7)</f>
        <v>2521196</v>
      </c>
      <c r="J7" s="111">
        <f>IF(D7&gt;0,I7/D7*100,"-")</f>
        <v>96.030014188179052</v>
      </c>
      <c r="K7" s="108">
        <f>SUM(K$8:K$1000)</f>
        <v>2370055</v>
      </c>
      <c r="L7" s="111">
        <f>IF(D7&gt;0,K7/D7*100,"-")</f>
        <v>90.273193863850608</v>
      </c>
      <c r="M7" s="108">
        <f>SUM(M$8:M$1000)</f>
        <v>15751</v>
      </c>
      <c r="N7" s="111">
        <f>IF(D7&gt;0,M7/D7*100,"-")</f>
        <v>0.59994096193949553</v>
      </c>
      <c r="O7" s="108">
        <f>SUM(O$8:O$1000)</f>
        <v>135390</v>
      </c>
      <c r="P7" s="108">
        <f>SUM(P$8:P$1000)</f>
        <v>88682</v>
      </c>
      <c r="Q7" s="111">
        <f>IF(D7&gt;0,O7/D7*100,"-")</f>
        <v>5.1568793623889464</v>
      </c>
      <c r="R7" s="108">
        <f>SUM(R$8:R$1000)</f>
        <v>53640</v>
      </c>
      <c r="S7" s="112">
        <f t="shared" ref="S7:Z7" si="0">COUNTIF(S$8:S$1000,"○")</f>
        <v>16</v>
      </c>
      <c r="T7" s="112">
        <f t="shared" si="0"/>
        <v>9</v>
      </c>
      <c r="U7" s="112">
        <f t="shared" si="0"/>
        <v>0</v>
      </c>
      <c r="V7" s="112">
        <f t="shared" si="0"/>
        <v>1</v>
      </c>
      <c r="W7" s="112">
        <f t="shared" si="0"/>
        <v>14</v>
      </c>
      <c r="X7" s="112">
        <f t="shared" si="0"/>
        <v>3</v>
      </c>
      <c r="Y7" s="112">
        <f t="shared" si="0"/>
        <v>2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28</v>
      </c>
      <c r="B8" s="102" t="s">
        <v>254</v>
      </c>
      <c r="C8" s="101" t="s">
        <v>255</v>
      </c>
      <c r="D8" s="103">
        <f>+SUM(E8,+I8)</f>
        <v>1474735</v>
      </c>
      <c r="E8" s="103">
        <f>+SUM(G8,+H8)</f>
        <v>9575</v>
      </c>
      <c r="F8" s="104">
        <f>IF(D8&gt;0,E8/D8*100,"-")</f>
        <v>0.64926919073596279</v>
      </c>
      <c r="G8" s="103">
        <v>9575</v>
      </c>
      <c r="H8" s="103">
        <v>0</v>
      </c>
      <c r="I8" s="103">
        <f>+SUM(K8,+M8,+O8)</f>
        <v>1465160</v>
      </c>
      <c r="J8" s="104">
        <f>IF(D8&gt;0,I8/D8*100,"-")</f>
        <v>99.350730809264036</v>
      </c>
      <c r="K8" s="103">
        <v>1456780</v>
      </c>
      <c r="L8" s="104">
        <f>IF(D8&gt;0,K8/D8*100,"-")</f>
        <v>98.782493125883633</v>
      </c>
      <c r="M8" s="103">
        <v>495</v>
      </c>
      <c r="N8" s="104">
        <f>IF(D8&gt;0,M8/D8*100,"-")</f>
        <v>3.3565352419248205E-2</v>
      </c>
      <c r="O8" s="103">
        <v>7885</v>
      </c>
      <c r="P8" s="103">
        <v>4387</v>
      </c>
      <c r="Q8" s="104">
        <f>IF(D8&gt;0,O8/D8*100,"-")</f>
        <v>0.53467233096115574</v>
      </c>
      <c r="R8" s="103">
        <v>42007</v>
      </c>
      <c r="S8" s="101"/>
      <c r="T8" s="101" t="s">
        <v>256</v>
      </c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28</v>
      </c>
      <c r="B9" s="102" t="s">
        <v>258</v>
      </c>
      <c r="C9" s="101" t="s">
        <v>259</v>
      </c>
      <c r="D9" s="103">
        <f>+SUM(E9,+I9)</f>
        <v>79602</v>
      </c>
      <c r="E9" s="103">
        <f>+SUM(G9,+H9)</f>
        <v>2959</v>
      </c>
      <c r="F9" s="104">
        <f>IF(D9&gt;0,E9/D9*100,"-")</f>
        <v>3.7172432853445896</v>
      </c>
      <c r="G9" s="103">
        <v>2959</v>
      </c>
      <c r="H9" s="103">
        <v>0</v>
      </c>
      <c r="I9" s="103">
        <f>+SUM(K9,+M9,+O9)</f>
        <v>76643</v>
      </c>
      <c r="J9" s="104">
        <f>IF(D9&gt;0,I9/D9*100,"-")</f>
        <v>96.28275671465542</v>
      </c>
      <c r="K9" s="103">
        <v>64646</v>
      </c>
      <c r="L9" s="104">
        <f>IF(D9&gt;0,K9/D9*100,"-")</f>
        <v>81.211527348559073</v>
      </c>
      <c r="M9" s="103">
        <v>8957</v>
      </c>
      <c r="N9" s="104">
        <f>IF(D9&gt;0,M9/D9*100,"-")</f>
        <v>11.25222984347127</v>
      </c>
      <c r="O9" s="103">
        <v>3040</v>
      </c>
      <c r="P9" s="103">
        <v>3040</v>
      </c>
      <c r="Q9" s="104">
        <f>IF(D9&gt;0,O9/D9*100,"-")</f>
        <v>3.8189995226250599</v>
      </c>
      <c r="R9" s="103">
        <v>878</v>
      </c>
      <c r="S9" s="101" t="s">
        <v>256</v>
      </c>
      <c r="T9" s="101"/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28</v>
      </c>
      <c r="B10" s="102" t="s">
        <v>261</v>
      </c>
      <c r="C10" s="101" t="s">
        <v>262</v>
      </c>
      <c r="D10" s="103">
        <f>+SUM(E10,+I10)</f>
        <v>84942</v>
      </c>
      <c r="E10" s="103">
        <f>+SUM(G10,+H10)</f>
        <v>12820</v>
      </c>
      <c r="F10" s="104">
        <f>IF(D10&gt;0,E10/D10*100,"-")</f>
        <v>15.09265145628782</v>
      </c>
      <c r="G10" s="103">
        <v>12186</v>
      </c>
      <c r="H10" s="103">
        <v>634</v>
      </c>
      <c r="I10" s="103">
        <f>+SUM(K10,+M10,+O10)</f>
        <v>72122</v>
      </c>
      <c r="J10" s="104">
        <f>IF(D10&gt;0,I10/D10*100,"-")</f>
        <v>84.907348543712175</v>
      </c>
      <c r="K10" s="103">
        <v>66348</v>
      </c>
      <c r="L10" s="104">
        <f>IF(D10&gt;0,K10/D10*100,"-")</f>
        <v>78.109769018859936</v>
      </c>
      <c r="M10" s="103">
        <v>0</v>
      </c>
      <c r="N10" s="104">
        <f>IF(D10&gt;0,M10/D10*100,"-")</f>
        <v>0</v>
      </c>
      <c r="O10" s="103">
        <v>5774</v>
      </c>
      <c r="P10" s="103">
        <v>5170</v>
      </c>
      <c r="Q10" s="104">
        <f>IF(D10&gt;0,O10/D10*100,"-")</f>
        <v>6.797579524852253</v>
      </c>
      <c r="R10" s="103">
        <v>967</v>
      </c>
      <c r="S10" s="101"/>
      <c r="T10" s="101"/>
      <c r="U10" s="101"/>
      <c r="V10" s="101" t="s">
        <v>256</v>
      </c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28</v>
      </c>
      <c r="B11" s="102" t="s">
        <v>264</v>
      </c>
      <c r="C11" s="101" t="s">
        <v>265</v>
      </c>
      <c r="D11" s="103">
        <f>+SUM(E11,+I11)</f>
        <v>34626</v>
      </c>
      <c r="E11" s="103">
        <f>+SUM(G11,+H11)</f>
        <v>10614</v>
      </c>
      <c r="F11" s="104">
        <f>IF(D11&gt;0,E11/D11*100,"-")</f>
        <v>30.653266331658291</v>
      </c>
      <c r="G11" s="103">
        <v>10424</v>
      </c>
      <c r="H11" s="103">
        <v>190</v>
      </c>
      <c r="I11" s="103">
        <f>+SUM(K11,+M11,+O11)</f>
        <v>24012</v>
      </c>
      <c r="J11" s="104">
        <f>IF(D11&gt;0,I11/D11*100,"-")</f>
        <v>69.346733668341713</v>
      </c>
      <c r="K11" s="103">
        <v>12013</v>
      </c>
      <c r="L11" s="104">
        <f>IF(D11&gt;0,K11/D11*100,"-")</f>
        <v>34.693582856812796</v>
      </c>
      <c r="M11" s="103">
        <v>104</v>
      </c>
      <c r="N11" s="104">
        <f>IF(D11&gt;0,M11/D11*100,"-")</f>
        <v>0.30035233639461678</v>
      </c>
      <c r="O11" s="103">
        <v>11895</v>
      </c>
      <c r="P11" s="103">
        <v>256</v>
      </c>
      <c r="Q11" s="104">
        <f>IF(D11&gt;0,O11/D11*100,"-")</f>
        <v>34.352798475134293</v>
      </c>
      <c r="R11" s="103">
        <v>365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28</v>
      </c>
      <c r="B12" s="102" t="s">
        <v>267</v>
      </c>
      <c r="C12" s="101" t="s">
        <v>268</v>
      </c>
      <c r="D12" s="103">
        <f>+SUM(E12,+I12)</f>
        <v>188831</v>
      </c>
      <c r="E12" s="103">
        <f>+SUM(G12,+H12)</f>
        <v>5377</v>
      </c>
      <c r="F12" s="104">
        <f>IF(D12&gt;0,E12/D12*100,"-")</f>
        <v>2.8475197398732202</v>
      </c>
      <c r="G12" s="103">
        <v>5366</v>
      </c>
      <c r="H12" s="103">
        <v>11</v>
      </c>
      <c r="I12" s="103">
        <f>+SUM(K12,+M12,+O12)</f>
        <v>183454</v>
      </c>
      <c r="J12" s="104">
        <f>IF(D12&gt;0,I12/D12*100,"-")</f>
        <v>97.152480260126779</v>
      </c>
      <c r="K12" s="103">
        <v>143117</v>
      </c>
      <c r="L12" s="104">
        <f>IF(D12&gt;0,K12/D12*100,"-")</f>
        <v>75.791051257473612</v>
      </c>
      <c r="M12" s="103">
        <v>223</v>
      </c>
      <c r="N12" s="104">
        <f>IF(D12&gt;0,M12/D12*100,"-")</f>
        <v>0.11809501617848764</v>
      </c>
      <c r="O12" s="103">
        <v>40114</v>
      </c>
      <c r="P12" s="103">
        <v>22746</v>
      </c>
      <c r="Q12" s="104">
        <f>IF(D12&gt;0,O12/D12*100,"-")</f>
        <v>21.243333986474678</v>
      </c>
      <c r="R12" s="103">
        <v>2723</v>
      </c>
      <c r="S12" s="101"/>
      <c r="T12" s="101" t="s">
        <v>256</v>
      </c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28</v>
      </c>
      <c r="B13" s="102" t="s">
        <v>270</v>
      </c>
      <c r="C13" s="101" t="s">
        <v>271</v>
      </c>
      <c r="D13" s="103">
        <f>+SUM(E13,+I13)</f>
        <v>18837</v>
      </c>
      <c r="E13" s="103">
        <f>+SUM(G13,+H13)</f>
        <v>6196</v>
      </c>
      <c r="F13" s="104">
        <f>IF(D13&gt;0,E13/D13*100,"-")</f>
        <v>32.89271115358072</v>
      </c>
      <c r="G13" s="103">
        <v>6196</v>
      </c>
      <c r="H13" s="103">
        <v>0</v>
      </c>
      <c r="I13" s="103">
        <f>+SUM(K13,+M13,+O13)</f>
        <v>12641</v>
      </c>
      <c r="J13" s="104">
        <f>IF(D13&gt;0,I13/D13*100,"-")</f>
        <v>67.10728884641928</v>
      </c>
      <c r="K13" s="103">
        <v>10532</v>
      </c>
      <c r="L13" s="104">
        <f>IF(D13&gt;0,K13/D13*100,"-")</f>
        <v>55.911238519934173</v>
      </c>
      <c r="M13" s="103">
        <v>0</v>
      </c>
      <c r="N13" s="104">
        <f>IF(D13&gt;0,M13/D13*100,"-")</f>
        <v>0</v>
      </c>
      <c r="O13" s="103">
        <v>2109</v>
      </c>
      <c r="P13" s="103">
        <v>1895</v>
      </c>
      <c r="Q13" s="104">
        <f>IF(D13&gt;0,O13/D13*100,"-")</f>
        <v>11.196050326485109</v>
      </c>
      <c r="R13" s="103">
        <v>132</v>
      </c>
      <c r="S13" s="101" t="s">
        <v>256</v>
      </c>
      <c r="T13" s="101"/>
      <c r="U13" s="101"/>
      <c r="V13" s="101"/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28</v>
      </c>
      <c r="B14" s="102" t="s">
        <v>273</v>
      </c>
      <c r="C14" s="101" t="s">
        <v>274</v>
      </c>
      <c r="D14" s="103">
        <f>+SUM(E14,+I14)</f>
        <v>90107</v>
      </c>
      <c r="E14" s="103">
        <f>+SUM(G14,+H14)</f>
        <v>8252</v>
      </c>
      <c r="F14" s="104">
        <f>IF(D14&gt;0,E14/D14*100,"-")</f>
        <v>9.1580010432041909</v>
      </c>
      <c r="G14" s="103">
        <v>8252</v>
      </c>
      <c r="H14" s="103">
        <v>0</v>
      </c>
      <c r="I14" s="103">
        <f>+SUM(K14,+M14,+O14)</f>
        <v>81855</v>
      </c>
      <c r="J14" s="104">
        <f>IF(D14&gt;0,I14/D14*100,"-")</f>
        <v>90.841998956795805</v>
      </c>
      <c r="K14" s="103">
        <v>71822</v>
      </c>
      <c r="L14" s="104">
        <f>IF(D14&gt;0,K14/D14*100,"-")</f>
        <v>79.707458909962597</v>
      </c>
      <c r="M14" s="103">
        <v>0</v>
      </c>
      <c r="N14" s="104">
        <f>IF(D14&gt;0,M14/D14*100,"-")</f>
        <v>0</v>
      </c>
      <c r="O14" s="103">
        <v>10033</v>
      </c>
      <c r="P14" s="103">
        <v>9207</v>
      </c>
      <c r="Q14" s="104">
        <f>IF(D14&gt;0,O14/D14*100,"-")</f>
        <v>11.134540046833209</v>
      </c>
      <c r="R14" s="103">
        <v>702</v>
      </c>
      <c r="S14" s="101" t="s">
        <v>256</v>
      </c>
      <c r="T14" s="101"/>
      <c r="U14" s="101"/>
      <c r="V14" s="101"/>
      <c r="W14" s="101"/>
      <c r="X14" s="101"/>
      <c r="Y14" s="101" t="s">
        <v>256</v>
      </c>
      <c r="Z14" s="101"/>
      <c r="AA14" s="189" t="s">
        <v>275</v>
      </c>
      <c r="AB14" s="190"/>
    </row>
    <row r="15" spans="1:28" s="105" customFormat="1" ht="13.5" customHeight="1">
      <c r="A15" s="101" t="s">
        <v>28</v>
      </c>
      <c r="B15" s="102" t="s">
        <v>276</v>
      </c>
      <c r="C15" s="101" t="s">
        <v>277</v>
      </c>
      <c r="D15" s="103">
        <f>+SUM(E15,+I15)</f>
        <v>77667</v>
      </c>
      <c r="E15" s="103">
        <f>+SUM(G15,+H15)</f>
        <v>1800</v>
      </c>
      <c r="F15" s="104">
        <f>IF(D15&gt;0,E15/D15*100,"-")</f>
        <v>2.3175866197999153</v>
      </c>
      <c r="G15" s="103">
        <v>1796</v>
      </c>
      <c r="H15" s="103">
        <v>4</v>
      </c>
      <c r="I15" s="103">
        <f>+SUM(K15,+M15,+O15)</f>
        <v>75867</v>
      </c>
      <c r="J15" s="104">
        <f>IF(D15&gt;0,I15/D15*100,"-")</f>
        <v>97.682413380200089</v>
      </c>
      <c r="K15" s="103">
        <v>71084</v>
      </c>
      <c r="L15" s="104">
        <f>IF(D15&gt;0,K15/D15*100,"-")</f>
        <v>91.524070712142873</v>
      </c>
      <c r="M15" s="103">
        <v>0</v>
      </c>
      <c r="N15" s="104">
        <f>IF(D15&gt;0,M15/D15*100,"-")</f>
        <v>0</v>
      </c>
      <c r="O15" s="103">
        <v>4783</v>
      </c>
      <c r="P15" s="103">
        <v>1693</v>
      </c>
      <c r="Q15" s="104">
        <f>IF(D15&gt;0,O15/D15*100,"-")</f>
        <v>6.1583426680572186</v>
      </c>
      <c r="R15" s="103">
        <v>580</v>
      </c>
      <c r="S15" s="101"/>
      <c r="T15" s="101" t="s">
        <v>256</v>
      </c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28</v>
      </c>
      <c r="B16" s="102" t="s">
        <v>279</v>
      </c>
      <c r="C16" s="101" t="s">
        <v>280</v>
      </c>
      <c r="D16" s="103">
        <f>+SUM(E16,+I16)</f>
        <v>55563</v>
      </c>
      <c r="E16" s="103">
        <f>+SUM(G16,+H16)</f>
        <v>178</v>
      </c>
      <c r="F16" s="104">
        <f>IF(D16&gt;0,E16/D16*100,"-")</f>
        <v>0.32035707215233156</v>
      </c>
      <c r="G16" s="103">
        <v>178</v>
      </c>
      <c r="H16" s="103">
        <v>0</v>
      </c>
      <c r="I16" s="103">
        <f>+SUM(K16,+M16,+O16)</f>
        <v>55385</v>
      </c>
      <c r="J16" s="104">
        <f>IF(D16&gt;0,I16/D16*100,"-")</f>
        <v>99.679642927847667</v>
      </c>
      <c r="K16" s="103">
        <v>54903</v>
      </c>
      <c r="L16" s="104">
        <f>IF(D16&gt;0,K16/D16*100,"-")</f>
        <v>98.812159170671137</v>
      </c>
      <c r="M16" s="103">
        <v>0</v>
      </c>
      <c r="N16" s="104">
        <f>IF(D16&gt;0,M16/D16*100,"-")</f>
        <v>0</v>
      </c>
      <c r="O16" s="103">
        <v>482</v>
      </c>
      <c r="P16" s="103">
        <v>14</v>
      </c>
      <c r="Q16" s="104">
        <f>IF(D16&gt;0,O16/D16*100,"-")</f>
        <v>0.86748375717653825</v>
      </c>
      <c r="R16" s="103">
        <v>436</v>
      </c>
      <c r="S16" s="101"/>
      <c r="T16" s="101" t="s">
        <v>256</v>
      </c>
      <c r="U16" s="101"/>
      <c r="V16" s="101"/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28</v>
      </c>
      <c r="B17" s="102" t="s">
        <v>282</v>
      </c>
      <c r="C17" s="101" t="s">
        <v>283</v>
      </c>
      <c r="D17" s="103">
        <f>+SUM(E17,+I17)</f>
        <v>80781</v>
      </c>
      <c r="E17" s="103">
        <f>+SUM(G17,+H17)</f>
        <v>176</v>
      </c>
      <c r="F17" s="104">
        <f>IF(D17&gt;0,E17/D17*100,"-")</f>
        <v>0.21787301469404935</v>
      </c>
      <c r="G17" s="103">
        <v>176</v>
      </c>
      <c r="H17" s="103">
        <v>0</v>
      </c>
      <c r="I17" s="103">
        <f>+SUM(K17,+M17,+O17)</f>
        <v>80605</v>
      </c>
      <c r="J17" s="104">
        <f>IF(D17&gt;0,I17/D17*100,"-")</f>
        <v>99.78212698530595</v>
      </c>
      <c r="K17" s="103">
        <v>79861</v>
      </c>
      <c r="L17" s="104">
        <f>IF(D17&gt;0,K17/D17*100,"-")</f>
        <v>98.861118332281109</v>
      </c>
      <c r="M17" s="103">
        <v>0</v>
      </c>
      <c r="N17" s="104">
        <f>IF(D17&gt;0,M17/D17*100,"-")</f>
        <v>0</v>
      </c>
      <c r="O17" s="103">
        <v>744</v>
      </c>
      <c r="P17" s="103">
        <v>57</v>
      </c>
      <c r="Q17" s="104">
        <f>IF(D17&gt;0,O17/D17*100,"-")</f>
        <v>0.92100865302484503</v>
      </c>
      <c r="R17" s="103">
        <v>601</v>
      </c>
      <c r="S17" s="101"/>
      <c r="T17" s="101" t="s">
        <v>256</v>
      </c>
      <c r="U17" s="101"/>
      <c r="V17" s="101"/>
      <c r="W17" s="101"/>
      <c r="X17" s="101"/>
      <c r="Y17" s="101"/>
      <c r="Z17" s="101" t="s">
        <v>256</v>
      </c>
      <c r="AA17" s="189" t="s">
        <v>284</v>
      </c>
      <c r="AB17" s="190"/>
    </row>
    <row r="18" spans="1:28" s="105" customFormat="1" ht="13.5" customHeight="1">
      <c r="A18" s="101" t="s">
        <v>28</v>
      </c>
      <c r="B18" s="102" t="s">
        <v>285</v>
      </c>
      <c r="C18" s="101" t="s">
        <v>286</v>
      </c>
      <c r="D18" s="103">
        <f>+SUM(E18,+I18)</f>
        <v>72292</v>
      </c>
      <c r="E18" s="103">
        <f>+SUM(G18,+H18)</f>
        <v>676</v>
      </c>
      <c r="F18" s="104">
        <f>IF(D18&gt;0,E18/D18*100,"-")</f>
        <v>0.93509655286892046</v>
      </c>
      <c r="G18" s="103">
        <v>676</v>
      </c>
      <c r="H18" s="103">
        <v>0</v>
      </c>
      <c r="I18" s="103">
        <f>+SUM(K18,+M18,+O18)</f>
        <v>71616</v>
      </c>
      <c r="J18" s="104">
        <f>IF(D18&gt;0,I18/D18*100,"-")</f>
        <v>99.064903447131087</v>
      </c>
      <c r="K18" s="103">
        <v>71213</v>
      </c>
      <c r="L18" s="104">
        <f>IF(D18&gt;0,K18/D18*100,"-")</f>
        <v>98.507442040613071</v>
      </c>
      <c r="M18" s="103">
        <v>0</v>
      </c>
      <c r="N18" s="104">
        <f>IF(D18&gt;0,M18/D18*100,"-")</f>
        <v>0</v>
      </c>
      <c r="O18" s="103">
        <v>403</v>
      </c>
      <c r="P18" s="103">
        <v>121</v>
      </c>
      <c r="Q18" s="104">
        <f>IF(D18&gt;0,O18/D18*100,"-")</f>
        <v>0.55746140651801035</v>
      </c>
      <c r="R18" s="103">
        <v>980</v>
      </c>
      <c r="S18" s="101"/>
      <c r="T18" s="101" t="s">
        <v>256</v>
      </c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28</v>
      </c>
      <c r="B19" s="102" t="s">
        <v>288</v>
      </c>
      <c r="C19" s="101" t="s">
        <v>289</v>
      </c>
      <c r="D19" s="103">
        <f>+SUM(E19,+I19)</f>
        <v>68032</v>
      </c>
      <c r="E19" s="103">
        <f>+SUM(G19,+H19)</f>
        <v>1454</v>
      </c>
      <c r="F19" s="104">
        <f>IF(D19&gt;0,E19/D19*100,"-")</f>
        <v>2.1372295390404519</v>
      </c>
      <c r="G19" s="103">
        <v>1454</v>
      </c>
      <c r="H19" s="103">
        <v>0</v>
      </c>
      <c r="I19" s="103">
        <f>+SUM(K19,+M19,+O19)</f>
        <v>66578</v>
      </c>
      <c r="J19" s="104">
        <f>IF(D19&gt;0,I19/D19*100,"-")</f>
        <v>97.862770460959553</v>
      </c>
      <c r="K19" s="103">
        <v>64837</v>
      </c>
      <c r="L19" s="104">
        <f>IF(D19&gt;0,K19/D19*100,"-")</f>
        <v>95.303680620884293</v>
      </c>
      <c r="M19" s="103">
        <v>0</v>
      </c>
      <c r="N19" s="104">
        <f>IF(D19&gt;0,M19/D19*100,"-")</f>
        <v>0</v>
      </c>
      <c r="O19" s="103">
        <v>1741</v>
      </c>
      <c r="P19" s="103">
        <v>1127</v>
      </c>
      <c r="Q19" s="104">
        <f>IF(D19&gt;0,O19/D19*100,"-")</f>
        <v>2.5590898400752589</v>
      </c>
      <c r="R19" s="103">
        <v>803</v>
      </c>
      <c r="S19" s="101" t="s">
        <v>256</v>
      </c>
      <c r="T19" s="101"/>
      <c r="U19" s="101"/>
      <c r="V19" s="101"/>
      <c r="W19" s="101"/>
      <c r="X19" s="101"/>
      <c r="Y19" s="101" t="s">
        <v>256</v>
      </c>
      <c r="Z19" s="101"/>
      <c r="AA19" s="189" t="s">
        <v>290</v>
      </c>
      <c r="AB19" s="190"/>
    </row>
    <row r="20" spans="1:28" s="105" customFormat="1" ht="13.5" customHeight="1">
      <c r="A20" s="101" t="s">
        <v>28</v>
      </c>
      <c r="B20" s="102" t="s">
        <v>291</v>
      </c>
      <c r="C20" s="101" t="s">
        <v>292</v>
      </c>
      <c r="D20" s="103">
        <f>+SUM(E20,+I20)</f>
        <v>56948</v>
      </c>
      <c r="E20" s="103">
        <f>+SUM(G20,+H20)</f>
        <v>24778</v>
      </c>
      <c r="F20" s="104">
        <f>IF(D20&gt;0,E20/D20*100,"-")</f>
        <v>43.50986865210367</v>
      </c>
      <c r="G20" s="103">
        <v>24438</v>
      </c>
      <c r="H20" s="103">
        <v>340</v>
      </c>
      <c r="I20" s="103">
        <f>+SUM(K20,+M20,+O20)</f>
        <v>32170</v>
      </c>
      <c r="J20" s="104">
        <f>IF(D20&gt;0,I20/D20*100,"-")</f>
        <v>56.490131347896323</v>
      </c>
      <c r="K20" s="103">
        <v>15331</v>
      </c>
      <c r="L20" s="104">
        <f>IF(D20&gt;0,K20/D20*100,"-")</f>
        <v>26.921050783170614</v>
      </c>
      <c r="M20" s="103">
        <v>5972</v>
      </c>
      <c r="N20" s="104">
        <f>IF(D20&gt;0,M20/D20*100,"-")</f>
        <v>10.486759851092224</v>
      </c>
      <c r="O20" s="103">
        <v>10867</v>
      </c>
      <c r="P20" s="103">
        <v>9272</v>
      </c>
      <c r="Q20" s="104">
        <f>IF(D20&gt;0,O20/D20*100,"-")</f>
        <v>19.082320713633489</v>
      </c>
      <c r="R20" s="103">
        <v>387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28</v>
      </c>
      <c r="B21" s="102" t="s">
        <v>294</v>
      </c>
      <c r="C21" s="101" t="s">
        <v>295</v>
      </c>
      <c r="D21" s="103">
        <f>+SUM(E21,+I21)</f>
        <v>32750</v>
      </c>
      <c r="E21" s="103">
        <f>+SUM(G21,+H21)</f>
        <v>3401</v>
      </c>
      <c r="F21" s="104">
        <f>IF(D21&gt;0,E21/D21*100,"-")</f>
        <v>10.384732824427481</v>
      </c>
      <c r="G21" s="103">
        <v>3401</v>
      </c>
      <c r="H21" s="103">
        <v>0</v>
      </c>
      <c r="I21" s="103">
        <f>+SUM(K21,+M21,+O21)</f>
        <v>29349</v>
      </c>
      <c r="J21" s="104">
        <f>IF(D21&gt;0,I21/D21*100,"-")</f>
        <v>89.615267175572527</v>
      </c>
      <c r="K21" s="103">
        <v>21280</v>
      </c>
      <c r="L21" s="104">
        <f>IF(D21&gt;0,K21/D21*100,"-")</f>
        <v>64.977099236641223</v>
      </c>
      <c r="M21" s="103">
        <v>0</v>
      </c>
      <c r="N21" s="104">
        <f>IF(D21&gt;0,M21/D21*100,"-")</f>
        <v>0</v>
      </c>
      <c r="O21" s="103">
        <v>8069</v>
      </c>
      <c r="P21" s="103">
        <v>8053</v>
      </c>
      <c r="Q21" s="104">
        <f>IF(D21&gt;0,O21/D21*100,"-")</f>
        <v>24.6381679389313</v>
      </c>
      <c r="R21" s="103">
        <v>258</v>
      </c>
      <c r="S21" s="101" t="s">
        <v>256</v>
      </c>
      <c r="T21" s="101"/>
      <c r="U21" s="101"/>
      <c r="V21" s="101"/>
      <c r="W21" s="101"/>
      <c r="X21" s="101" t="s">
        <v>256</v>
      </c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28</v>
      </c>
      <c r="B22" s="102" t="s">
        <v>297</v>
      </c>
      <c r="C22" s="101" t="s">
        <v>298</v>
      </c>
      <c r="D22" s="103">
        <f>+SUM(E22,+I22)</f>
        <v>74960</v>
      </c>
      <c r="E22" s="103">
        <f>+SUM(G22,+H22)</f>
        <v>3508</v>
      </c>
      <c r="F22" s="104">
        <f>IF(D22&gt;0,E22/D22*100,"-")</f>
        <v>4.6798292422625396</v>
      </c>
      <c r="G22" s="103">
        <v>3492</v>
      </c>
      <c r="H22" s="103">
        <v>16</v>
      </c>
      <c r="I22" s="103">
        <f>+SUM(K22,+M22,+O22)</f>
        <v>71452</v>
      </c>
      <c r="J22" s="104">
        <f>IF(D22&gt;0,I22/D22*100,"-")</f>
        <v>95.320170757737458</v>
      </c>
      <c r="K22" s="103">
        <v>64625</v>
      </c>
      <c r="L22" s="104">
        <f>IF(D22&gt;0,K22/D22*100,"-")</f>
        <v>86.212646744930638</v>
      </c>
      <c r="M22" s="103">
        <v>0</v>
      </c>
      <c r="N22" s="104">
        <f>IF(D22&gt;0,M22/D22*100,"-")</f>
        <v>0</v>
      </c>
      <c r="O22" s="103">
        <v>6827</v>
      </c>
      <c r="P22" s="103">
        <v>4648</v>
      </c>
      <c r="Q22" s="104">
        <f>IF(D22&gt;0,O22/D22*100,"-")</f>
        <v>9.1075240128068309</v>
      </c>
      <c r="R22" s="103">
        <v>499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28</v>
      </c>
      <c r="B23" s="102" t="s">
        <v>300</v>
      </c>
      <c r="C23" s="101" t="s">
        <v>301</v>
      </c>
      <c r="D23" s="103">
        <f>+SUM(E23,+I23)</f>
        <v>15701</v>
      </c>
      <c r="E23" s="103">
        <f>+SUM(G23,+H23)</f>
        <v>36</v>
      </c>
      <c r="F23" s="104">
        <f>IF(D23&gt;0,E23/D23*100,"-")</f>
        <v>0.2292847589325521</v>
      </c>
      <c r="G23" s="103">
        <v>36</v>
      </c>
      <c r="H23" s="103">
        <v>0</v>
      </c>
      <c r="I23" s="103">
        <f>+SUM(K23,+M23,+O23)</f>
        <v>15665</v>
      </c>
      <c r="J23" s="104">
        <f>IF(D23&gt;0,I23/D23*100,"-")</f>
        <v>99.77071524106745</v>
      </c>
      <c r="K23" s="103">
        <v>15622</v>
      </c>
      <c r="L23" s="104">
        <f>IF(D23&gt;0,K23/D23*100,"-")</f>
        <v>99.496847334564677</v>
      </c>
      <c r="M23" s="103">
        <v>0</v>
      </c>
      <c r="N23" s="104">
        <f>IF(D23&gt;0,M23/D23*100,"-")</f>
        <v>0</v>
      </c>
      <c r="O23" s="103">
        <v>43</v>
      </c>
      <c r="P23" s="103">
        <v>3</v>
      </c>
      <c r="Q23" s="104">
        <f>IF(D23&gt;0,O23/D23*100,"-")</f>
        <v>0.27386790650277054</v>
      </c>
      <c r="R23" s="103">
        <v>133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28</v>
      </c>
      <c r="B24" s="102" t="s">
        <v>303</v>
      </c>
      <c r="C24" s="101" t="s">
        <v>304</v>
      </c>
      <c r="D24" s="103">
        <f>+SUM(E24,+I24)</f>
        <v>16264</v>
      </c>
      <c r="E24" s="103">
        <f>+SUM(G24,+H24)</f>
        <v>521</v>
      </c>
      <c r="F24" s="104">
        <f>IF(D24&gt;0,E24/D24*100,"-")</f>
        <v>3.2033939990162326</v>
      </c>
      <c r="G24" s="103">
        <v>519</v>
      </c>
      <c r="H24" s="103">
        <v>2</v>
      </c>
      <c r="I24" s="103">
        <f>+SUM(K24,+M24,+O24)</f>
        <v>15743</v>
      </c>
      <c r="J24" s="104">
        <f>IF(D24&gt;0,I24/D24*100,"-")</f>
        <v>96.796606000983758</v>
      </c>
      <c r="K24" s="103">
        <v>14556</v>
      </c>
      <c r="L24" s="104">
        <f>IF(D24&gt;0,K24/D24*100,"-")</f>
        <v>89.498278406296123</v>
      </c>
      <c r="M24" s="103">
        <v>0</v>
      </c>
      <c r="N24" s="104">
        <f>IF(D24&gt;0,M24/D24*100,"-")</f>
        <v>0</v>
      </c>
      <c r="O24" s="103">
        <v>1187</v>
      </c>
      <c r="P24" s="103">
        <v>398</v>
      </c>
      <c r="Q24" s="104">
        <f>IF(D24&gt;0,O24/D24*100,"-")</f>
        <v>7.2983275946876534</v>
      </c>
      <c r="R24" s="103">
        <v>401</v>
      </c>
      <c r="S24" s="101"/>
      <c r="T24" s="101" t="s">
        <v>256</v>
      </c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28</v>
      </c>
      <c r="B25" s="102" t="s">
        <v>306</v>
      </c>
      <c r="C25" s="101" t="s">
        <v>307</v>
      </c>
      <c r="D25" s="103">
        <f>+SUM(E25,+I25)</f>
        <v>7656</v>
      </c>
      <c r="E25" s="103">
        <f>+SUM(G25,+H25)</f>
        <v>512</v>
      </c>
      <c r="F25" s="104">
        <f>IF(D25&gt;0,E25/D25*100,"-")</f>
        <v>6.687565308254964</v>
      </c>
      <c r="G25" s="103">
        <v>512</v>
      </c>
      <c r="H25" s="103">
        <v>0</v>
      </c>
      <c r="I25" s="103">
        <f>+SUM(K25,+M25,+O25)</f>
        <v>7144</v>
      </c>
      <c r="J25" s="104">
        <f>IF(D25&gt;0,I25/D25*100,"-")</f>
        <v>93.31243469174504</v>
      </c>
      <c r="K25" s="103">
        <v>6632</v>
      </c>
      <c r="L25" s="104">
        <f>IF(D25&gt;0,K25/D25*100,"-")</f>
        <v>86.624869383490079</v>
      </c>
      <c r="M25" s="103">
        <v>0</v>
      </c>
      <c r="N25" s="104">
        <f>IF(D25&gt;0,M25/D25*100,"-")</f>
        <v>0</v>
      </c>
      <c r="O25" s="103">
        <v>512</v>
      </c>
      <c r="P25" s="103">
        <v>166</v>
      </c>
      <c r="Q25" s="104">
        <f>IF(D25&gt;0,O25/D25*100,"-")</f>
        <v>6.687565308254964</v>
      </c>
      <c r="R25" s="103">
        <v>72</v>
      </c>
      <c r="S25" s="101"/>
      <c r="T25" s="101" t="s">
        <v>256</v>
      </c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28</v>
      </c>
      <c r="B26" s="102" t="s">
        <v>309</v>
      </c>
      <c r="C26" s="101" t="s">
        <v>310</v>
      </c>
      <c r="D26" s="103">
        <f>+SUM(E26,+I26)</f>
        <v>9547</v>
      </c>
      <c r="E26" s="103">
        <f>+SUM(G26,+H26)</f>
        <v>1195</v>
      </c>
      <c r="F26" s="104">
        <f>IF(D26&gt;0,E26/D26*100,"-")</f>
        <v>12.517021053734156</v>
      </c>
      <c r="G26" s="103">
        <v>1195</v>
      </c>
      <c r="H26" s="103">
        <v>0</v>
      </c>
      <c r="I26" s="103">
        <f>+SUM(K26,+M26,+O26)</f>
        <v>8352</v>
      </c>
      <c r="J26" s="104">
        <f>IF(D26&gt;0,I26/D26*100,"-")</f>
        <v>87.482978946265845</v>
      </c>
      <c r="K26" s="103">
        <v>4926</v>
      </c>
      <c r="L26" s="104">
        <f>IF(D26&gt;0,K26/D26*100,"-")</f>
        <v>51.597360427359384</v>
      </c>
      <c r="M26" s="103">
        <v>0</v>
      </c>
      <c r="N26" s="104">
        <f>IF(D26&gt;0,M26/D26*100,"-")</f>
        <v>0</v>
      </c>
      <c r="O26" s="103">
        <v>3426</v>
      </c>
      <c r="P26" s="103">
        <v>2694</v>
      </c>
      <c r="Q26" s="104">
        <f>IF(D26&gt;0,O26/D26*100,"-")</f>
        <v>35.885618518906462</v>
      </c>
      <c r="R26" s="103">
        <v>171</v>
      </c>
      <c r="S26" s="101"/>
      <c r="T26" s="101" t="s">
        <v>256</v>
      </c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28</v>
      </c>
      <c r="B27" s="102" t="s">
        <v>312</v>
      </c>
      <c r="C27" s="101" t="s">
        <v>313</v>
      </c>
      <c r="D27" s="103">
        <f>+SUM(E27,+I27)</f>
        <v>1436</v>
      </c>
      <c r="E27" s="103">
        <f>+SUM(G27,+H27)</f>
        <v>677</v>
      </c>
      <c r="F27" s="104">
        <f>IF(D27&gt;0,E27/D27*100,"-")</f>
        <v>47.144846796657383</v>
      </c>
      <c r="G27" s="103">
        <v>670</v>
      </c>
      <c r="H27" s="103">
        <v>7</v>
      </c>
      <c r="I27" s="103">
        <f>+SUM(K27,+M27,+O27)</f>
        <v>759</v>
      </c>
      <c r="J27" s="104">
        <f>IF(D27&gt;0,I27/D27*100,"-")</f>
        <v>52.855153203342617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759</v>
      </c>
      <c r="P27" s="103">
        <v>512</v>
      </c>
      <c r="Q27" s="104">
        <f>IF(D27&gt;0,O27/D27*100,"-")</f>
        <v>52.855153203342617</v>
      </c>
      <c r="R27" s="103">
        <v>5</v>
      </c>
      <c r="S27" s="101" t="s">
        <v>256</v>
      </c>
      <c r="T27" s="101"/>
      <c r="U27" s="101"/>
      <c r="V27" s="101"/>
      <c r="W27" s="101"/>
      <c r="X27" s="101" t="s">
        <v>256</v>
      </c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28</v>
      </c>
      <c r="B28" s="102" t="s">
        <v>315</v>
      </c>
      <c r="C28" s="101" t="s">
        <v>316</v>
      </c>
      <c r="D28" s="103">
        <f>+SUM(E28,+I28)</f>
        <v>4129</v>
      </c>
      <c r="E28" s="103">
        <f>+SUM(G28,+H28)</f>
        <v>512</v>
      </c>
      <c r="F28" s="104">
        <f>IF(D28&gt;0,E28/D28*100,"-")</f>
        <v>12.400096875756841</v>
      </c>
      <c r="G28" s="103">
        <v>512</v>
      </c>
      <c r="H28" s="103">
        <v>0</v>
      </c>
      <c r="I28" s="103">
        <f>+SUM(K28,+M28,+O28)</f>
        <v>3617</v>
      </c>
      <c r="J28" s="104">
        <f>IF(D28&gt;0,I28/D28*100,"-")</f>
        <v>87.599903124243156</v>
      </c>
      <c r="K28" s="103">
        <v>2470</v>
      </c>
      <c r="L28" s="104">
        <f>IF(D28&gt;0,K28/D28*100,"-")</f>
        <v>59.820779849842573</v>
      </c>
      <c r="M28" s="103">
        <v>0</v>
      </c>
      <c r="N28" s="104">
        <f>IF(D28&gt;0,M28/D28*100,"-")</f>
        <v>0</v>
      </c>
      <c r="O28" s="103">
        <v>1147</v>
      </c>
      <c r="P28" s="103">
        <v>893</v>
      </c>
      <c r="Q28" s="104">
        <f>IF(D28&gt;0,O28/D28*100,"-")</f>
        <v>27.779123274400579</v>
      </c>
      <c r="R28" s="103">
        <v>17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28</v>
      </c>
      <c r="B29" s="102" t="s">
        <v>318</v>
      </c>
      <c r="C29" s="101" t="s">
        <v>319</v>
      </c>
      <c r="D29" s="103">
        <f>+SUM(E29,+I29)</f>
        <v>37531</v>
      </c>
      <c r="E29" s="103">
        <f>+SUM(G29,+H29)</f>
        <v>839</v>
      </c>
      <c r="F29" s="104">
        <f>IF(D29&gt;0,E29/D29*100,"-")</f>
        <v>2.2354853321254429</v>
      </c>
      <c r="G29" s="103">
        <v>825</v>
      </c>
      <c r="H29" s="103">
        <v>14</v>
      </c>
      <c r="I29" s="103">
        <f>+SUM(K29,+M29,+O29)</f>
        <v>36692</v>
      </c>
      <c r="J29" s="104">
        <f>IF(D29&gt;0,I29/D29*100,"-")</f>
        <v>97.764514667874565</v>
      </c>
      <c r="K29" s="103">
        <v>35704</v>
      </c>
      <c r="L29" s="104">
        <f>IF(D29&gt;0,K29/D29*100,"-")</f>
        <v>95.132024193333507</v>
      </c>
      <c r="M29" s="103">
        <v>0</v>
      </c>
      <c r="N29" s="104">
        <f>IF(D29&gt;0,M29/D29*100,"-")</f>
        <v>0</v>
      </c>
      <c r="O29" s="103">
        <v>988</v>
      </c>
      <c r="P29" s="103">
        <v>251</v>
      </c>
      <c r="Q29" s="104">
        <f>IF(D29&gt;0,O29/D29*100,"-")</f>
        <v>2.6324904745410462</v>
      </c>
      <c r="R29" s="103">
        <v>243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28</v>
      </c>
      <c r="B30" s="102" t="s">
        <v>321</v>
      </c>
      <c r="C30" s="101" t="s">
        <v>322</v>
      </c>
      <c r="D30" s="103">
        <f>+SUM(E30,+I30)</f>
        <v>2885</v>
      </c>
      <c r="E30" s="103">
        <f>+SUM(G30,+H30)</f>
        <v>149</v>
      </c>
      <c r="F30" s="104">
        <f>IF(D30&gt;0,E30/D30*100,"-")</f>
        <v>5.1646447140381282</v>
      </c>
      <c r="G30" s="103">
        <v>141</v>
      </c>
      <c r="H30" s="103">
        <v>8</v>
      </c>
      <c r="I30" s="103">
        <f>+SUM(K30,+M30,+O30)</f>
        <v>2736</v>
      </c>
      <c r="J30" s="104">
        <f>IF(D30&gt;0,I30/D30*100,"-")</f>
        <v>94.835355285961882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2736</v>
      </c>
      <c r="P30" s="103">
        <v>2547</v>
      </c>
      <c r="Q30" s="104">
        <f>IF(D30&gt;0,O30/D30*100,"-")</f>
        <v>94.835355285961882</v>
      </c>
      <c r="R30" s="103">
        <v>19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28</v>
      </c>
      <c r="B31" s="102" t="s">
        <v>324</v>
      </c>
      <c r="C31" s="101" t="s">
        <v>325</v>
      </c>
      <c r="D31" s="103">
        <f>+SUM(E31,+I31)</f>
        <v>14970</v>
      </c>
      <c r="E31" s="103">
        <f>+SUM(G31,+H31)</f>
        <v>1710</v>
      </c>
      <c r="F31" s="104">
        <f>IF(D31&gt;0,E31/D31*100,"-")</f>
        <v>11.422845691382765</v>
      </c>
      <c r="G31" s="103">
        <v>1710</v>
      </c>
      <c r="H31" s="103">
        <v>0</v>
      </c>
      <c r="I31" s="103">
        <f>+SUM(K31,+M31,+O31)</f>
        <v>13260</v>
      </c>
      <c r="J31" s="104">
        <f>IF(D31&gt;0,I31/D31*100,"-")</f>
        <v>88.577154308617239</v>
      </c>
      <c r="K31" s="103">
        <v>4289</v>
      </c>
      <c r="L31" s="104">
        <f>IF(D31&gt;0,K31/D31*100,"-")</f>
        <v>28.65063460253841</v>
      </c>
      <c r="M31" s="103">
        <v>0</v>
      </c>
      <c r="N31" s="104">
        <f>IF(D31&gt;0,M31/D31*100,"-")</f>
        <v>0</v>
      </c>
      <c r="O31" s="103">
        <v>8971</v>
      </c>
      <c r="P31" s="103">
        <v>8775</v>
      </c>
      <c r="Q31" s="104">
        <f>IF(D31&gt;0,O31/D31*100,"-")</f>
        <v>59.926519706078828</v>
      </c>
      <c r="R31" s="103">
        <v>153</v>
      </c>
      <c r="S31" s="101" t="s">
        <v>256</v>
      </c>
      <c r="T31" s="101"/>
      <c r="U31" s="101"/>
      <c r="V31" s="101"/>
      <c r="W31" s="101"/>
      <c r="X31" s="101" t="s">
        <v>256</v>
      </c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28</v>
      </c>
      <c r="B32" s="102" t="s">
        <v>327</v>
      </c>
      <c r="C32" s="101" t="s">
        <v>328</v>
      </c>
      <c r="D32" s="103">
        <f>+SUM(E32,+I32)</f>
        <v>2230</v>
      </c>
      <c r="E32" s="103">
        <f>+SUM(G32,+H32)</f>
        <v>738</v>
      </c>
      <c r="F32" s="104">
        <f>IF(D32&gt;0,E32/D32*100,"-")</f>
        <v>33.094170403587441</v>
      </c>
      <c r="G32" s="103">
        <v>701</v>
      </c>
      <c r="H32" s="103">
        <v>37</v>
      </c>
      <c r="I32" s="103">
        <f>+SUM(K32,+M32,+O32)</f>
        <v>1492</v>
      </c>
      <c r="J32" s="104">
        <f>IF(D32&gt;0,I32/D32*100,"-")</f>
        <v>66.905829596412559</v>
      </c>
      <c r="K32" s="103">
        <v>1232</v>
      </c>
      <c r="L32" s="104">
        <f>IF(D32&gt;0,K32/D32*100,"-")</f>
        <v>55.246636771300452</v>
      </c>
      <c r="M32" s="103">
        <v>0</v>
      </c>
      <c r="N32" s="104">
        <f>IF(D32&gt;0,M32/D32*100,"-")</f>
        <v>0</v>
      </c>
      <c r="O32" s="103">
        <v>260</v>
      </c>
      <c r="P32" s="103">
        <v>258</v>
      </c>
      <c r="Q32" s="104">
        <f>IF(D32&gt;0,O32/D32*100,"-")</f>
        <v>11.659192825112108</v>
      </c>
      <c r="R32" s="103">
        <v>8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28</v>
      </c>
      <c r="B33" s="102" t="s">
        <v>330</v>
      </c>
      <c r="C33" s="101" t="s">
        <v>331</v>
      </c>
      <c r="D33" s="103">
        <f>+SUM(E33,+I33)</f>
        <v>22403</v>
      </c>
      <c r="E33" s="103">
        <f>+SUM(G33,+H33)</f>
        <v>5576</v>
      </c>
      <c r="F33" s="104">
        <f>IF(D33&gt;0,E33/D33*100,"-")</f>
        <v>24.889523724501185</v>
      </c>
      <c r="G33" s="103">
        <v>5549</v>
      </c>
      <c r="H33" s="103">
        <v>27</v>
      </c>
      <c r="I33" s="103">
        <f>+SUM(K33,+M33,+O33)</f>
        <v>16827</v>
      </c>
      <c r="J33" s="104">
        <f>IF(D33&gt;0,I33/D33*100,"-")</f>
        <v>75.110476275498812</v>
      </c>
      <c r="K33" s="103">
        <v>16232</v>
      </c>
      <c r="L33" s="104">
        <f>IF(D33&gt;0,K33/D33*100,"-")</f>
        <v>72.454581975628258</v>
      </c>
      <c r="M33" s="103">
        <v>0</v>
      </c>
      <c r="N33" s="104">
        <f>IF(D33&gt;0,M33/D33*100,"-")</f>
        <v>0</v>
      </c>
      <c r="O33" s="103">
        <v>595</v>
      </c>
      <c r="P33" s="103">
        <v>499</v>
      </c>
      <c r="Q33" s="104">
        <f>IF(D33&gt;0,O33/D33*100,"-")</f>
        <v>2.6558942998705528</v>
      </c>
      <c r="R33" s="103">
        <v>100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3">
    <sortCondition ref="A8:A33"/>
    <sortCondition ref="B8:B33"/>
    <sortCondition ref="C8:C33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京都府</v>
      </c>
      <c r="B7" s="107" t="str">
        <f>水洗化人口等!B7</f>
        <v>26000</v>
      </c>
      <c r="C7" s="106" t="s">
        <v>200</v>
      </c>
      <c r="D7" s="108">
        <f>SUM(E7,+H7,+K7)</f>
        <v>222099</v>
      </c>
      <c r="E7" s="108">
        <f>SUM(F7:G7)</f>
        <v>18382</v>
      </c>
      <c r="F7" s="108">
        <f>SUM(F$8:F$1000)</f>
        <v>17447</v>
      </c>
      <c r="G7" s="108">
        <f>SUM(G$8:G$1000)</f>
        <v>935</v>
      </c>
      <c r="H7" s="108">
        <f>SUM(I7:J7)</f>
        <v>105953</v>
      </c>
      <c r="I7" s="108">
        <f>SUM(I$8:I$1000)</f>
        <v>76643</v>
      </c>
      <c r="J7" s="108">
        <f>SUM(J$8:J$1000)</f>
        <v>29310</v>
      </c>
      <c r="K7" s="108">
        <f>SUM(L7:M7)</f>
        <v>97764</v>
      </c>
      <c r="L7" s="108">
        <f>SUM(L$8:L$1000)</f>
        <v>11890</v>
      </c>
      <c r="M7" s="108">
        <f>SUM(M$8:M$1000)</f>
        <v>85874</v>
      </c>
      <c r="N7" s="108">
        <f>SUM(O7,+V7,+AC7)</f>
        <v>223447</v>
      </c>
      <c r="O7" s="108">
        <f>SUM(P7:U7)</f>
        <v>105980</v>
      </c>
      <c r="P7" s="108">
        <f t="shared" ref="P7:U7" si="0">SUM(P$8:P$1000)</f>
        <v>87942</v>
      </c>
      <c r="Q7" s="108">
        <f t="shared" si="0"/>
        <v>0</v>
      </c>
      <c r="R7" s="108">
        <f t="shared" si="0"/>
        <v>0</v>
      </c>
      <c r="S7" s="108">
        <f t="shared" si="0"/>
        <v>18038</v>
      </c>
      <c r="T7" s="108">
        <f t="shared" si="0"/>
        <v>0</v>
      </c>
      <c r="U7" s="108">
        <f t="shared" si="0"/>
        <v>0</v>
      </c>
      <c r="V7" s="108">
        <f>SUM(W7:AB7)</f>
        <v>116119</v>
      </c>
      <c r="W7" s="108">
        <f t="shared" ref="W7:AB7" si="1">SUM(W$8:W$1000)</f>
        <v>94156</v>
      </c>
      <c r="X7" s="108">
        <f t="shared" si="1"/>
        <v>0</v>
      </c>
      <c r="Y7" s="108">
        <f t="shared" si="1"/>
        <v>0</v>
      </c>
      <c r="Z7" s="108">
        <f t="shared" si="1"/>
        <v>21963</v>
      </c>
      <c r="AA7" s="108">
        <f t="shared" si="1"/>
        <v>0</v>
      </c>
      <c r="AB7" s="108">
        <f t="shared" si="1"/>
        <v>0</v>
      </c>
      <c r="AC7" s="108">
        <f>SUM(AD7:AE7)</f>
        <v>1348</v>
      </c>
      <c r="AD7" s="108">
        <f>SUM(AD$8:AD$1000)</f>
        <v>1344</v>
      </c>
      <c r="AE7" s="108">
        <f>SUM(AE$8:AE$1000)</f>
        <v>4</v>
      </c>
      <c r="AF7" s="108">
        <f>SUM(AG7:AI7)</f>
        <v>903</v>
      </c>
      <c r="AG7" s="108">
        <f>SUM(AG$8:AG$1000)</f>
        <v>903</v>
      </c>
      <c r="AH7" s="108">
        <f>SUM(AH$8:AH$1000)</f>
        <v>0</v>
      </c>
      <c r="AI7" s="108">
        <f>SUM(AI$8:AI$1000)</f>
        <v>0</v>
      </c>
      <c r="AJ7" s="108">
        <f>SUM(AK7:AS7)</f>
        <v>10969</v>
      </c>
      <c r="AK7" s="108">
        <f t="shared" ref="AK7:AS7" si="2">SUM(AK$8:AK$1000)</f>
        <v>10434</v>
      </c>
      <c r="AL7" s="108">
        <f t="shared" si="2"/>
        <v>24</v>
      </c>
      <c r="AM7" s="108">
        <f t="shared" si="2"/>
        <v>8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125</v>
      </c>
      <c r="AS7" s="108">
        <f t="shared" si="2"/>
        <v>378</v>
      </c>
      <c r="AT7" s="108">
        <f>SUM(AU7:AY7)</f>
        <v>392</v>
      </c>
      <c r="AU7" s="108">
        <f>SUM(AU$8:AU$1000)</f>
        <v>392</v>
      </c>
      <c r="AV7" s="108">
        <f>SUM(AV$8:AV$1000)</f>
        <v>0</v>
      </c>
      <c r="AW7" s="108">
        <f>SUM(AW$8:AW$1000)</f>
        <v>0</v>
      </c>
      <c r="AX7" s="108">
        <f>SUM(AX$8:AX$1000)</f>
        <v>0</v>
      </c>
      <c r="AY7" s="108">
        <f>SUM(AY$8:AY$1000)</f>
        <v>0</v>
      </c>
      <c r="AZ7" s="108">
        <f>SUM(BA7:BC7)</f>
        <v>27</v>
      </c>
      <c r="BA7" s="108">
        <f>SUM(BA$8:BA$1000)</f>
        <v>27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28</v>
      </c>
      <c r="B8" s="113" t="s">
        <v>254</v>
      </c>
      <c r="C8" s="101" t="s">
        <v>255</v>
      </c>
      <c r="D8" s="103">
        <f>SUM(E8,+H8,+K8)</f>
        <v>18171</v>
      </c>
      <c r="E8" s="103">
        <f>SUM(F8:G8)</f>
        <v>1336</v>
      </c>
      <c r="F8" s="103">
        <v>1336</v>
      </c>
      <c r="G8" s="103">
        <v>0</v>
      </c>
      <c r="H8" s="103">
        <f>SUM(I8:J8)</f>
        <v>8524</v>
      </c>
      <c r="I8" s="103">
        <v>8524</v>
      </c>
      <c r="J8" s="103">
        <v>0</v>
      </c>
      <c r="K8" s="103">
        <f>SUM(L8:M8)</f>
        <v>8311</v>
      </c>
      <c r="L8" s="103">
        <v>0</v>
      </c>
      <c r="M8" s="103">
        <v>8311</v>
      </c>
      <c r="N8" s="103">
        <f>SUM(O8,+V8,+AC8)</f>
        <v>18171</v>
      </c>
      <c r="O8" s="103">
        <f>SUM(P8:U8)</f>
        <v>9860</v>
      </c>
      <c r="P8" s="103">
        <v>0</v>
      </c>
      <c r="Q8" s="103">
        <v>0</v>
      </c>
      <c r="R8" s="103">
        <v>0</v>
      </c>
      <c r="S8" s="103">
        <v>9860</v>
      </c>
      <c r="T8" s="103">
        <v>0</v>
      </c>
      <c r="U8" s="103">
        <v>0</v>
      </c>
      <c r="V8" s="103">
        <f>SUM(W8:AB8)</f>
        <v>8311</v>
      </c>
      <c r="W8" s="103">
        <v>0</v>
      </c>
      <c r="X8" s="103">
        <v>0</v>
      </c>
      <c r="Y8" s="103">
        <v>0</v>
      </c>
      <c r="Z8" s="103">
        <v>8311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28</v>
      </c>
      <c r="B9" s="113" t="s">
        <v>258</v>
      </c>
      <c r="C9" s="101" t="s">
        <v>259</v>
      </c>
      <c r="D9" s="103">
        <f>SUM(E9,+H9,+K9)</f>
        <v>10889</v>
      </c>
      <c r="E9" s="103">
        <f>SUM(F9:G9)</f>
        <v>935</v>
      </c>
      <c r="F9" s="103">
        <v>0</v>
      </c>
      <c r="G9" s="103">
        <v>935</v>
      </c>
      <c r="H9" s="103">
        <f>SUM(I9:J9)</f>
        <v>9954</v>
      </c>
      <c r="I9" s="103">
        <v>2347</v>
      </c>
      <c r="J9" s="103">
        <v>7607</v>
      </c>
      <c r="K9" s="103">
        <f>SUM(L9:M9)</f>
        <v>0</v>
      </c>
      <c r="L9" s="103">
        <v>0</v>
      </c>
      <c r="M9" s="103">
        <v>0</v>
      </c>
      <c r="N9" s="103">
        <f>SUM(O9,+V9,+AC9)</f>
        <v>10889</v>
      </c>
      <c r="O9" s="103">
        <f>SUM(P9:U9)</f>
        <v>2347</v>
      </c>
      <c r="P9" s="103">
        <v>0</v>
      </c>
      <c r="Q9" s="103">
        <v>0</v>
      </c>
      <c r="R9" s="103">
        <v>0</v>
      </c>
      <c r="S9" s="103">
        <v>2347</v>
      </c>
      <c r="T9" s="103">
        <v>0</v>
      </c>
      <c r="U9" s="103">
        <v>0</v>
      </c>
      <c r="V9" s="103">
        <f>SUM(W9:AB9)</f>
        <v>8542</v>
      </c>
      <c r="W9" s="103">
        <v>935</v>
      </c>
      <c r="X9" s="103">
        <v>0</v>
      </c>
      <c r="Y9" s="103">
        <v>0</v>
      </c>
      <c r="Z9" s="103">
        <v>7607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3</v>
      </c>
      <c r="BA9" s="103">
        <v>3</v>
      </c>
      <c r="BB9" s="103">
        <v>0</v>
      </c>
      <c r="BC9" s="103">
        <v>0</v>
      </c>
    </row>
    <row r="10" spans="1:55" s="105" customFormat="1" ht="13.5" customHeight="1">
      <c r="A10" s="115" t="s">
        <v>28</v>
      </c>
      <c r="B10" s="113" t="s">
        <v>261</v>
      </c>
      <c r="C10" s="101" t="s">
        <v>262</v>
      </c>
      <c r="D10" s="103">
        <f>SUM(E10,+H10,+K10)</f>
        <v>18868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18868</v>
      </c>
      <c r="L10" s="103">
        <v>11316</v>
      </c>
      <c r="M10" s="103">
        <v>7552</v>
      </c>
      <c r="N10" s="103">
        <f>SUM(O10,+V10,+AC10)</f>
        <v>19457</v>
      </c>
      <c r="O10" s="103">
        <f>SUM(P10:U10)</f>
        <v>11316</v>
      </c>
      <c r="P10" s="103">
        <v>11316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7552</v>
      </c>
      <c r="W10" s="103">
        <v>7552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589</v>
      </c>
      <c r="AD10" s="103">
        <v>589</v>
      </c>
      <c r="AE10" s="103">
        <v>0</v>
      </c>
      <c r="AF10" s="103">
        <f>SUM(AG10:AI10)</f>
        <v>6</v>
      </c>
      <c r="AG10" s="103">
        <v>6</v>
      </c>
      <c r="AH10" s="103">
        <v>0</v>
      </c>
      <c r="AI10" s="103">
        <v>0</v>
      </c>
      <c r="AJ10" s="103">
        <f>SUM(AK10:AS10)</f>
        <v>6</v>
      </c>
      <c r="AK10" s="103">
        <v>0</v>
      </c>
      <c r="AL10" s="103">
        <v>0</v>
      </c>
      <c r="AM10" s="103">
        <v>6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28</v>
      </c>
      <c r="B11" s="113" t="s">
        <v>264</v>
      </c>
      <c r="C11" s="101" t="s">
        <v>265</v>
      </c>
      <c r="D11" s="103">
        <f>SUM(E11,+H11,+K11)</f>
        <v>24540</v>
      </c>
      <c r="E11" s="103">
        <f>SUM(F11:G11)</f>
        <v>0</v>
      </c>
      <c r="F11" s="103">
        <v>0</v>
      </c>
      <c r="G11" s="103">
        <v>0</v>
      </c>
      <c r="H11" s="103">
        <f>SUM(I11:J11)</f>
        <v>24540</v>
      </c>
      <c r="I11" s="103">
        <v>8889</v>
      </c>
      <c r="J11" s="103">
        <v>15651</v>
      </c>
      <c r="K11" s="103">
        <f>SUM(L11:M11)</f>
        <v>0</v>
      </c>
      <c r="L11" s="103">
        <v>0</v>
      </c>
      <c r="M11" s="103">
        <v>0</v>
      </c>
      <c r="N11" s="103">
        <f>SUM(O11,+V11,+AC11)</f>
        <v>24820</v>
      </c>
      <c r="O11" s="103">
        <f>SUM(P11:U11)</f>
        <v>8889</v>
      </c>
      <c r="P11" s="103">
        <v>8889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15651</v>
      </c>
      <c r="W11" s="103">
        <v>15651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280</v>
      </c>
      <c r="AD11" s="103">
        <v>280</v>
      </c>
      <c r="AE11" s="103">
        <v>0</v>
      </c>
      <c r="AF11" s="103">
        <f>SUM(AG11:AI11)</f>
        <v>42</v>
      </c>
      <c r="AG11" s="103">
        <v>42</v>
      </c>
      <c r="AH11" s="103">
        <v>0</v>
      </c>
      <c r="AI11" s="103">
        <v>0</v>
      </c>
      <c r="AJ11" s="103">
        <f>SUM(AK11:AS11)</f>
        <v>8889</v>
      </c>
      <c r="AK11" s="103">
        <v>8889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42</v>
      </c>
      <c r="AU11" s="103">
        <v>42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28</v>
      </c>
      <c r="B12" s="113" t="s">
        <v>267</v>
      </c>
      <c r="C12" s="101" t="s">
        <v>268</v>
      </c>
      <c r="D12" s="103">
        <f>SUM(E12,+H12,+K12)</f>
        <v>28794</v>
      </c>
      <c r="E12" s="103">
        <f>SUM(F12:G12)</f>
        <v>0</v>
      </c>
      <c r="F12" s="103">
        <v>0</v>
      </c>
      <c r="G12" s="103">
        <v>0</v>
      </c>
      <c r="H12" s="103">
        <f>SUM(I12:J12)</f>
        <v>7087</v>
      </c>
      <c r="I12" s="103">
        <v>7087</v>
      </c>
      <c r="J12" s="103">
        <v>0</v>
      </c>
      <c r="K12" s="103">
        <f>SUM(L12:M12)</f>
        <v>21707</v>
      </c>
      <c r="L12" s="103">
        <v>0</v>
      </c>
      <c r="M12" s="103">
        <v>21707</v>
      </c>
      <c r="N12" s="103">
        <f>SUM(O12,+V12,+AC12)</f>
        <v>28809</v>
      </c>
      <c r="O12" s="103">
        <f>SUM(P12:U12)</f>
        <v>7087</v>
      </c>
      <c r="P12" s="103">
        <v>7087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21707</v>
      </c>
      <c r="W12" s="103">
        <v>21707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15</v>
      </c>
      <c r="AD12" s="103">
        <v>15</v>
      </c>
      <c r="AE12" s="103">
        <v>0</v>
      </c>
      <c r="AF12" s="103">
        <f>SUM(AG12:AI12)</f>
        <v>89</v>
      </c>
      <c r="AG12" s="103">
        <v>89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89</v>
      </c>
      <c r="AU12" s="103">
        <v>89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28</v>
      </c>
      <c r="B13" s="113" t="s">
        <v>270</v>
      </c>
      <c r="C13" s="101" t="s">
        <v>271</v>
      </c>
      <c r="D13" s="103">
        <f>SUM(E13,+H13,+K13)</f>
        <v>11358</v>
      </c>
      <c r="E13" s="103">
        <f>SUM(F13:G13)</f>
        <v>0</v>
      </c>
      <c r="F13" s="103">
        <v>0</v>
      </c>
      <c r="G13" s="103">
        <v>0</v>
      </c>
      <c r="H13" s="103">
        <f>SUM(I13:J13)</f>
        <v>7600</v>
      </c>
      <c r="I13" s="103">
        <v>7600</v>
      </c>
      <c r="J13" s="103">
        <v>0</v>
      </c>
      <c r="K13" s="103">
        <f>SUM(L13:M13)</f>
        <v>3758</v>
      </c>
      <c r="L13" s="103">
        <v>0</v>
      </c>
      <c r="M13" s="103">
        <v>3758</v>
      </c>
      <c r="N13" s="103">
        <f>SUM(O13,+V13,+AC13)</f>
        <v>11358</v>
      </c>
      <c r="O13" s="103">
        <f>SUM(P13:U13)</f>
        <v>7600</v>
      </c>
      <c r="P13" s="103">
        <v>7600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3758</v>
      </c>
      <c r="W13" s="103">
        <v>3758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</v>
      </c>
      <c r="AG13" s="103">
        <v>15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15</v>
      </c>
      <c r="AU13" s="103">
        <v>15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28</v>
      </c>
      <c r="B14" s="113" t="s">
        <v>273</v>
      </c>
      <c r="C14" s="101" t="s">
        <v>274</v>
      </c>
      <c r="D14" s="103">
        <f>SUM(E14,+H14,+K14)</f>
        <v>10474</v>
      </c>
      <c r="E14" s="103">
        <f>SUM(F14:G14)</f>
        <v>0</v>
      </c>
      <c r="F14" s="103">
        <v>0</v>
      </c>
      <c r="G14" s="103">
        <v>0</v>
      </c>
      <c r="H14" s="103">
        <f>SUM(I14:J14)</f>
        <v>5942</v>
      </c>
      <c r="I14" s="103">
        <v>5942</v>
      </c>
      <c r="J14" s="103">
        <v>0</v>
      </c>
      <c r="K14" s="103">
        <f>SUM(L14:M14)</f>
        <v>4532</v>
      </c>
      <c r="L14" s="103">
        <v>0</v>
      </c>
      <c r="M14" s="103">
        <v>4532</v>
      </c>
      <c r="N14" s="103">
        <f>SUM(O14,+V14,+AC14)</f>
        <v>10474</v>
      </c>
      <c r="O14" s="103">
        <f>SUM(P14:U14)</f>
        <v>5942</v>
      </c>
      <c r="P14" s="103">
        <v>5942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4532</v>
      </c>
      <c r="W14" s="103">
        <v>4532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356</v>
      </c>
      <c r="AG14" s="103">
        <v>356</v>
      </c>
      <c r="AH14" s="103">
        <v>0</v>
      </c>
      <c r="AI14" s="103">
        <v>0</v>
      </c>
      <c r="AJ14" s="103">
        <f>SUM(AK14:AS14)</f>
        <v>356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356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28</v>
      </c>
      <c r="B15" s="113" t="s">
        <v>276</v>
      </c>
      <c r="C15" s="101" t="s">
        <v>277</v>
      </c>
      <c r="D15" s="103">
        <f>SUM(E15,+H15,+K15)</f>
        <v>5868</v>
      </c>
      <c r="E15" s="103">
        <f>SUM(F15:G15)</f>
        <v>0</v>
      </c>
      <c r="F15" s="103">
        <v>0</v>
      </c>
      <c r="G15" s="103">
        <v>0</v>
      </c>
      <c r="H15" s="103">
        <f>SUM(I15:J15)</f>
        <v>2709</v>
      </c>
      <c r="I15" s="103">
        <v>2709</v>
      </c>
      <c r="J15" s="103">
        <v>0</v>
      </c>
      <c r="K15" s="103">
        <f>SUM(L15:M15)</f>
        <v>3159</v>
      </c>
      <c r="L15" s="103">
        <v>0</v>
      </c>
      <c r="M15" s="103">
        <v>3159</v>
      </c>
      <c r="N15" s="103">
        <f>SUM(O15,+V15,+AC15)</f>
        <v>5874</v>
      </c>
      <c r="O15" s="103">
        <f>SUM(P15:U15)</f>
        <v>2709</v>
      </c>
      <c r="P15" s="103">
        <v>2709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3159</v>
      </c>
      <c r="W15" s="103">
        <v>3159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6</v>
      </c>
      <c r="AD15" s="103">
        <v>6</v>
      </c>
      <c r="AE15" s="103">
        <v>0</v>
      </c>
      <c r="AF15" s="103">
        <f>SUM(AG15:AI15)</f>
        <v>18</v>
      </c>
      <c r="AG15" s="103">
        <v>18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18</v>
      </c>
      <c r="AU15" s="103">
        <v>18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28</v>
      </c>
      <c r="B16" s="113" t="s">
        <v>279</v>
      </c>
      <c r="C16" s="101" t="s">
        <v>280</v>
      </c>
      <c r="D16" s="103">
        <f>SUM(E16,+H16,+K16)</f>
        <v>429</v>
      </c>
      <c r="E16" s="103">
        <f>SUM(F16:G16)</f>
        <v>286</v>
      </c>
      <c r="F16" s="103">
        <v>286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143</v>
      </c>
      <c r="L16" s="103">
        <v>0</v>
      </c>
      <c r="M16" s="103">
        <v>143</v>
      </c>
      <c r="N16" s="103">
        <f>SUM(O16,+V16,+AC16)</f>
        <v>429</v>
      </c>
      <c r="O16" s="103">
        <f>SUM(P16:U16)</f>
        <v>286</v>
      </c>
      <c r="P16" s="103">
        <v>0</v>
      </c>
      <c r="Q16" s="103">
        <v>0</v>
      </c>
      <c r="R16" s="103">
        <v>0</v>
      </c>
      <c r="S16" s="103">
        <v>286</v>
      </c>
      <c r="T16" s="103">
        <v>0</v>
      </c>
      <c r="U16" s="103">
        <v>0</v>
      </c>
      <c r="V16" s="103">
        <f>SUM(W16:AB16)</f>
        <v>143</v>
      </c>
      <c r="W16" s="103">
        <v>0</v>
      </c>
      <c r="X16" s="103">
        <v>0</v>
      </c>
      <c r="Y16" s="103">
        <v>0</v>
      </c>
      <c r="Z16" s="103">
        <v>143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28</v>
      </c>
      <c r="B17" s="113" t="s">
        <v>282</v>
      </c>
      <c r="C17" s="101" t="s">
        <v>283</v>
      </c>
      <c r="D17" s="103">
        <f>SUM(E17,+H17,+K17)</f>
        <v>910</v>
      </c>
      <c r="E17" s="103">
        <f>SUM(F17:G17)</f>
        <v>57</v>
      </c>
      <c r="F17" s="103">
        <v>57</v>
      </c>
      <c r="G17" s="103">
        <v>0</v>
      </c>
      <c r="H17" s="103">
        <f>SUM(I17:J17)</f>
        <v>296</v>
      </c>
      <c r="I17" s="103">
        <v>296</v>
      </c>
      <c r="J17" s="103">
        <v>0</v>
      </c>
      <c r="K17" s="103">
        <f>SUM(L17:M17)</f>
        <v>557</v>
      </c>
      <c r="L17" s="103">
        <v>0</v>
      </c>
      <c r="M17" s="103">
        <v>557</v>
      </c>
      <c r="N17" s="103">
        <f>SUM(O17,+V17,+AC17)</f>
        <v>910</v>
      </c>
      <c r="O17" s="103">
        <f>SUM(P17:U17)</f>
        <v>353</v>
      </c>
      <c r="P17" s="103">
        <v>0</v>
      </c>
      <c r="Q17" s="103">
        <v>0</v>
      </c>
      <c r="R17" s="103">
        <v>0</v>
      </c>
      <c r="S17" s="103">
        <v>353</v>
      </c>
      <c r="T17" s="103">
        <v>0</v>
      </c>
      <c r="U17" s="103">
        <v>0</v>
      </c>
      <c r="V17" s="103">
        <f>SUM(W17:AB17)</f>
        <v>557</v>
      </c>
      <c r="W17" s="103">
        <v>0</v>
      </c>
      <c r="X17" s="103">
        <v>0</v>
      </c>
      <c r="Y17" s="103">
        <v>0</v>
      </c>
      <c r="Z17" s="103">
        <v>557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0</v>
      </c>
      <c r="AG17" s="103">
        <v>0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28</v>
      </c>
      <c r="B18" s="113" t="s">
        <v>285</v>
      </c>
      <c r="C18" s="101" t="s">
        <v>286</v>
      </c>
      <c r="D18" s="103">
        <f>SUM(E18,+H18,+K18)</f>
        <v>1808</v>
      </c>
      <c r="E18" s="103">
        <f>SUM(F18:G18)</f>
        <v>0</v>
      </c>
      <c r="F18" s="103">
        <v>0</v>
      </c>
      <c r="G18" s="103">
        <v>0</v>
      </c>
      <c r="H18" s="103">
        <f>SUM(I18:J18)</f>
        <v>1037</v>
      </c>
      <c r="I18" s="103">
        <v>1037</v>
      </c>
      <c r="J18" s="103">
        <v>0</v>
      </c>
      <c r="K18" s="103">
        <f>SUM(L18:M18)</f>
        <v>771</v>
      </c>
      <c r="L18" s="103">
        <v>0</v>
      </c>
      <c r="M18" s="103">
        <v>771</v>
      </c>
      <c r="N18" s="103">
        <f>SUM(O18,+V18,+AC18)</f>
        <v>1808</v>
      </c>
      <c r="O18" s="103">
        <f>SUM(P18:U18)</f>
        <v>1037</v>
      </c>
      <c r="P18" s="103">
        <v>1037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771</v>
      </c>
      <c r="W18" s="103">
        <v>771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6</v>
      </c>
      <c r="AG18" s="103">
        <v>6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6</v>
      </c>
      <c r="AU18" s="103">
        <v>6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28</v>
      </c>
      <c r="B19" s="113" t="s">
        <v>288</v>
      </c>
      <c r="C19" s="101" t="s">
        <v>289</v>
      </c>
      <c r="D19" s="103">
        <f>SUM(E19,+H19,+K19)</f>
        <v>2766</v>
      </c>
      <c r="E19" s="103">
        <f>SUM(F19:G19)</f>
        <v>0</v>
      </c>
      <c r="F19" s="103">
        <v>0</v>
      </c>
      <c r="G19" s="103">
        <v>0</v>
      </c>
      <c r="H19" s="103">
        <f>SUM(I19:J19)</f>
        <v>1549</v>
      </c>
      <c r="I19" s="103">
        <v>1549</v>
      </c>
      <c r="J19" s="103">
        <v>0</v>
      </c>
      <c r="K19" s="103">
        <f>SUM(L19:M19)</f>
        <v>1217</v>
      </c>
      <c r="L19" s="103">
        <v>0</v>
      </c>
      <c r="M19" s="103">
        <v>1217</v>
      </c>
      <c r="N19" s="103">
        <f>SUM(O19,+V19,+AC19)</f>
        <v>2766</v>
      </c>
      <c r="O19" s="103">
        <f>SUM(P19:U19)</f>
        <v>1549</v>
      </c>
      <c r="P19" s="103">
        <v>0</v>
      </c>
      <c r="Q19" s="103">
        <v>0</v>
      </c>
      <c r="R19" s="103">
        <v>0</v>
      </c>
      <c r="S19" s="103">
        <v>1549</v>
      </c>
      <c r="T19" s="103">
        <v>0</v>
      </c>
      <c r="U19" s="103">
        <v>0</v>
      </c>
      <c r="V19" s="103">
        <f>SUM(W19:AB19)</f>
        <v>1217</v>
      </c>
      <c r="W19" s="103">
        <v>0</v>
      </c>
      <c r="X19" s="103">
        <v>0</v>
      </c>
      <c r="Y19" s="103">
        <v>0</v>
      </c>
      <c r="Z19" s="103">
        <v>1217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2</v>
      </c>
      <c r="AK19" s="103">
        <v>0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28</v>
      </c>
      <c r="B20" s="113" t="s">
        <v>291</v>
      </c>
      <c r="C20" s="101" t="s">
        <v>292</v>
      </c>
      <c r="D20" s="103">
        <f>SUM(E20,+H20,+K20)</f>
        <v>39124</v>
      </c>
      <c r="E20" s="103">
        <f>SUM(F20:G20)</f>
        <v>9570</v>
      </c>
      <c r="F20" s="103">
        <v>9570</v>
      </c>
      <c r="G20" s="103">
        <v>0</v>
      </c>
      <c r="H20" s="103">
        <f>SUM(I20:J20)</f>
        <v>16941</v>
      </c>
      <c r="I20" s="103">
        <v>16941</v>
      </c>
      <c r="J20" s="103">
        <v>0</v>
      </c>
      <c r="K20" s="103">
        <f>SUM(L20:M20)</f>
        <v>12613</v>
      </c>
      <c r="L20" s="103">
        <v>0</v>
      </c>
      <c r="M20" s="103">
        <v>12613</v>
      </c>
      <c r="N20" s="103">
        <f>SUM(O20,+V20,+AC20)</f>
        <v>39444</v>
      </c>
      <c r="O20" s="103">
        <f>SUM(P20:U20)</f>
        <v>26511</v>
      </c>
      <c r="P20" s="103">
        <v>23071</v>
      </c>
      <c r="Q20" s="103">
        <v>0</v>
      </c>
      <c r="R20" s="103">
        <v>0</v>
      </c>
      <c r="S20" s="103">
        <v>3440</v>
      </c>
      <c r="T20" s="103">
        <v>0</v>
      </c>
      <c r="U20" s="103">
        <v>0</v>
      </c>
      <c r="V20" s="103">
        <f>SUM(W20:AB20)</f>
        <v>12613</v>
      </c>
      <c r="W20" s="103">
        <v>8602</v>
      </c>
      <c r="X20" s="103">
        <v>0</v>
      </c>
      <c r="Y20" s="103">
        <v>0</v>
      </c>
      <c r="Z20" s="103">
        <v>4011</v>
      </c>
      <c r="AA20" s="103">
        <v>0</v>
      </c>
      <c r="AB20" s="103">
        <v>0</v>
      </c>
      <c r="AC20" s="103">
        <f>SUM(AD20:AE20)</f>
        <v>320</v>
      </c>
      <c r="AD20" s="103">
        <v>320</v>
      </c>
      <c r="AE20" s="103">
        <v>0</v>
      </c>
      <c r="AF20" s="103">
        <f>SUM(AG20:AI20)</f>
        <v>125</v>
      </c>
      <c r="AG20" s="103">
        <v>125</v>
      </c>
      <c r="AH20" s="103">
        <v>0</v>
      </c>
      <c r="AI20" s="103">
        <v>0</v>
      </c>
      <c r="AJ20" s="103">
        <f>SUM(AK20:AS20)</f>
        <v>125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125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28</v>
      </c>
      <c r="B21" s="113" t="s">
        <v>294</v>
      </c>
      <c r="C21" s="101" t="s">
        <v>295</v>
      </c>
      <c r="D21" s="103">
        <f>SUM(E21,+H21,+K21)</f>
        <v>8435</v>
      </c>
      <c r="E21" s="103">
        <f>SUM(F21:G21)</f>
        <v>0</v>
      </c>
      <c r="F21" s="103">
        <v>0</v>
      </c>
      <c r="G21" s="103">
        <v>0</v>
      </c>
      <c r="H21" s="103">
        <f>SUM(I21:J21)</f>
        <v>4265</v>
      </c>
      <c r="I21" s="103">
        <v>2180</v>
      </c>
      <c r="J21" s="103">
        <v>2085</v>
      </c>
      <c r="K21" s="103">
        <f>SUM(L21:M21)</f>
        <v>4170</v>
      </c>
      <c r="L21" s="103">
        <v>0</v>
      </c>
      <c r="M21" s="103">
        <v>4170</v>
      </c>
      <c r="N21" s="103">
        <f>SUM(O21,+V21,+AC21)</f>
        <v>8435</v>
      </c>
      <c r="O21" s="103">
        <f>SUM(P21:U21)</f>
        <v>2180</v>
      </c>
      <c r="P21" s="103">
        <v>2180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6255</v>
      </c>
      <c r="W21" s="103">
        <v>6255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30</v>
      </c>
      <c r="AG21" s="103">
        <v>30</v>
      </c>
      <c r="AH21" s="103">
        <v>0</v>
      </c>
      <c r="AI21" s="103">
        <v>0</v>
      </c>
      <c r="AJ21" s="103">
        <f>SUM(AK21:AS21)</f>
        <v>485</v>
      </c>
      <c r="AK21" s="103">
        <v>485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30</v>
      </c>
      <c r="AU21" s="103">
        <v>30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28</v>
      </c>
      <c r="B22" s="113" t="s">
        <v>297</v>
      </c>
      <c r="C22" s="101" t="s">
        <v>298</v>
      </c>
      <c r="D22" s="103">
        <f>SUM(E22,+H22,+K22)</f>
        <v>7958</v>
      </c>
      <c r="E22" s="103">
        <f>SUM(F22:G22)</f>
        <v>0</v>
      </c>
      <c r="F22" s="103">
        <v>0</v>
      </c>
      <c r="G22" s="103">
        <v>0</v>
      </c>
      <c r="H22" s="103">
        <f>SUM(I22:J22)</f>
        <v>3113</v>
      </c>
      <c r="I22" s="103">
        <v>3113</v>
      </c>
      <c r="J22" s="103">
        <v>0</v>
      </c>
      <c r="K22" s="103">
        <f>SUM(L22:M22)</f>
        <v>4845</v>
      </c>
      <c r="L22" s="103">
        <v>0</v>
      </c>
      <c r="M22" s="103">
        <v>4845</v>
      </c>
      <c r="N22" s="103">
        <f>SUM(O22,+V22,+AC22)</f>
        <v>7972</v>
      </c>
      <c r="O22" s="103">
        <f>SUM(P22:U22)</f>
        <v>3113</v>
      </c>
      <c r="P22" s="103">
        <v>3113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4845</v>
      </c>
      <c r="W22" s="103">
        <v>4845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14</v>
      </c>
      <c r="AD22" s="103">
        <v>14</v>
      </c>
      <c r="AE22" s="103">
        <v>0</v>
      </c>
      <c r="AF22" s="103">
        <f>SUM(AG22:AI22)</f>
        <v>76</v>
      </c>
      <c r="AG22" s="103">
        <v>76</v>
      </c>
      <c r="AH22" s="103">
        <v>0</v>
      </c>
      <c r="AI22" s="103">
        <v>0</v>
      </c>
      <c r="AJ22" s="103">
        <f>SUM(AK22:AS22)</f>
        <v>318</v>
      </c>
      <c r="AK22" s="103">
        <v>318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76</v>
      </c>
      <c r="AU22" s="103">
        <v>76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28</v>
      </c>
      <c r="B23" s="113" t="s">
        <v>300</v>
      </c>
      <c r="C23" s="101" t="s">
        <v>301</v>
      </c>
      <c r="D23" s="103">
        <f>SUM(E23,+H23,+K23)</f>
        <v>320</v>
      </c>
      <c r="E23" s="103">
        <f>SUM(F23:G23)</f>
        <v>0</v>
      </c>
      <c r="F23" s="103">
        <v>0</v>
      </c>
      <c r="G23" s="103">
        <v>0</v>
      </c>
      <c r="H23" s="103">
        <f>SUM(I23:J23)</f>
        <v>203</v>
      </c>
      <c r="I23" s="103">
        <v>203</v>
      </c>
      <c r="J23" s="103">
        <v>0</v>
      </c>
      <c r="K23" s="103">
        <f>SUM(L23:M23)</f>
        <v>117</v>
      </c>
      <c r="L23" s="103">
        <v>0</v>
      </c>
      <c r="M23" s="103">
        <v>117</v>
      </c>
      <c r="N23" s="103">
        <f>SUM(O23,+V23,+AC23)</f>
        <v>320</v>
      </c>
      <c r="O23" s="103">
        <f>SUM(P23:U23)</f>
        <v>203</v>
      </c>
      <c r="P23" s="103">
        <v>0</v>
      </c>
      <c r="Q23" s="103">
        <v>0</v>
      </c>
      <c r="R23" s="103">
        <v>0</v>
      </c>
      <c r="S23" s="103">
        <v>203</v>
      </c>
      <c r="T23" s="103">
        <v>0</v>
      </c>
      <c r="U23" s="103">
        <v>0</v>
      </c>
      <c r="V23" s="103">
        <f>SUM(W23:AB23)</f>
        <v>117</v>
      </c>
      <c r="W23" s="103">
        <v>0</v>
      </c>
      <c r="X23" s="103">
        <v>0</v>
      </c>
      <c r="Y23" s="103">
        <v>0</v>
      </c>
      <c r="Z23" s="103">
        <v>117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28</v>
      </c>
      <c r="B24" s="113" t="s">
        <v>303</v>
      </c>
      <c r="C24" s="101" t="s">
        <v>304</v>
      </c>
      <c r="D24" s="103">
        <f>SUM(E24,+H24,+K24)</f>
        <v>2208</v>
      </c>
      <c r="E24" s="103">
        <f>SUM(F24:G24)</f>
        <v>0</v>
      </c>
      <c r="F24" s="103">
        <v>0</v>
      </c>
      <c r="G24" s="103">
        <v>0</v>
      </c>
      <c r="H24" s="103">
        <f>SUM(I24:J24)</f>
        <v>932</v>
      </c>
      <c r="I24" s="103">
        <v>932</v>
      </c>
      <c r="J24" s="103">
        <v>0</v>
      </c>
      <c r="K24" s="103">
        <f>SUM(L24:M24)</f>
        <v>1276</v>
      </c>
      <c r="L24" s="103">
        <v>0</v>
      </c>
      <c r="M24" s="103">
        <v>1276</v>
      </c>
      <c r="N24" s="103">
        <f>SUM(O24,+V24,+AC24)</f>
        <v>2212</v>
      </c>
      <c r="O24" s="103">
        <f>SUM(P24:U24)</f>
        <v>932</v>
      </c>
      <c r="P24" s="103">
        <v>932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1276</v>
      </c>
      <c r="W24" s="103">
        <v>1276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4</v>
      </c>
      <c r="AD24" s="103">
        <v>4</v>
      </c>
      <c r="AE24" s="103">
        <v>0</v>
      </c>
      <c r="AF24" s="103">
        <f>SUM(AG24:AI24)</f>
        <v>7</v>
      </c>
      <c r="AG24" s="103">
        <v>7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7</v>
      </c>
      <c r="AU24" s="103">
        <v>7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28</v>
      </c>
      <c r="B25" s="113" t="s">
        <v>306</v>
      </c>
      <c r="C25" s="101" t="s">
        <v>307</v>
      </c>
      <c r="D25" s="103">
        <f>SUM(E25,+H25,+K25)</f>
        <v>946</v>
      </c>
      <c r="E25" s="103">
        <f>SUM(F25:G25)</f>
        <v>0</v>
      </c>
      <c r="F25" s="103">
        <v>0</v>
      </c>
      <c r="G25" s="103">
        <v>0</v>
      </c>
      <c r="H25" s="103">
        <f>SUM(I25:J25)</f>
        <v>714</v>
      </c>
      <c r="I25" s="103">
        <v>714</v>
      </c>
      <c r="J25" s="103">
        <v>0</v>
      </c>
      <c r="K25" s="103">
        <f>SUM(L25:M25)</f>
        <v>232</v>
      </c>
      <c r="L25" s="103">
        <v>0</v>
      </c>
      <c r="M25" s="103">
        <v>232</v>
      </c>
      <c r="N25" s="103">
        <f>SUM(O25,+V25,+AC25)</f>
        <v>946</v>
      </c>
      <c r="O25" s="103">
        <f>SUM(P25:U25)</f>
        <v>714</v>
      </c>
      <c r="P25" s="103">
        <v>714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232</v>
      </c>
      <c r="W25" s="103">
        <v>232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</v>
      </c>
      <c r="AG25" s="103">
        <v>3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28</v>
      </c>
      <c r="B26" s="113" t="s">
        <v>309</v>
      </c>
      <c r="C26" s="101" t="s">
        <v>310</v>
      </c>
      <c r="D26" s="103">
        <f>SUM(E26,+H26,+K26)</f>
        <v>4521</v>
      </c>
      <c r="E26" s="103">
        <f>SUM(F26:G26)</f>
        <v>0</v>
      </c>
      <c r="F26" s="103">
        <v>0</v>
      </c>
      <c r="G26" s="103">
        <v>0</v>
      </c>
      <c r="H26" s="103">
        <f>SUM(I26:J26)</f>
        <v>1928</v>
      </c>
      <c r="I26" s="103">
        <v>1928</v>
      </c>
      <c r="J26" s="103">
        <v>0</v>
      </c>
      <c r="K26" s="103">
        <f>SUM(L26:M26)</f>
        <v>2593</v>
      </c>
      <c r="L26" s="103">
        <v>0</v>
      </c>
      <c r="M26" s="103">
        <v>2593</v>
      </c>
      <c r="N26" s="103">
        <f>SUM(O26,+V26,+AC26)</f>
        <v>4521</v>
      </c>
      <c r="O26" s="103">
        <f>SUM(P26:U26)</f>
        <v>1928</v>
      </c>
      <c r="P26" s="103">
        <v>1928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2593</v>
      </c>
      <c r="W26" s="103">
        <v>2593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14</v>
      </c>
      <c r="AG26" s="103">
        <v>14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14</v>
      </c>
      <c r="AU26" s="103">
        <v>14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28</v>
      </c>
      <c r="B27" s="113" t="s">
        <v>312</v>
      </c>
      <c r="C27" s="101" t="s">
        <v>313</v>
      </c>
      <c r="D27" s="103">
        <f>SUM(E27,+H27,+K27)</f>
        <v>1353</v>
      </c>
      <c r="E27" s="103">
        <f>SUM(F27:G27)</f>
        <v>0</v>
      </c>
      <c r="F27" s="103">
        <v>0</v>
      </c>
      <c r="G27" s="103">
        <v>0</v>
      </c>
      <c r="H27" s="103">
        <f>SUM(I27:J27)</f>
        <v>1353</v>
      </c>
      <c r="I27" s="103">
        <v>750</v>
      </c>
      <c r="J27" s="103">
        <v>603</v>
      </c>
      <c r="K27" s="103">
        <f>SUM(L27:M27)</f>
        <v>0</v>
      </c>
      <c r="L27" s="103">
        <v>0</v>
      </c>
      <c r="M27" s="103">
        <v>0</v>
      </c>
      <c r="N27" s="103">
        <f>SUM(O27,+V27,+AC27)</f>
        <v>1355</v>
      </c>
      <c r="O27" s="103">
        <f>SUM(P27:U27)</f>
        <v>750</v>
      </c>
      <c r="P27" s="103">
        <v>750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603</v>
      </c>
      <c r="W27" s="103">
        <v>603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</v>
      </c>
      <c r="AD27" s="103">
        <v>2</v>
      </c>
      <c r="AE27" s="103">
        <v>0</v>
      </c>
      <c r="AF27" s="103">
        <f>SUM(AG27:AI27)</f>
        <v>13</v>
      </c>
      <c r="AG27" s="103">
        <v>13</v>
      </c>
      <c r="AH27" s="103">
        <v>0</v>
      </c>
      <c r="AI27" s="103">
        <v>0</v>
      </c>
      <c r="AJ27" s="103">
        <f>SUM(AK27:AS27)</f>
        <v>54</v>
      </c>
      <c r="AK27" s="103">
        <v>54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13</v>
      </c>
      <c r="AU27" s="103">
        <v>13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28</v>
      </c>
      <c r="B28" s="113" t="s">
        <v>315</v>
      </c>
      <c r="C28" s="101" t="s">
        <v>316</v>
      </c>
      <c r="D28" s="103">
        <f>SUM(E28,+H28,+K28)</f>
        <v>1849</v>
      </c>
      <c r="E28" s="103">
        <f>SUM(F28:G28)</f>
        <v>0</v>
      </c>
      <c r="F28" s="103">
        <v>0</v>
      </c>
      <c r="G28" s="103">
        <v>0</v>
      </c>
      <c r="H28" s="103">
        <f>SUM(I28:J28)</f>
        <v>1849</v>
      </c>
      <c r="I28" s="103">
        <v>882</v>
      </c>
      <c r="J28" s="103">
        <v>967</v>
      </c>
      <c r="K28" s="103">
        <f>SUM(L28:M28)</f>
        <v>0</v>
      </c>
      <c r="L28" s="103">
        <v>0</v>
      </c>
      <c r="M28" s="103">
        <v>0</v>
      </c>
      <c r="N28" s="103">
        <f>SUM(O28,+V28,+AC28)</f>
        <v>1849</v>
      </c>
      <c r="O28" s="103">
        <f>SUM(P28:U28)</f>
        <v>882</v>
      </c>
      <c r="P28" s="103">
        <v>882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967</v>
      </c>
      <c r="W28" s="103">
        <v>967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18</v>
      </c>
      <c r="AG28" s="103">
        <v>18</v>
      </c>
      <c r="AH28" s="103">
        <v>0</v>
      </c>
      <c r="AI28" s="103">
        <v>0</v>
      </c>
      <c r="AJ28" s="103">
        <f>SUM(AK28:AS28)</f>
        <v>74</v>
      </c>
      <c r="AK28" s="103">
        <v>74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18</v>
      </c>
      <c r="AU28" s="103">
        <v>18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28</v>
      </c>
      <c r="B29" s="113" t="s">
        <v>318</v>
      </c>
      <c r="C29" s="101" t="s">
        <v>319</v>
      </c>
      <c r="D29" s="103">
        <f>SUM(E29,+H29,+K29)</f>
        <v>1552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1552</v>
      </c>
      <c r="L29" s="103">
        <v>574</v>
      </c>
      <c r="M29" s="103">
        <v>978</v>
      </c>
      <c r="N29" s="103">
        <f>SUM(O29,+V29,+AC29)</f>
        <v>1560</v>
      </c>
      <c r="O29" s="103">
        <f>SUM(P29:U29)</f>
        <v>574</v>
      </c>
      <c r="P29" s="103">
        <v>574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978</v>
      </c>
      <c r="W29" s="103">
        <v>978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8</v>
      </c>
      <c r="AD29" s="103">
        <v>8</v>
      </c>
      <c r="AE29" s="103">
        <v>0</v>
      </c>
      <c r="AF29" s="103">
        <f>SUM(AG29:AI29)</f>
        <v>15</v>
      </c>
      <c r="AG29" s="103">
        <v>15</v>
      </c>
      <c r="AH29" s="103">
        <v>0</v>
      </c>
      <c r="AI29" s="103">
        <v>0</v>
      </c>
      <c r="AJ29" s="103">
        <f>SUM(AK29:AS29)</f>
        <v>62</v>
      </c>
      <c r="AK29" s="103">
        <v>62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15</v>
      </c>
      <c r="AU29" s="103">
        <v>15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28</v>
      </c>
      <c r="B30" s="113" t="s">
        <v>321</v>
      </c>
      <c r="C30" s="101" t="s">
        <v>322</v>
      </c>
      <c r="D30" s="103">
        <f>SUM(E30,+H30,+K30)</f>
        <v>1655</v>
      </c>
      <c r="E30" s="103">
        <f>SUM(F30:G30)</f>
        <v>0</v>
      </c>
      <c r="F30" s="103">
        <v>0</v>
      </c>
      <c r="G30" s="103">
        <v>0</v>
      </c>
      <c r="H30" s="103">
        <f>SUM(I30:J30)</f>
        <v>593</v>
      </c>
      <c r="I30" s="103">
        <v>593</v>
      </c>
      <c r="J30" s="103">
        <v>0</v>
      </c>
      <c r="K30" s="103">
        <f>SUM(L30:M30)</f>
        <v>1062</v>
      </c>
      <c r="L30" s="103">
        <v>0</v>
      </c>
      <c r="M30" s="103">
        <v>1062</v>
      </c>
      <c r="N30" s="103">
        <f>SUM(O30,+V30,+AC30)</f>
        <v>1669</v>
      </c>
      <c r="O30" s="103">
        <f>SUM(P30:U30)</f>
        <v>593</v>
      </c>
      <c r="P30" s="103">
        <v>593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1062</v>
      </c>
      <c r="W30" s="103">
        <v>1062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14</v>
      </c>
      <c r="AD30" s="103">
        <v>14</v>
      </c>
      <c r="AE30" s="103">
        <v>0</v>
      </c>
      <c r="AF30" s="103">
        <f>SUM(AG30:AI30)</f>
        <v>15</v>
      </c>
      <c r="AG30" s="103">
        <v>15</v>
      </c>
      <c r="AH30" s="103">
        <v>0</v>
      </c>
      <c r="AI30" s="103">
        <v>0</v>
      </c>
      <c r="AJ30" s="103">
        <f>SUM(AK30:AS30)</f>
        <v>66</v>
      </c>
      <c r="AK30" s="103">
        <v>66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15</v>
      </c>
      <c r="AU30" s="103">
        <v>15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28</v>
      </c>
      <c r="B31" s="113" t="s">
        <v>324</v>
      </c>
      <c r="C31" s="101" t="s">
        <v>325</v>
      </c>
      <c r="D31" s="103">
        <f>SUM(E31,+H31,+K31)</f>
        <v>8453</v>
      </c>
      <c r="E31" s="103">
        <f>SUM(F31:G31)</f>
        <v>0</v>
      </c>
      <c r="F31" s="103">
        <v>0</v>
      </c>
      <c r="G31" s="103">
        <v>0</v>
      </c>
      <c r="H31" s="103">
        <f>SUM(I31:J31)</f>
        <v>3658</v>
      </c>
      <c r="I31" s="103">
        <v>1261</v>
      </c>
      <c r="J31" s="103">
        <v>2397</v>
      </c>
      <c r="K31" s="103">
        <f>SUM(L31:M31)</f>
        <v>4795</v>
      </c>
      <c r="L31" s="103">
        <v>0</v>
      </c>
      <c r="M31" s="103">
        <v>4795</v>
      </c>
      <c r="N31" s="103">
        <f>SUM(O31,+V31,+AC31)</f>
        <v>8453</v>
      </c>
      <c r="O31" s="103">
        <f>SUM(P31:U31)</f>
        <v>1261</v>
      </c>
      <c r="P31" s="103">
        <v>1261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7192</v>
      </c>
      <c r="W31" s="103">
        <v>7192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31</v>
      </c>
      <c r="AG31" s="103">
        <v>31</v>
      </c>
      <c r="AH31" s="103">
        <v>0</v>
      </c>
      <c r="AI31" s="103">
        <v>0</v>
      </c>
      <c r="AJ31" s="103">
        <f>SUM(AK31:AS31)</f>
        <v>486</v>
      </c>
      <c r="AK31" s="103">
        <v>486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31</v>
      </c>
      <c r="AU31" s="103">
        <v>31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28</v>
      </c>
      <c r="B32" s="113" t="s">
        <v>327</v>
      </c>
      <c r="C32" s="101" t="s">
        <v>328</v>
      </c>
      <c r="D32" s="103">
        <f>SUM(E32,+H32,+K32)</f>
        <v>1728</v>
      </c>
      <c r="E32" s="103">
        <f>SUM(F32:G32)</f>
        <v>0</v>
      </c>
      <c r="F32" s="103">
        <v>0</v>
      </c>
      <c r="G32" s="103">
        <v>0</v>
      </c>
      <c r="H32" s="103">
        <f>SUM(I32:J32)</f>
        <v>1166</v>
      </c>
      <c r="I32" s="103">
        <v>1166</v>
      </c>
      <c r="J32" s="103">
        <v>0</v>
      </c>
      <c r="K32" s="103">
        <f>SUM(L32:M32)</f>
        <v>562</v>
      </c>
      <c r="L32" s="103">
        <v>0</v>
      </c>
      <c r="M32" s="103">
        <v>562</v>
      </c>
      <c r="N32" s="103">
        <f>SUM(O32,+V32,+AC32)</f>
        <v>1790</v>
      </c>
      <c r="O32" s="103">
        <f>SUM(P32:U32)</f>
        <v>1166</v>
      </c>
      <c r="P32" s="103">
        <v>1166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562</v>
      </c>
      <c r="W32" s="103">
        <v>562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62</v>
      </c>
      <c r="AD32" s="103">
        <v>62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28</v>
      </c>
      <c r="B33" s="113" t="s">
        <v>330</v>
      </c>
      <c r="C33" s="101" t="s">
        <v>331</v>
      </c>
      <c r="D33" s="103">
        <f>SUM(E33,+H33,+K33)</f>
        <v>7122</v>
      </c>
      <c r="E33" s="103">
        <f>SUM(F33:G33)</f>
        <v>6198</v>
      </c>
      <c r="F33" s="103">
        <v>6198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924</v>
      </c>
      <c r="L33" s="103">
        <v>0</v>
      </c>
      <c r="M33" s="103">
        <v>924</v>
      </c>
      <c r="N33" s="103">
        <f>SUM(O33,+V33,+AC33)</f>
        <v>7156</v>
      </c>
      <c r="O33" s="103">
        <f>SUM(P33:U33)</f>
        <v>6198</v>
      </c>
      <c r="P33" s="103">
        <v>6198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924</v>
      </c>
      <c r="W33" s="103">
        <v>924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34</v>
      </c>
      <c r="AD33" s="103">
        <v>30</v>
      </c>
      <c r="AE33" s="103">
        <v>4</v>
      </c>
      <c r="AF33" s="103">
        <f>SUM(AG33:AI33)</f>
        <v>22</v>
      </c>
      <c r="AG33" s="103">
        <v>22</v>
      </c>
      <c r="AH33" s="103">
        <v>0</v>
      </c>
      <c r="AI33" s="103">
        <v>0</v>
      </c>
      <c r="AJ33" s="103">
        <f>SUM(AK33:AS33)</f>
        <v>46</v>
      </c>
      <c r="AK33" s="103">
        <v>0</v>
      </c>
      <c r="AL33" s="103">
        <v>24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22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24</v>
      </c>
      <c r="BA33" s="103">
        <v>24</v>
      </c>
      <c r="BB33" s="103">
        <v>0</v>
      </c>
      <c r="BC33" s="103">
        <v>0</v>
      </c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3">
    <sortCondition ref="A8:A33"/>
    <sortCondition ref="B8:B33"/>
    <sortCondition ref="C8:C33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26000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26100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26201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26202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26203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26204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26205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26206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26207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26208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26209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26210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26211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26212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26213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26214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26303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26322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26343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26344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26364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26365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26366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26367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26407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26463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26465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2018-02-23T07:38:05Z</dcterms:modified>
</cp:coreProperties>
</file>