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12千葉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市町村分担金内訳!$A$6:$DU$21</definedName>
    <definedName name="_xlnm._FilterDatabase" localSheetId="4" hidden="1">組合分担金内訳!$A$6:$BE$60</definedName>
    <definedName name="_xlnm._FilterDatabase" localSheetId="3" hidden="1">'廃棄物事業経費（歳出）'!$A$6:$CI$75</definedName>
    <definedName name="_xlnm._FilterDatabase" localSheetId="2" hidden="1">'廃棄物事業経費（歳入）'!$A$6:$AE$75</definedName>
    <definedName name="_xlnm._FilterDatabase" localSheetId="0" hidden="1">'廃棄物事業経費（市町村）'!$A$6:$DJ$60</definedName>
    <definedName name="_xlnm._FilterDatabase" localSheetId="1" hidden="1">'廃棄物事業経費（組合）'!$A$6:$DJ$21</definedName>
    <definedName name="_xlnm.Print_Area" localSheetId="6">経費集計!$A$1:$M$33</definedName>
    <definedName name="_xlnm.Print_Area" localSheetId="5">市町村分担金内訳!$2:$22</definedName>
    <definedName name="_xlnm.Print_Area" localSheetId="4">組合分担金内訳!$2:$61</definedName>
    <definedName name="_xlnm.Print_Area" localSheetId="3">'廃棄物事業経費（歳出）'!$2:$76</definedName>
    <definedName name="_xlnm.Print_Area" localSheetId="2">'廃棄物事業経費（歳入）'!$2:$76</definedName>
    <definedName name="_xlnm.Print_Area" localSheetId="0">'廃棄物事業経費（市町村）'!$2:$61</definedName>
    <definedName name="_xlnm.Print_Area" localSheetId="1">'廃棄物事業経費（組合）'!$2:$22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G43" i="5"/>
  <c r="I43" i="5" s="1"/>
  <c r="G44" i="5"/>
  <c r="I44" i="5" s="1"/>
  <c r="G45" i="5"/>
  <c r="I45" i="5" s="1"/>
  <c r="G46" i="5"/>
  <c r="I46" i="5" s="1"/>
  <c r="G47" i="5"/>
  <c r="I47" i="5" s="1"/>
  <c r="G48" i="5"/>
  <c r="I48" i="5" s="1"/>
  <c r="G49" i="5"/>
  <c r="I49" i="5" s="1"/>
  <c r="G50" i="5"/>
  <c r="I50" i="5" s="1"/>
  <c r="G51" i="5"/>
  <c r="I51" i="5" s="1"/>
  <c r="G52" i="5"/>
  <c r="I52" i="5" s="1"/>
  <c r="G53" i="5"/>
  <c r="I53" i="5" s="1"/>
  <c r="G54" i="5"/>
  <c r="I54" i="5" s="1"/>
  <c r="G55" i="5"/>
  <c r="I55" i="5" s="1"/>
  <c r="G56" i="5"/>
  <c r="I56" i="5" s="1"/>
  <c r="G57" i="5"/>
  <c r="I57" i="5" s="1"/>
  <c r="G58" i="5"/>
  <c r="I58" i="5" s="1"/>
  <c r="G59" i="5"/>
  <c r="I59" i="5" s="1"/>
  <c r="G60" i="5"/>
  <c r="I60" i="5" s="1"/>
  <c r="G61" i="5"/>
  <c r="I61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D47" i="5"/>
  <c r="F47" i="5" s="1"/>
  <c r="D48" i="5"/>
  <c r="F48" i="5" s="1"/>
  <c r="D49" i="5"/>
  <c r="F49" i="5" s="1"/>
  <c r="D50" i="5"/>
  <c r="F50" i="5" s="1"/>
  <c r="D51" i="5"/>
  <c r="F51" i="5" s="1"/>
  <c r="D52" i="5"/>
  <c r="F52" i="5" s="1"/>
  <c r="D53" i="5"/>
  <c r="F53" i="5" s="1"/>
  <c r="D54" i="5"/>
  <c r="F54" i="5" s="1"/>
  <c r="D55" i="5"/>
  <c r="F55" i="5" s="1"/>
  <c r="D56" i="5"/>
  <c r="F56" i="5" s="1"/>
  <c r="D57" i="5"/>
  <c r="F57" i="5" s="1"/>
  <c r="D58" i="5"/>
  <c r="F58" i="5" s="1"/>
  <c r="D59" i="5"/>
  <c r="F59" i="5" s="1"/>
  <c r="D60" i="5"/>
  <c r="F60" i="5" s="1"/>
  <c r="D61" i="5"/>
  <c r="F61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G67" i="4"/>
  <c r="CG68" i="4"/>
  <c r="CG69" i="4"/>
  <c r="CG70" i="4"/>
  <c r="CG71" i="4"/>
  <c r="CG72" i="4"/>
  <c r="CG73" i="4"/>
  <c r="CG74" i="4"/>
  <c r="CG75" i="4"/>
  <c r="CG76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E62" i="4"/>
  <c r="CE63" i="4"/>
  <c r="CE64" i="4"/>
  <c r="CE65" i="4"/>
  <c r="CE66" i="4"/>
  <c r="CE67" i="4"/>
  <c r="CE68" i="4"/>
  <c r="CE69" i="4"/>
  <c r="CE70" i="4"/>
  <c r="CE71" i="4"/>
  <c r="CE72" i="4"/>
  <c r="CE73" i="4"/>
  <c r="CE74" i="4"/>
  <c r="CE75" i="4"/>
  <c r="CE76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6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N8" i="4"/>
  <c r="BG8" i="4" s="1"/>
  <c r="AN9" i="4"/>
  <c r="BG9" i="4" s="1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N28" i="4"/>
  <c r="BG28" i="4" s="1"/>
  <c r="AN29" i="4"/>
  <c r="BG29" i="4" s="1"/>
  <c r="AN30" i="4"/>
  <c r="BG30" i="4" s="1"/>
  <c r="AN31" i="4"/>
  <c r="BG31" i="4" s="1"/>
  <c r="AN32" i="4"/>
  <c r="BG32" i="4" s="1"/>
  <c r="AN33" i="4"/>
  <c r="BG33" i="4" s="1"/>
  <c r="AN34" i="4"/>
  <c r="BG34" i="4" s="1"/>
  <c r="AN35" i="4"/>
  <c r="BG35" i="4" s="1"/>
  <c r="AN36" i="4"/>
  <c r="BG36" i="4" s="1"/>
  <c r="AN37" i="4"/>
  <c r="BG37" i="4" s="1"/>
  <c r="AN38" i="4"/>
  <c r="BG38" i="4" s="1"/>
  <c r="AN39" i="4"/>
  <c r="BG39" i="4" s="1"/>
  <c r="AN40" i="4"/>
  <c r="BG40" i="4" s="1"/>
  <c r="AN41" i="4"/>
  <c r="BG41" i="4" s="1"/>
  <c r="AN42" i="4"/>
  <c r="BG42" i="4" s="1"/>
  <c r="AN43" i="4"/>
  <c r="BG43" i="4" s="1"/>
  <c r="AN44" i="4"/>
  <c r="BG44" i="4" s="1"/>
  <c r="AN45" i="4"/>
  <c r="BG45" i="4" s="1"/>
  <c r="AN46" i="4"/>
  <c r="BG46" i="4" s="1"/>
  <c r="AN47" i="4"/>
  <c r="BG47" i="4" s="1"/>
  <c r="AN48" i="4"/>
  <c r="BG48" i="4" s="1"/>
  <c r="AN49" i="4"/>
  <c r="BG49" i="4" s="1"/>
  <c r="AN50" i="4"/>
  <c r="BG50" i="4" s="1"/>
  <c r="AN51" i="4"/>
  <c r="BG51" i="4" s="1"/>
  <c r="AN52" i="4"/>
  <c r="BG52" i="4" s="1"/>
  <c r="AN53" i="4"/>
  <c r="BG53" i="4" s="1"/>
  <c r="AN54" i="4"/>
  <c r="BG54" i="4" s="1"/>
  <c r="AN55" i="4"/>
  <c r="BG55" i="4" s="1"/>
  <c r="AN56" i="4"/>
  <c r="BG56" i="4" s="1"/>
  <c r="AN57" i="4"/>
  <c r="BG57" i="4" s="1"/>
  <c r="AN58" i="4"/>
  <c r="BG58" i="4" s="1"/>
  <c r="AN59" i="4"/>
  <c r="BG59" i="4" s="1"/>
  <c r="AN60" i="4"/>
  <c r="BG60" i="4" s="1"/>
  <c r="AN61" i="4"/>
  <c r="BG61" i="4" s="1"/>
  <c r="AN62" i="4"/>
  <c r="BG62" i="4" s="1"/>
  <c r="AN63" i="4"/>
  <c r="BG63" i="4" s="1"/>
  <c r="AN64" i="4"/>
  <c r="BG64" i="4" s="1"/>
  <c r="AN65" i="4"/>
  <c r="BG65" i="4" s="1"/>
  <c r="AN66" i="4"/>
  <c r="BG66" i="4" s="1"/>
  <c r="AN67" i="4"/>
  <c r="BG67" i="4" s="1"/>
  <c r="AN68" i="4"/>
  <c r="BG68" i="4" s="1"/>
  <c r="AN69" i="4"/>
  <c r="BG69" i="4" s="1"/>
  <c r="AN70" i="4"/>
  <c r="BG70" i="4" s="1"/>
  <c r="AN71" i="4"/>
  <c r="BG71" i="4" s="1"/>
  <c r="AN72" i="4"/>
  <c r="BG72" i="4" s="1"/>
  <c r="AN73" i="4"/>
  <c r="BG73" i="4" s="1"/>
  <c r="AN74" i="4"/>
  <c r="BG74" i="4" s="1"/>
  <c r="AN75" i="4"/>
  <c r="BG75" i="4" s="1"/>
  <c r="AN76" i="4"/>
  <c r="BG76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W58" i="4"/>
  <c r="CA58" i="4" s="1"/>
  <c r="W59" i="4"/>
  <c r="CA59" i="4" s="1"/>
  <c r="W60" i="4"/>
  <c r="CA60" i="4" s="1"/>
  <c r="W61" i="4"/>
  <c r="CA61" i="4" s="1"/>
  <c r="W62" i="4"/>
  <c r="CA62" i="4" s="1"/>
  <c r="W63" i="4"/>
  <c r="CA63" i="4" s="1"/>
  <c r="W64" i="4"/>
  <c r="CA64" i="4" s="1"/>
  <c r="W65" i="4"/>
  <c r="CA65" i="4" s="1"/>
  <c r="W66" i="4"/>
  <c r="CA66" i="4" s="1"/>
  <c r="W67" i="4"/>
  <c r="CA67" i="4" s="1"/>
  <c r="W68" i="4"/>
  <c r="CA68" i="4" s="1"/>
  <c r="W69" i="4"/>
  <c r="CA69" i="4" s="1"/>
  <c r="W70" i="4"/>
  <c r="CA70" i="4" s="1"/>
  <c r="W71" i="4"/>
  <c r="CA71" i="4" s="1"/>
  <c r="W72" i="4"/>
  <c r="CA72" i="4" s="1"/>
  <c r="W73" i="4"/>
  <c r="CA73" i="4" s="1"/>
  <c r="W74" i="4"/>
  <c r="CA74" i="4" s="1"/>
  <c r="W75" i="4"/>
  <c r="CA75" i="4" s="1"/>
  <c r="W76" i="4"/>
  <c r="CA76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R58" i="4"/>
  <c r="BV58" i="4" s="1"/>
  <c r="R59" i="4"/>
  <c r="BV59" i="4" s="1"/>
  <c r="R60" i="4"/>
  <c r="BV60" i="4" s="1"/>
  <c r="R61" i="4"/>
  <c r="BV61" i="4" s="1"/>
  <c r="R62" i="4"/>
  <c r="BV62" i="4" s="1"/>
  <c r="R63" i="4"/>
  <c r="BV63" i="4" s="1"/>
  <c r="R64" i="4"/>
  <c r="BV64" i="4" s="1"/>
  <c r="R65" i="4"/>
  <c r="BV65" i="4" s="1"/>
  <c r="R66" i="4"/>
  <c r="BV66" i="4" s="1"/>
  <c r="R67" i="4"/>
  <c r="BV67" i="4" s="1"/>
  <c r="R68" i="4"/>
  <c r="BV68" i="4" s="1"/>
  <c r="R69" i="4"/>
  <c r="BV69" i="4" s="1"/>
  <c r="R70" i="4"/>
  <c r="BV70" i="4" s="1"/>
  <c r="R71" i="4"/>
  <c r="BV71" i="4" s="1"/>
  <c r="R72" i="4"/>
  <c r="BV72" i="4" s="1"/>
  <c r="R73" i="4"/>
  <c r="BV73" i="4" s="1"/>
  <c r="R74" i="4"/>
  <c r="BV74" i="4" s="1"/>
  <c r="R75" i="4"/>
  <c r="BV75" i="4" s="1"/>
  <c r="R76" i="4"/>
  <c r="BV76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M58" i="4"/>
  <c r="BQ58" i="4" s="1"/>
  <c r="M59" i="4"/>
  <c r="BQ59" i="4" s="1"/>
  <c r="M60" i="4"/>
  <c r="BQ60" i="4" s="1"/>
  <c r="M61" i="4"/>
  <c r="BQ61" i="4" s="1"/>
  <c r="M62" i="4"/>
  <c r="BQ62" i="4" s="1"/>
  <c r="M63" i="4"/>
  <c r="BQ63" i="4" s="1"/>
  <c r="M64" i="4"/>
  <c r="BQ64" i="4" s="1"/>
  <c r="M65" i="4"/>
  <c r="BQ65" i="4" s="1"/>
  <c r="M66" i="4"/>
  <c r="BQ66" i="4" s="1"/>
  <c r="M67" i="4"/>
  <c r="BQ67" i="4" s="1"/>
  <c r="M68" i="4"/>
  <c r="BQ68" i="4" s="1"/>
  <c r="M69" i="4"/>
  <c r="BQ69" i="4" s="1"/>
  <c r="M70" i="4"/>
  <c r="BQ70" i="4" s="1"/>
  <c r="M71" i="4"/>
  <c r="BQ71" i="4" s="1"/>
  <c r="M72" i="4"/>
  <c r="BQ72" i="4" s="1"/>
  <c r="M73" i="4"/>
  <c r="BQ73" i="4" s="1"/>
  <c r="M74" i="4"/>
  <c r="BQ74" i="4" s="1"/>
  <c r="M75" i="4"/>
  <c r="BQ75" i="4" s="1"/>
  <c r="M76" i="4"/>
  <c r="BQ76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L50" i="4"/>
  <c r="BP50" i="4" s="1"/>
  <c r="L51" i="4"/>
  <c r="BP51" i="4" s="1"/>
  <c r="L52" i="4"/>
  <c r="BP52" i="4" s="1"/>
  <c r="L53" i="4"/>
  <c r="BP53" i="4" s="1"/>
  <c r="L54" i="4"/>
  <c r="BP54" i="4" s="1"/>
  <c r="L55" i="4"/>
  <c r="BP55" i="4" s="1"/>
  <c r="L56" i="4"/>
  <c r="BP56" i="4" s="1"/>
  <c r="L57" i="4"/>
  <c r="BP57" i="4" s="1"/>
  <c r="L58" i="4"/>
  <c r="BP58" i="4" s="1"/>
  <c r="L59" i="4"/>
  <c r="BP59" i="4" s="1"/>
  <c r="L60" i="4"/>
  <c r="BP60" i="4" s="1"/>
  <c r="L61" i="4"/>
  <c r="BP61" i="4" s="1"/>
  <c r="L62" i="4"/>
  <c r="BP62" i="4" s="1"/>
  <c r="L63" i="4"/>
  <c r="BP63" i="4" s="1"/>
  <c r="L64" i="4"/>
  <c r="BP64" i="4" s="1"/>
  <c r="L65" i="4"/>
  <c r="BP65" i="4" s="1"/>
  <c r="L66" i="4"/>
  <c r="BP66" i="4" s="1"/>
  <c r="L67" i="4"/>
  <c r="BP67" i="4" s="1"/>
  <c r="L68" i="4"/>
  <c r="BP68" i="4" s="1"/>
  <c r="L69" i="4"/>
  <c r="BP69" i="4" s="1"/>
  <c r="L70" i="4"/>
  <c r="BP70" i="4" s="1"/>
  <c r="L71" i="4"/>
  <c r="BP71" i="4" s="1"/>
  <c r="L72" i="4"/>
  <c r="BP72" i="4" s="1"/>
  <c r="L73" i="4"/>
  <c r="BP73" i="4" s="1"/>
  <c r="L74" i="4"/>
  <c r="BP74" i="4" s="1"/>
  <c r="L75" i="4"/>
  <c r="BP75" i="4" s="1"/>
  <c r="L76" i="4"/>
  <c r="BP76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E25" i="4"/>
  <c r="BI25" i="4" s="1"/>
  <c r="E26" i="4"/>
  <c r="E27" i="4"/>
  <c r="BI27" i="4" s="1"/>
  <c r="E28" i="4"/>
  <c r="E29" i="4"/>
  <c r="BI29" i="4" s="1"/>
  <c r="E30" i="4"/>
  <c r="E31" i="4"/>
  <c r="BI31" i="4" s="1"/>
  <c r="E32" i="4"/>
  <c r="E33" i="4"/>
  <c r="BI33" i="4" s="1"/>
  <c r="E34" i="4"/>
  <c r="E35" i="4"/>
  <c r="BI35" i="4" s="1"/>
  <c r="E36" i="4"/>
  <c r="E37" i="4"/>
  <c r="BI37" i="4" s="1"/>
  <c r="E38" i="4"/>
  <c r="E39" i="4"/>
  <c r="BI39" i="4" s="1"/>
  <c r="E40" i="4"/>
  <c r="E41" i="4"/>
  <c r="BI41" i="4" s="1"/>
  <c r="E42" i="4"/>
  <c r="E43" i="4"/>
  <c r="BI43" i="4" s="1"/>
  <c r="E44" i="4"/>
  <c r="E45" i="4"/>
  <c r="BI45" i="4" s="1"/>
  <c r="E46" i="4"/>
  <c r="E47" i="4"/>
  <c r="BI47" i="4" s="1"/>
  <c r="E48" i="4"/>
  <c r="E49" i="4"/>
  <c r="BI49" i="4" s="1"/>
  <c r="E50" i="4"/>
  <c r="E51" i="4"/>
  <c r="BI51" i="4" s="1"/>
  <c r="E52" i="4"/>
  <c r="E53" i="4"/>
  <c r="BI53" i="4" s="1"/>
  <c r="E54" i="4"/>
  <c r="E55" i="4"/>
  <c r="BI55" i="4" s="1"/>
  <c r="E56" i="4"/>
  <c r="E57" i="4"/>
  <c r="BI57" i="4" s="1"/>
  <c r="E58" i="4"/>
  <c r="E59" i="4"/>
  <c r="BI59" i="4" s="1"/>
  <c r="E60" i="4"/>
  <c r="BI60" i="4" s="1"/>
  <c r="E61" i="4"/>
  <c r="BI61" i="4" s="1"/>
  <c r="E62" i="4"/>
  <c r="BI62" i="4" s="1"/>
  <c r="E63" i="4"/>
  <c r="BI63" i="4" s="1"/>
  <c r="E64" i="4"/>
  <c r="BI64" i="4" s="1"/>
  <c r="E65" i="4"/>
  <c r="BI65" i="4" s="1"/>
  <c r="E66" i="4"/>
  <c r="BI66" i="4" s="1"/>
  <c r="E67" i="4"/>
  <c r="BI67" i="4" s="1"/>
  <c r="E68" i="4"/>
  <c r="BI68" i="4" s="1"/>
  <c r="E69" i="4"/>
  <c r="BI69" i="4" s="1"/>
  <c r="E70" i="4"/>
  <c r="BI70" i="4" s="1"/>
  <c r="E71" i="4"/>
  <c r="BI71" i="4" s="1"/>
  <c r="E72" i="4"/>
  <c r="BI72" i="4" s="1"/>
  <c r="E73" i="4"/>
  <c r="BI73" i="4" s="1"/>
  <c r="E74" i="4"/>
  <c r="BI74" i="4" s="1"/>
  <c r="E75" i="4"/>
  <c r="BI75" i="4" s="1"/>
  <c r="E76" i="4"/>
  <c r="BI76" i="4" s="1"/>
  <c r="D9" i="4"/>
  <c r="D11" i="4"/>
  <c r="D13" i="4"/>
  <c r="D15" i="4"/>
  <c r="D17" i="4"/>
  <c r="D19" i="4"/>
  <c r="D21" i="4"/>
  <c r="D23" i="4"/>
  <c r="D25" i="4"/>
  <c r="D27" i="4"/>
  <c r="D29" i="4"/>
  <c r="D31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M72" i="3" s="1"/>
  <c r="N73" i="3"/>
  <c r="N74" i="3"/>
  <c r="N75" i="3"/>
  <c r="N76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3" i="3"/>
  <c r="M74" i="3"/>
  <c r="M75" i="3"/>
  <c r="M76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E56" i="3"/>
  <c r="W56" i="3" s="1"/>
  <c r="E57" i="3"/>
  <c r="W57" i="3" s="1"/>
  <c r="E58" i="3"/>
  <c r="W58" i="3" s="1"/>
  <c r="E59" i="3"/>
  <c r="W59" i="3" s="1"/>
  <c r="E60" i="3"/>
  <c r="W60" i="3" s="1"/>
  <c r="E61" i="3"/>
  <c r="W61" i="3" s="1"/>
  <c r="E62" i="3"/>
  <c r="W62" i="3" s="1"/>
  <c r="E63" i="3"/>
  <c r="W63" i="3" s="1"/>
  <c r="E64" i="3"/>
  <c r="W64" i="3" s="1"/>
  <c r="E65" i="3"/>
  <c r="W65" i="3" s="1"/>
  <c r="E66" i="3"/>
  <c r="W66" i="3" s="1"/>
  <c r="E67" i="3"/>
  <c r="W67" i="3" s="1"/>
  <c r="E68" i="3"/>
  <c r="W68" i="3" s="1"/>
  <c r="E69" i="3"/>
  <c r="W69" i="3" s="1"/>
  <c r="E70" i="3"/>
  <c r="W70" i="3" s="1"/>
  <c r="E71" i="3"/>
  <c r="W71" i="3" s="1"/>
  <c r="E72" i="3"/>
  <c r="W72" i="3" s="1"/>
  <c r="E73" i="3"/>
  <c r="W73" i="3" s="1"/>
  <c r="E74" i="3"/>
  <c r="W74" i="3" s="1"/>
  <c r="E75" i="3"/>
  <c r="W75" i="3" s="1"/>
  <c r="E76" i="3"/>
  <c r="W76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54" i="3"/>
  <c r="V54" i="3" s="1"/>
  <c r="D55" i="3"/>
  <c r="V55" i="3" s="1"/>
  <c r="D56" i="3"/>
  <c r="V56" i="3" s="1"/>
  <c r="D57" i="3"/>
  <c r="V57" i="3" s="1"/>
  <c r="D58" i="3"/>
  <c r="V58" i="3" s="1"/>
  <c r="D59" i="3"/>
  <c r="V59" i="3" s="1"/>
  <c r="D60" i="3"/>
  <c r="V60" i="3" s="1"/>
  <c r="D61" i="3"/>
  <c r="V61" i="3" s="1"/>
  <c r="D62" i="3"/>
  <c r="V62" i="3" s="1"/>
  <c r="D63" i="3"/>
  <c r="V63" i="3" s="1"/>
  <c r="D64" i="3"/>
  <c r="V64" i="3" s="1"/>
  <c r="D65" i="3"/>
  <c r="V65" i="3" s="1"/>
  <c r="D66" i="3"/>
  <c r="V66" i="3" s="1"/>
  <c r="D67" i="3"/>
  <c r="V67" i="3" s="1"/>
  <c r="D68" i="3"/>
  <c r="V68" i="3" s="1"/>
  <c r="D69" i="3"/>
  <c r="V69" i="3" s="1"/>
  <c r="D70" i="3"/>
  <c r="V70" i="3" s="1"/>
  <c r="D71" i="3"/>
  <c r="V71" i="3" s="1"/>
  <c r="D72" i="3"/>
  <c r="V72" i="3" s="1"/>
  <c r="D73" i="3"/>
  <c r="V73" i="3" s="1"/>
  <c r="D74" i="3"/>
  <c r="V74" i="3" s="1"/>
  <c r="D75" i="3"/>
  <c r="V75" i="3" s="1"/>
  <c r="D76" i="3"/>
  <c r="V76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I21" i="2"/>
  <c r="DI22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H21" i="2"/>
  <c r="DH22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F21" i="2"/>
  <c r="DF22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D22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DA21" i="2"/>
  <c r="DA22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Z21" i="2"/>
  <c r="CZ22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Y21" i="2"/>
  <c r="CY22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Z19" i="2"/>
  <c r="DB19" i="2" s="1"/>
  <c r="BZ20" i="2"/>
  <c r="DB20" i="2" s="1"/>
  <c r="BZ21" i="2"/>
  <c r="DB21" i="2" s="1"/>
  <c r="BZ22" i="2"/>
  <c r="DB22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U19" i="2"/>
  <c r="CW19" i="2" s="1"/>
  <c r="BU20" i="2"/>
  <c r="CW20" i="2" s="1"/>
  <c r="BU21" i="2"/>
  <c r="CW21" i="2" s="1"/>
  <c r="BU22" i="2"/>
  <c r="CW22" i="2" s="1"/>
  <c r="BP8" i="2"/>
  <c r="BO8" i="2" s="1"/>
  <c r="BP9" i="2"/>
  <c r="CR9" i="2" s="1"/>
  <c r="BP10" i="2"/>
  <c r="BO10" i="2" s="1"/>
  <c r="BP11" i="2"/>
  <c r="CR11" i="2" s="1"/>
  <c r="BP12" i="2"/>
  <c r="BO12" i="2" s="1"/>
  <c r="BP13" i="2"/>
  <c r="CR13" i="2" s="1"/>
  <c r="BP14" i="2"/>
  <c r="BO14" i="2" s="1"/>
  <c r="BP15" i="2"/>
  <c r="CR15" i="2" s="1"/>
  <c r="BP16" i="2"/>
  <c r="BO16" i="2" s="1"/>
  <c r="BP17" i="2"/>
  <c r="CR17" i="2" s="1"/>
  <c r="BP18" i="2"/>
  <c r="BO18" i="2" s="1"/>
  <c r="BP19" i="2"/>
  <c r="CR19" i="2" s="1"/>
  <c r="BP20" i="2"/>
  <c r="BO20" i="2" s="1"/>
  <c r="BP21" i="2"/>
  <c r="CR21" i="2" s="1"/>
  <c r="BP22" i="2"/>
  <c r="BO22" i="2" s="1"/>
  <c r="BO9" i="2"/>
  <c r="CQ9" i="2" s="1"/>
  <c r="BO11" i="2"/>
  <c r="BO13" i="2"/>
  <c r="CQ13" i="2" s="1"/>
  <c r="BO15" i="2"/>
  <c r="BO17" i="2"/>
  <c r="CQ17" i="2" s="1"/>
  <c r="BO19" i="2"/>
  <c r="BO21" i="2"/>
  <c r="BH8" i="2"/>
  <c r="BG8" i="2" s="1"/>
  <c r="BH9" i="2"/>
  <c r="BH10" i="2"/>
  <c r="BG10" i="2" s="1"/>
  <c r="BH11" i="2"/>
  <c r="BH12" i="2"/>
  <c r="BG12" i="2" s="1"/>
  <c r="BH13" i="2"/>
  <c r="BH14" i="2"/>
  <c r="BG14" i="2" s="1"/>
  <c r="BH15" i="2"/>
  <c r="BH16" i="2"/>
  <c r="BG16" i="2" s="1"/>
  <c r="BH17" i="2"/>
  <c r="BH18" i="2"/>
  <c r="BG18" i="2" s="1"/>
  <c r="BH19" i="2"/>
  <c r="BH20" i="2"/>
  <c r="BG20" i="2" s="1"/>
  <c r="BH21" i="2"/>
  <c r="BH22" i="2"/>
  <c r="BG22" i="2" s="1"/>
  <c r="BG9" i="2"/>
  <c r="BG11" i="2"/>
  <c r="BG13" i="2"/>
  <c r="BG15" i="2"/>
  <c r="BG17" i="2"/>
  <c r="BG19" i="2"/>
  <c r="BG21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N8" i="2"/>
  <c r="AN9" i="2"/>
  <c r="AN10" i="2"/>
  <c r="AN11" i="2"/>
  <c r="AM11" i="2" s="1"/>
  <c r="BF11" i="2" s="1"/>
  <c r="AN12" i="2"/>
  <c r="AN13" i="2"/>
  <c r="AN14" i="2"/>
  <c r="AN15" i="2"/>
  <c r="AM15" i="2" s="1"/>
  <c r="BF15" i="2" s="1"/>
  <c r="AN16" i="2"/>
  <c r="AN17" i="2"/>
  <c r="AN18" i="2"/>
  <c r="AN19" i="2"/>
  <c r="AM19" i="2" s="1"/>
  <c r="BF19" i="2" s="1"/>
  <c r="AN20" i="2"/>
  <c r="AN21" i="2"/>
  <c r="AN22" i="2"/>
  <c r="AM9" i="2"/>
  <c r="BF9" i="2" s="1"/>
  <c r="AM13" i="2"/>
  <c r="AM17" i="2"/>
  <c r="BF17" i="2" s="1"/>
  <c r="AM21" i="2"/>
  <c r="AF8" i="2"/>
  <c r="AF9" i="2"/>
  <c r="AE9" i="2" s="1"/>
  <c r="AF10" i="2"/>
  <c r="AF11" i="2"/>
  <c r="AE11" i="2" s="1"/>
  <c r="AF12" i="2"/>
  <c r="AF13" i="2"/>
  <c r="AE13" i="2" s="1"/>
  <c r="AF14" i="2"/>
  <c r="AF15" i="2"/>
  <c r="AE15" i="2" s="1"/>
  <c r="AF16" i="2"/>
  <c r="AF17" i="2"/>
  <c r="AE17" i="2" s="1"/>
  <c r="AF18" i="2"/>
  <c r="AF19" i="2"/>
  <c r="AE19" i="2" s="1"/>
  <c r="AF20" i="2"/>
  <c r="AF21" i="2"/>
  <c r="AF22" i="2"/>
  <c r="AE8" i="2"/>
  <c r="AE10" i="2"/>
  <c r="AE12" i="2"/>
  <c r="AE14" i="2"/>
  <c r="AE16" i="2"/>
  <c r="AE18" i="2"/>
  <c r="AE20" i="2"/>
  <c r="AE21" i="2"/>
  <c r="AE22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N8" i="2"/>
  <c r="N9" i="2"/>
  <c r="N10" i="2"/>
  <c r="N11" i="2"/>
  <c r="N12" i="2"/>
  <c r="N13" i="2"/>
  <c r="N14" i="2"/>
  <c r="N15" i="2"/>
  <c r="M15" i="2" s="1"/>
  <c r="N16" i="2"/>
  <c r="N17" i="2"/>
  <c r="N18" i="2"/>
  <c r="N19" i="2"/>
  <c r="N20" i="2"/>
  <c r="N21" i="2"/>
  <c r="N22" i="2"/>
  <c r="M8" i="2"/>
  <c r="M9" i="2"/>
  <c r="M10" i="2"/>
  <c r="M11" i="2"/>
  <c r="M12" i="2"/>
  <c r="M13" i="2"/>
  <c r="M14" i="2"/>
  <c r="M16" i="2"/>
  <c r="M17" i="2"/>
  <c r="M18" i="2"/>
  <c r="M19" i="2"/>
  <c r="M20" i="2"/>
  <c r="M21" i="2"/>
  <c r="M22" i="2"/>
  <c r="E8" i="2"/>
  <c r="D8" i="2" s="1"/>
  <c r="V8" i="2" s="1"/>
  <c r="E9" i="2"/>
  <c r="W9" i="2" s="1"/>
  <c r="E10" i="2"/>
  <c r="D10" i="2" s="1"/>
  <c r="V10" i="2" s="1"/>
  <c r="E11" i="2"/>
  <c r="W11" i="2" s="1"/>
  <c r="E12" i="2"/>
  <c r="D12" i="2" s="1"/>
  <c r="V12" i="2" s="1"/>
  <c r="E13" i="2"/>
  <c r="W13" i="2" s="1"/>
  <c r="E14" i="2"/>
  <c r="D14" i="2" s="1"/>
  <c r="V14" i="2" s="1"/>
  <c r="E15" i="2"/>
  <c r="W15" i="2" s="1"/>
  <c r="E16" i="2"/>
  <c r="D16" i="2" s="1"/>
  <c r="V16" i="2" s="1"/>
  <c r="E17" i="2"/>
  <c r="W17" i="2" s="1"/>
  <c r="E18" i="2"/>
  <c r="D18" i="2" s="1"/>
  <c r="V18" i="2" s="1"/>
  <c r="E19" i="2"/>
  <c r="W19" i="2" s="1"/>
  <c r="E20" i="2"/>
  <c r="D20" i="2" s="1"/>
  <c r="V20" i="2" s="1"/>
  <c r="E21" i="2"/>
  <c r="W21" i="2" s="1"/>
  <c r="E22" i="2"/>
  <c r="D22" i="2" s="1"/>
  <c r="V22" i="2" s="1"/>
  <c r="D9" i="2"/>
  <c r="V9" i="2" s="1"/>
  <c r="D11" i="2"/>
  <c r="V11" i="2" s="1"/>
  <c r="D13" i="2"/>
  <c r="V13" i="2" s="1"/>
  <c r="D15" i="2"/>
  <c r="V15" i="2" s="1"/>
  <c r="D17" i="2"/>
  <c r="V17" i="2" s="1"/>
  <c r="D19" i="2"/>
  <c r="V19" i="2" s="1"/>
  <c r="D21" i="2"/>
  <c r="V21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O8" i="1"/>
  <c r="BO9" i="1"/>
  <c r="BO10" i="1"/>
  <c r="BO11" i="1"/>
  <c r="BO12" i="1"/>
  <c r="BO13" i="1"/>
  <c r="BO14" i="1"/>
  <c r="BO15" i="1"/>
  <c r="BO16" i="1"/>
  <c r="BO17" i="1"/>
  <c r="BO18" i="1"/>
  <c r="BO19" i="1"/>
  <c r="BO20" i="1"/>
  <c r="BO21" i="1"/>
  <c r="BO22" i="1"/>
  <c r="BO23" i="1"/>
  <c r="BO24" i="1"/>
  <c r="BO25" i="1"/>
  <c r="BO26" i="1"/>
  <c r="BO27" i="1"/>
  <c r="BO28" i="1"/>
  <c r="BO29" i="1"/>
  <c r="BO30" i="1"/>
  <c r="BO31" i="1"/>
  <c r="BO32" i="1"/>
  <c r="BO33" i="1"/>
  <c r="BO34" i="1"/>
  <c r="BO35" i="1"/>
  <c r="BO36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M8" i="1"/>
  <c r="BF8" i="1" s="1"/>
  <c r="AM9" i="1"/>
  <c r="BF9" i="1" s="1"/>
  <c r="AM10" i="1"/>
  <c r="BF10" i="1" s="1"/>
  <c r="AM11" i="1"/>
  <c r="BF11" i="1" s="1"/>
  <c r="AM12" i="1"/>
  <c r="BF12" i="1" s="1"/>
  <c r="AM13" i="1"/>
  <c r="BF13" i="1" s="1"/>
  <c r="AM14" i="1"/>
  <c r="BF14" i="1" s="1"/>
  <c r="AM15" i="1"/>
  <c r="BF15" i="1" s="1"/>
  <c r="AM16" i="1"/>
  <c r="BF16" i="1" s="1"/>
  <c r="AM17" i="1"/>
  <c r="BF17" i="1" s="1"/>
  <c r="AM18" i="1"/>
  <c r="BF18" i="1" s="1"/>
  <c r="AM19" i="1"/>
  <c r="BF19" i="1" s="1"/>
  <c r="AM20" i="1"/>
  <c r="BF20" i="1" s="1"/>
  <c r="AM21" i="1"/>
  <c r="BF21" i="1" s="1"/>
  <c r="AM22" i="1"/>
  <c r="BF22" i="1" s="1"/>
  <c r="AM23" i="1"/>
  <c r="BF23" i="1" s="1"/>
  <c r="AM24" i="1"/>
  <c r="BF24" i="1" s="1"/>
  <c r="AM25" i="1"/>
  <c r="BF25" i="1" s="1"/>
  <c r="AM26" i="1"/>
  <c r="BF26" i="1" s="1"/>
  <c r="AM27" i="1"/>
  <c r="BF27" i="1" s="1"/>
  <c r="AM28" i="1"/>
  <c r="BF28" i="1" s="1"/>
  <c r="AM29" i="1"/>
  <c r="BF29" i="1" s="1"/>
  <c r="AM30" i="1"/>
  <c r="BF30" i="1" s="1"/>
  <c r="AM31" i="1"/>
  <c r="BF31" i="1" s="1"/>
  <c r="AM32" i="1"/>
  <c r="BF32" i="1" s="1"/>
  <c r="AM33" i="1"/>
  <c r="BF33" i="1" s="1"/>
  <c r="AM34" i="1"/>
  <c r="BF34" i="1" s="1"/>
  <c r="AM35" i="1"/>
  <c r="BF35" i="1" s="1"/>
  <c r="AM36" i="1"/>
  <c r="BF36" i="1" s="1"/>
  <c r="AM37" i="1"/>
  <c r="BF37" i="1" s="1"/>
  <c r="AM38" i="1"/>
  <c r="BF38" i="1" s="1"/>
  <c r="AM39" i="1"/>
  <c r="BF39" i="1" s="1"/>
  <c r="AM40" i="1"/>
  <c r="BF40" i="1" s="1"/>
  <c r="AM41" i="1"/>
  <c r="BF41" i="1" s="1"/>
  <c r="AM42" i="1"/>
  <c r="BF42" i="1" s="1"/>
  <c r="AM43" i="1"/>
  <c r="BF43" i="1" s="1"/>
  <c r="AM44" i="1"/>
  <c r="BF44" i="1" s="1"/>
  <c r="AM45" i="1"/>
  <c r="BF45" i="1" s="1"/>
  <c r="AM46" i="1"/>
  <c r="BF46" i="1" s="1"/>
  <c r="AM47" i="1"/>
  <c r="BF47" i="1" s="1"/>
  <c r="AM48" i="1"/>
  <c r="BF48" i="1" s="1"/>
  <c r="AM49" i="1"/>
  <c r="BF49" i="1" s="1"/>
  <c r="AM50" i="1"/>
  <c r="BF50" i="1" s="1"/>
  <c r="AM51" i="1"/>
  <c r="BF51" i="1" s="1"/>
  <c r="AM52" i="1"/>
  <c r="BF52" i="1" s="1"/>
  <c r="AM53" i="1"/>
  <c r="BF53" i="1" s="1"/>
  <c r="AM54" i="1"/>
  <c r="BF54" i="1" s="1"/>
  <c r="AM55" i="1"/>
  <c r="BF55" i="1" s="1"/>
  <c r="AM56" i="1"/>
  <c r="BF56" i="1" s="1"/>
  <c r="AM57" i="1"/>
  <c r="BF57" i="1" s="1"/>
  <c r="AM58" i="1"/>
  <c r="BF58" i="1" s="1"/>
  <c r="AM59" i="1"/>
  <c r="BF59" i="1" s="1"/>
  <c r="AM60" i="1"/>
  <c r="BF60" i="1" s="1"/>
  <c r="AM61" i="1"/>
  <c r="BF61" i="1" s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E38" i="1"/>
  <c r="W38" i="1" s="1"/>
  <c r="E39" i="1"/>
  <c r="W39" i="1" s="1"/>
  <c r="E40" i="1"/>
  <c r="W40" i="1" s="1"/>
  <c r="E41" i="1"/>
  <c r="W41" i="1" s="1"/>
  <c r="E42" i="1"/>
  <c r="W42" i="1" s="1"/>
  <c r="E43" i="1"/>
  <c r="W43" i="1" s="1"/>
  <c r="E44" i="1"/>
  <c r="W44" i="1" s="1"/>
  <c r="E45" i="1"/>
  <c r="W45" i="1" s="1"/>
  <c r="E46" i="1"/>
  <c r="W46" i="1" s="1"/>
  <c r="E47" i="1"/>
  <c r="W47" i="1" s="1"/>
  <c r="E48" i="1"/>
  <c r="W48" i="1" s="1"/>
  <c r="E49" i="1"/>
  <c r="W49" i="1" s="1"/>
  <c r="E50" i="1"/>
  <c r="W50" i="1" s="1"/>
  <c r="E51" i="1"/>
  <c r="W51" i="1" s="1"/>
  <c r="E52" i="1"/>
  <c r="W52" i="1" s="1"/>
  <c r="E53" i="1"/>
  <c r="W53" i="1" s="1"/>
  <c r="E54" i="1"/>
  <c r="W54" i="1" s="1"/>
  <c r="E55" i="1"/>
  <c r="W55" i="1" s="1"/>
  <c r="E56" i="1"/>
  <c r="W56" i="1" s="1"/>
  <c r="E57" i="1"/>
  <c r="W57" i="1" s="1"/>
  <c r="E58" i="1"/>
  <c r="W58" i="1" s="1"/>
  <c r="E59" i="1"/>
  <c r="W59" i="1" s="1"/>
  <c r="E60" i="1"/>
  <c r="W60" i="1" s="1"/>
  <c r="E61" i="1"/>
  <c r="W61" i="1" s="1"/>
  <c r="D8" i="1"/>
  <c r="V8" i="1" s="1"/>
  <c r="D9" i="1"/>
  <c r="V9" i="1" s="1"/>
  <c r="D10" i="1"/>
  <c r="V10" i="1" s="1"/>
  <c r="D11" i="1"/>
  <c r="V11" i="1" s="1"/>
  <c r="D12" i="1"/>
  <c r="V12" i="1" s="1"/>
  <c r="D13" i="1"/>
  <c r="V13" i="1" s="1"/>
  <c r="D14" i="1"/>
  <c r="V14" i="1" s="1"/>
  <c r="D15" i="1"/>
  <c r="V15" i="1" s="1"/>
  <c r="D16" i="1"/>
  <c r="V16" i="1" s="1"/>
  <c r="D17" i="1"/>
  <c r="V17" i="1" s="1"/>
  <c r="D18" i="1"/>
  <c r="V18" i="1" s="1"/>
  <c r="D19" i="1"/>
  <c r="V19" i="1" s="1"/>
  <c r="D20" i="1"/>
  <c r="V20" i="1" s="1"/>
  <c r="D21" i="1"/>
  <c r="V21" i="1" s="1"/>
  <c r="D22" i="1"/>
  <c r="V22" i="1" s="1"/>
  <c r="D23" i="1"/>
  <c r="V23" i="1" s="1"/>
  <c r="D24" i="1"/>
  <c r="V24" i="1" s="1"/>
  <c r="D25" i="1"/>
  <c r="V25" i="1" s="1"/>
  <c r="D26" i="1"/>
  <c r="V26" i="1" s="1"/>
  <c r="D27" i="1"/>
  <c r="V27" i="1" s="1"/>
  <c r="D28" i="1"/>
  <c r="V28" i="1" s="1"/>
  <c r="D29" i="1"/>
  <c r="V29" i="1" s="1"/>
  <c r="D30" i="1"/>
  <c r="V30" i="1" s="1"/>
  <c r="D31" i="1"/>
  <c r="V31" i="1" s="1"/>
  <c r="D32" i="1"/>
  <c r="V32" i="1" s="1"/>
  <c r="D33" i="1"/>
  <c r="V33" i="1" s="1"/>
  <c r="D34" i="1"/>
  <c r="V34" i="1" s="1"/>
  <c r="D35" i="1"/>
  <c r="V35" i="1" s="1"/>
  <c r="D36" i="1"/>
  <c r="V36" i="1" s="1"/>
  <c r="D37" i="1"/>
  <c r="V37" i="1" s="1"/>
  <c r="D38" i="1"/>
  <c r="V38" i="1" s="1"/>
  <c r="D39" i="1"/>
  <c r="V39" i="1" s="1"/>
  <c r="D40" i="1"/>
  <c r="V40" i="1" s="1"/>
  <c r="D41" i="1"/>
  <c r="V41" i="1" s="1"/>
  <c r="D42" i="1"/>
  <c r="V42" i="1" s="1"/>
  <c r="D43" i="1"/>
  <c r="V43" i="1" s="1"/>
  <c r="D44" i="1"/>
  <c r="V44" i="1" s="1"/>
  <c r="D45" i="1"/>
  <c r="V45" i="1" s="1"/>
  <c r="D46" i="1"/>
  <c r="V46" i="1" s="1"/>
  <c r="D47" i="1"/>
  <c r="V47" i="1" s="1"/>
  <c r="D48" i="1"/>
  <c r="V48" i="1" s="1"/>
  <c r="D49" i="1"/>
  <c r="V49" i="1" s="1"/>
  <c r="D50" i="1"/>
  <c r="V50" i="1" s="1"/>
  <c r="D51" i="1"/>
  <c r="V51" i="1" s="1"/>
  <c r="D52" i="1"/>
  <c r="V52" i="1" s="1"/>
  <c r="D53" i="1"/>
  <c r="V53" i="1" s="1"/>
  <c r="D54" i="1"/>
  <c r="V54" i="1" s="1"/>
  <c r="D55" i="1"/>
  <c r="V55" i="1" s="1"/>
  <c r="D56" i="1"/>
  <c r="V56" i="1" s="1"/>
  <c r="D57" i="1"/>
  <c r="V57" i="1" s="1"/>
  <c r="D58" i="1"/>
  <c r="V58" i="1" s="1"/>
  <c r="D59" i="1"/>
  <c r="V59" i="1" s="1"/>
  <c r="D60" i="1"/>
  <c r="V60" i="1" s="1"/>
  <c r="D61" i="1"/>
  <c r="V61" i="1" s="1"/>
  <c r="BH75" i="4" l="1"/>
  <c r="AE75" i="4"/>
  <c r="CI75" i="4" s="1"/>
  <c r="BH73" i="4"/>
  <c r="AE73" i="4"/>
  <c r="CI73" i="4" s="1"/>
  <c r="BH71" i="4"/>
  <c r="AE71" i="4"/>
  <c r="CI71" i="4" s="1"/>
  <c r="BH69" i="4"/>
  <c r="AE69" i="4"/>
  <c r="CI69" i="4" s="1"/>
  <c r="BH67" i="4"/>
  <c r="AE67" i="4"/>
  <c r="CI67" i="4" s="1"/>
  <c r="BH65" i="4"/>
  <c r="AE65" i="4"/>
  <c r="CI65" i="4" s="1"/>
  <c r="BH63" i="4"/>
  <c r="AE63" i="4"/>
  <c r="CI63" i="4" s="1"/>
  <c r="BH61" i="4"/>
  <c r="AE61" i="4"/>
  <c r="CI61" i="4" s="1"/>
  <c r="BH59" i="4"/>
  <c r="AE59" i="4"/>
  <c r="CI59" i="4" s="1"/>
  <c r="BH55" i="4"/>
  <c r="AE55" i="4"/>
  <c r="CI55" i="4" s="1"/>
  <c r="BH51" i="4"/>
  <c r="AE51" i="4"/>
  <c r="CI51" i="4" s="1"/>
  <c r="BH47" i="4"/>
  <c r="AE47" i="4"/>
  <c r="CI47" i="4" s="1"/>
  <c r="BH43" i="4"/>
  <c r="AE43" i="4"/>
  <c r="CI43" i="4" s="1"/>
  <c r="BH39" i="4"/>
  <c r="AE39" i="4"/>
  <c r="CI39" i="4" s="1"/>
  <c r="BH35" i="4"/>
  <c r="AE35" i="4"/>
  <c r="CI35" i="4" s="1"/>
  <c r="BH31" i="4"/>
  <c r="AE31" i="4"/>
  <c r="CI31" i="4" s="1"/>
  <c r="BH27" i="4"/>
  <c r="AE27" i="4"/>
  <c r="CI27" i="4" s="1"/>
  <c r="BH23" i="4"/>
  <c r="AE23" i="4"/>
  <c r="CI23" i="4" s="1"/>
  <c r="BH19" i="4"/>
  <c r="AE19" i="4"/>
  <c r="CI19" i="4" s="1"/>
  <c r="BH15" i="4"/>
  <c r="AE15" i="4"/>
  <c r="CI15" i="4" s="1"/>
  <c r="BH11" i="4"/>
  <c r="AE11" i="4"/>
  <c r="CI11" i="4" s="1"/>
  <c r="BI58" i="4"/>
  <c r="D58" i="4"/>
  <c r="BI56" i="4"/>
  <c r="D56" i="4"/>
  <c r="BI54" i="4"/>
  <c r="D54" i="4"/>
  <c r="BI52" i="4"/>
  <c r="D52" i="4"/>
  <c r="BI50" i="4"/>
  <c r="D50" i="4"/>
  <c r="BI48" i="4"/>
  <c r="D48" i="4"/>
  <c r="BI46" i="4"/>
  <c r="D46" i="4"/>
  <c r="BI44" i="4"/>
  <c r="D44" i="4"/>
  <c r="BI42" i="4"/>
  <c r="D42" i="4"/>
  <c r="BI40" i="4"/>
  <c r="D40" i="4"/>
  <c r="BI38" i="4"/>
  <c r="D38" i="4"/>
  <c r="BI36" i="4"/>
  <c r="D36" i="4"/>
  <c r="BI34" i="4"/>
  <c r="D34" i="4"/>
  <c r="BI32" i="4"/>
  <c r="D32" i="4"/>
  <c r="BI30" i="4"/>
  <c r="D30" i="4"/>
  <c r="BI28" i="4"/>
  <c r="D28" i="4"/>
  <c r="BI26" i="4"/>
  <c r="D26" i="4"/>
  <c r="BI24" i="4"/>
  <c r="D24" i="4"/>
  <c r="BH76" i="4"/>
  <c r="AE76" i="4"/>
  <c r="CI76" i="4" s="1"/>
  <c r="BH74" i="4"/>
  <c r="AE74" i="4"/>
  <c r="CI74" i="4" s="1"/>
  <c r="BH72" i="4"/>
  <c r="AE72" i="4"/>
  <c r="CI72" i="4" s="1"/>
  <c r="BH70" i="4"/>
  <c r="AE70" i="4"/>
  <c r="CI70" i="4" s="1"/>
  <c r="BH68" i="4"/>
  <c r="AE68" i="4"/>
  <c r="CI68" i="4" s="1"/>
  <c r="BH66" i="4"/>
  <c r="AE66" i="4"/>
  <c r="CI66" i="4" s="1"/>
  <c r="BH64" i="4"/>
  <c r="AE64" i="4"/>
  <c r="CI64" i="4" s="1"/>
  <c r="BH62" i="4"/>
  <c r="AE62" i="4"/>
  <c r="CI62" i="4" s="1"/>
  <c r="BH60" i="4"/>
  <c r="AE60" i="4"/>
  <c r="CI60" i="4" s="1"/>
  <c r="BH57" i="4"/>
  <c r="AE57" i="4"/>
  <c r="CI57" i="4" s="1"/>
  <c r="BH53" i="4"/>
  <c r="AE53" i="4"/>
  <c r="CI53" i="4" s="1"/>
  <c r="BH49" i="4"/>
  <c r="AE49" i="4"/>
  <c r="CI49" i="4" s="1"/>
  <c r="BH45" i="4"/>
  <c r="AE45" i="4"/>
  <c r="CI45" i="4" s="1"/>
  <c r="BH41" i="4"/>
  <c r="AE41" i="4"/>
  <c r="CI41" i="4" s="1"/>
  <c r="BH37" i="4"/>
  <c r="AE37" i="4"/>
  <c r="CI37" i="4" s="1"/>
  <c r="BH33" i="4"/>
  <c r="AE33" i="4"/>
  <c r="CI33" i="4" s="1"/>
  <c r="BH29" i="4"/>
  <c r="AE29" i="4"/>
  <c r="CI29" i="4" s="1"/>
  <c r="BH25" i="4"/>
  <c r="AE25" i="4"/>
  <c r="CI25" i="4" s="1"/>
  <c r="BH21" i="4"/>
  <c r="AE21" i="4"/>
  <c r="CI21" i="4" s="1"/>
  <c r="BH17" i="4"/>
  <c r="AE17" i="4"/>
  <c r="CI17" i="4" s="1"/>
  <c r="BH13" i="4"/>
  <c r="AE13" i="4"/>
  <c r="CI13" i="4" s="1"/>
  <c r="BH9" i="4"/>
  <c r="AE9" i="4"/>
  <c r="CI9" i="4" s="1"/>
  <c r="D22" i="4"/>
  <c r="D20" i="4"/>
  <c r="D18" i="4"/>
  <c r="D16" i="4"/>
  <c r="D14" i="4"/>
  <c r="D12" i="4"/>
  <c r="D10" i="4"/>
  <c r="D8" i="4"/>
  <c r="W22" i="2"/>
  <c r="W20" i="2"/>
  <c r="W18" i="2"/>
  <c r="W16" i="2"/>
  <c r="W14" i="2"/>
  <c r="W12" i="2"/>
  <c r="W10" i="2"/>
  <c r="W8" i="2"/>
  <c r="BF21" i="2"/>
  <c r="BF13" i="2"/>
  <c r="CI19" i="2"/>
  <c r="CI15" i="2"/>
  <c r="CI11" i="2"/>
  <c r="CI22" i="2"/>
  <c r="CI20" i="2"/>
  <c r="CI18" i="2"/>
  <c r="CI16" i="2"/>
  <c r="CI14" i="2"/>
  <c r="CI12" i="2"/>
  <c r="CI10" i="2"/>
  <c r="CI8" i="2"/>
  <c r="CQ19" i="2"/>
  <c r="CQ15" i="2"/>
  <c r="CQ11" i="2"/>
  <c r="CI21" i="2"/>
  <c r="CI17" i="2"/>
  <c r="CI13" i="2"/>
  <c r="CI9" i="2"/>
  <c r="CJ21" i="2"/>
  <c r="CJ19" i="2"/>
  <c r="CJ17" i="2"/>
  <c r="CJ15" i="2"/>
  <c r="CJ13" i="2"/>
  <c r="CJ11" i="2"/>
  <c r="CJ9" i="2"/>
  <c r="CQ21" i="2"/>
  <c r="CH21" i="2"/>
  <c r="DJ21" i="2" s="1"/>
  <c r="CH19" i="2"/>
  <c r="DJ19" i="2" s="1"/>
  <c r="CH17" i="2"/>
  <c r="DJ17" i="2" s="1"/>
  <c r="CH15" i="2"/>
  <c r="DJ15" i="2" s="1"/>
  <c r="CH13" i="2"/>
  <c r="DJ13" i="2" s="1"/>
  <c r="CH11" i="2"/>
  <c r="DJ11" i="2" s="1"/>
  <c r="CH9" i="2"/>
  <c r="DJ9" i="2" s="1"/>
  <c r="CR22" i="2"/>
  <c r="CR20" i="2"/>
  <c r="CR18" i="2"/>
  <c r="CR16" i="2"/>
  <c r="CR14" i="2"/>
  <c r="CR12" i="2"/>
  <c r="CR10" i="2"/>
  <c r="CR8" i="2"/>
  <c r="AM22" i="2"/>
  <c r="BF22" i="2" s="1"/>
  <c r="AM20" i="2"/>
  <c r="BF20" i="2" s="1"/>
  <c r="AM18" i="2"/>
  <c r="BF18" i="2" s="1"/>
  <c r="AM16" i="2"/>
  <c r="BF16" i="2" s="1"/>
  <c r="AM14" i="2"/>
  <c r="BF14" i="2" s="1"/>
  <c r="AM12" i="2"/>
  <c r="BF12" i="2" s="1"/>
  <c r="AM10" i="2"/>
  <c r="BF10" i="2" s="1"/>
  <c r="AM8" i="2"/>
  <c r="BF8" i="2" s="1"/>
  <c r="CH22" i="2"/>
  <c r="DJ22" i="2" s="1"/>
  <c r="CH20" i="2"/>
  <c r="DJ20" i="2" s="1"/>
  <c r="CH18" i="2"/>
  <c r="DJ18" i="2" s="1"/>
  <c r="CH16" i="2"/>
  <c r="DJ16" i="2" s="1"/>
  <c r="CH14" i="2"/>
  <c r="DJ14" i="2" s="1"/>
  <c r="CH12" i="2"/>
  <c r="DJ12" i="2" s="1"/>
  <c r="CH10" i="2"/>
  <c r="DJ10" i="2" s="1"/>
  <c r="CH8" i="2"/>
  <c r="DJ8" i="2" s="1"/>
  <c r="CJ22" i="2"/>
  <c r="CJ20" i="2"/>
  <c r="CJ18" i="2"/>
  <c r="CJ16" i="2"/>
  <c r="CJ14" i="2"/>
  <c r="CJ12" i="2"/>
  <c r="CJ10" i="2"/>
  <c r="CJ8" i="2"/>
  <c r="CI61" i="1"/>
  <c r="CI59" i="1"/>
  <c r="CI57" i="1"/>
  <c r="CI55" i="1"/>
  <c r="CI53" i="1"/>
  <c r="CI51" i="1"/>
  <c r="CI49" i="1"/>
  <c r="CI47" i="1"/>
  <c r="CI45" i="1"/>
  <c r="CI43" i="1"/>
  <c r="CI41" i="1"/>
  <c r="CI39" i="1"/>
  <c r="CI60" i="1"/>
  <c r="CI58" i="1"/>
  <c r="CI56" i="1"/>
  <c r="CI54" i="1"/>
  <c r="CI52" i="1"/>
  <c r="CI50" i="1"/>
  <c r="CI48" i="1"/>
  <c r="CI46" i="1"/>
  <c r="CI44" i="1"/>
  <c r="CI42" i="1"/>
  <c r="CI40" i="1"/>
  <c r="CI38" i="1"/>
  <c r="CI36" i="1"/>
  <c r="CI34" i="1"/>
  <c r="CI32" i="1"/>
  <c r="CI30" i="1"/>
  <c r="CI28" i="1"/>
  <c r="CI26" i="1"/>
  <c r="CI24" i="1"/>
  <c r="CI22" i="1"/>
  <c r="CI20" i="1"/>
  <c r="CI18" i="1"/>
  <c r="CI16" i="1"/>
  <c r="CI14" i="1"/>
  <c r="CI12" i="1"/>
  <c r="CI10" i="1"/>
  <c r="CI8" i="1"/>
  <c r="CJ60" i="1"/>
  <c r="CH36" i="1"/>
  <c r="DJ36" i="1" s="1"/>
  <c r="CH32" i="1"/>
  <c r="DJ32" i="1" s="1"/>
  <c r="CH28" i="1"/>
  <c r="DJ28" i="1" s="1"/>
  <c r="CH24" i="1"/>
  <c r="DJ24" i="1" s="1"/>
  <c r="CH20" i="1"/>
  <c r="DJ20" i="1" s="1"/>
  <c r="CH16" i="1"/>
  <c r="DJ16" i="1" s="1"/>
  <c r="CH12" i="1"/>
  <c r="DJ12" i="1" s="1"/>
  <c r="CH8" i="1"/>
  <c r="DJ8" i="1" s="1"/>
  <c r="CI37" i="1"/>
  <c r="CI35" i="1"/>
  <c r="CI33" i="1"/>
  <c r="CI31" i="1"/>
  <c r="CI29" i="1"/>
  <c r="CI27" i="1"/>
  <c r="CI25" i="1"/>
  <c r="CI23" i="1"/>
  <c r="CI21" i="1"/>
  <c r="CI19" i="1"/>
  <c r="CI17" i="1"/>
  <c r="CI15" i="1"/>
  <c r="CI13" i="1"/>
  <c r="CI11" i="1"/>
  <c r="CI9" i="1"/>
  <c r="CJ61" i="1"/>
  <c r="CJ59" i="1"/>
  <c r="CJ57" i="1"/>
  <c r="CJ55" i="1"/>
  <c r="CJ53" i="1"/>
  <c r="CJ51" i="1"/>
  <c r="CJ49" i="1"/>
  <c r="CJ47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61" i="1"/>
  <c r="CQ59" i="1"/>
  <c r="CQ57" i="1"/>
  <c r="CQ55" i="1"/>
  <c r="CQ53" i="1"/>
  <c r="CQ51" i="1"/>
  <c r="CQ49" i="1"/>
  <c r="CQ47" i="1"/>
  <c r="CQ45" i="1"/>
  <c r="CQ43" i="1"/>
  <c r="CQ41" i="1"/>
  <c r="CQ39" i="1"/>
  <c r="CQ37" i="1"/>
  <c r="CH37" i="1"/>
  <c r="DJ37" i="1" s="1"/>
  <c r="CQ35" i="1"/>
  <c r="CH35" i="1"/>
  <c r="DJ35" i="1" s="1"/>
  <c r="CQ33" i="1"/>
  <c r="CH33" i="1"/>
  <c r="DJ33" i="1" s="1"/>
  <c r="CQ31" i="1"/>
  <c r="CH31" i="1"/>
  <c r="DJ31" i="1" s="1"/>
  <c r="CQ29" i="1"/>
  <c r="CH29" i="1"/>
  <c r="DJ29" i="1" s="1"/>
  <c r="CQ27" i="1"/>
  <c r="CH27" i="1"/>
  <c r="DJ27" i="1" s="1"/>
  <c r="CQ25" i="1"/>
  <c r="CH25" i="1"/>
  <c r="DJ25" i="1" s="1"/>
  <c r="CQ23" i="1"/>
  <c r="CH23" i="1"/>
  <c r="DJ23" i="1" s="1"/>
  <c r="CQ21" i="1"/>
  <c r="CH21" i="1"/>
  <c r="DJ21" i="1" s="1"/>
  <c r="CQ19" i="1"/>
  <c r="CH19" i="1"/>
  <c r="DJ19" i="1" s="1"/>
  <c r="CQ17" i="1"/>
  <c r="CH17" i="1"/>
  <c r="DJ17" i="1" s="1"/>
  <c r="CQ15" i="1"/>
  <c r="CH15" i="1"/>
  <c r="DJ15" i="1" s="1"/>
  <c r="CQ13" i="1"/>
  <c r="CH13" i="1"/>
  <c r="DJ13" i="1" s="1"/>
  <c r="CQ11" i="1"/>
  <c r="CH11" i="1"/>
  <c r="DJ11" i="1" s="1"/>
  <c r="CQ9" i="1"/>
  <c r="CH9" i="1"/>
  <c r="DJ9" i="1" s="1"/>
  <c r="CR61" i="1"/>
  <c r="CR59" i="1"/>
  <c r="CR57" i="1"/>
  <c r="CR55" i="1"/>
  <c r="CR53" i="1"/>
  <c r="CR51" i="1"/>
  <c r="CR49" i="1"/>
  <c r="CR47" i="1"/>
  <c r="CR45" i="1"/>
  <c r="CR43" i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61" i="1"/>
  <c r="CW59" i="1"/>
  <c r="CW57" i="1"/>
  <c r="CW55" i="1"/>
  <c r="CW53" i="1"/>
  <c r="CW51" i="1"/>
  <c r="CW49" i="1"/>
  <c r="CW47" i="1"/>
  <c r="CW45" i="1"/>
  <c r="CW43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61" i="1"/>
  <c r="DB59" i="1"/>
  <c r="DB57" i="1"/>
  <c r="DB55" i="1"/>
  <c r="DB53" i="1"/>
  <c r="DB51" i="1"/>
  <c r="DB49" i="1"/>
  <c r="DB47" i="1"/>
  <c r="DB45" i="1"/>
  <c r="DB43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H61" i="1"/>
  <c r="DJ61" i="1" s="1"/>
  <c r="CH59" i="1"/>
  <c r="DJ59" i="1" s="1"/>
  <c r="CH57" i="1"/>
  <c r="DJ57" i="1" s="1"/>
  <c r="CH55" i="1"/>
  <c r="DJ55" i="1" s="1"/>
  <c r="CH53" i="1"/>
  <c r="DJ53" i="1" s="1"/>
  <c r="CH51" i="1"/>
  <c r="DJ51" i="1" s="1"/>
  <c r="CH49" i="1"/>
  <c r="DJ49" i="1" s="1"/>
  <c r="CH47" i="1"/>
  <c r="DJ47" i="1" s="1"/>
  <c r="CH45" i="1"/>
  <c r="DJ45" i="1" s="1"/>
  <c r="CH43" i="1"/>
  <c r="DJ43" i="1" s="1"/>
  <c r="CH41" i="1"/>
  <c r="DJ41" i="1" s="1"/>
  <c r="CH39" i="1"/>
  <c r="DJ39" i="1" s="1"/>
  <c r="CJ58" i="1"/>
  <c r="CJ56" i="1"/>
  <c r="CJ54" i="1"/>
  <c r="CJ52" i="1"/>
  <c r="CJ50" i="1"/>
  <c r="CJ48" i="1"/>
  <c r="CJ46" i="1"/>
  <c r="CJ44" i="1"/>
  <c r="CJ42" i="1"/>
  <c r="CJ40" i="1"/>
  <c r="CJ38" i="1"/>
  <c r="CJ36" i="1"/>
  <c r="CJ34" i="1"/>
  <c r="CJ32" i="1"/>
  <c r="CJ30" i="1"/>
  <c r="CJ28" i="1"/>
  <c r="CJ26" i="1"/>
  <c r="CJ24" i="1"/>
  <c r="CJ22" i="1"/>
  <c r="CJ20" i="1"/>
  <c r="CJ18" i="1"/>
  <c r="CJ16" i="1"/>
  <c r="CJ14" i="1"/>
  <c r="CJ12" i="1"/>
  <c r="CJ10" i="1"/>
  <c r="CJ8" i="1"/>
  <c r="CQ60" i="1"/>
  <c r="CQ58" i="1"/>
  <c r="CQ56" i="1"/>
  <c r="CQ54" i="1"/>
  <c r="CQ52" i="1"/>
  <c r="CQ50" i="1"/>
  <c r="CQ48" i="1"/>
  <c r="CQ46" i="1"/>
  <c r="CQ44" i="1"/>
  <c r="CQ42" i="1"/>
  <c r="CQ40" i="1"/>
  <c r="CQ38" i="1"/>
  <c r="CQ36" i="1"/>
  <c r="CQ34" i="1"/>
  <c r="CQ32" i="1"/>
  <c r="CQ30" i="1"/>
  <c r="CQ28" i="1"/>
  <c r="CQ26" i="1"/>
  <c r="CQ24" i="1"/>
  <c r="CQ22" i="1"/>
  <c r="CQ20" i="1"/>
  <c r="CQ18" i="1"/>
  <c r="CQ16" i="1"/>
  <c r="CQ14" i="1"/>
  <c r="CQ12" i="1"/>
  <c r="CQ10" i="1"/>
  <c r="CQ8" i="1"/>
  <c r="CR60" i="1"/>
  <c r="CR58" i="1"/>
  <c r="CR56" i="1"/>
  <c r="CR54" i="1"/>
  <c r="CR52" i="1"/>
  <c r="CR50" i="1"/>
  <c r="CR48" i="1"/>
  <c r="CR46" i="1"/>
  <c r="CR44" i="1"/>
  <c r="CR42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60" i="1"/>
  <c r="CW58" i="1"/>
  <c r="CW56" i="1"/>
  <c r="CW54" i="1"/>
  <c r="CW52" i="1"/>
  <c r="CW50" i="1"/>
  <c r="CW48" i="1"/>
  <c r="CW46" i="1"/>
  <c r="CW44" i="1"/>
  <c r="CW42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60" i="1"/>
  <c r="DB58" i="1"/>
  <c r="DB56" i="1"/>
  <c r="DB54" i="1"/>
  <c r="DB52" i="1"/>
  <c r="DB50" i="1"/>
  <c r="DB48" i="1"/>
  <c r="DB46" i="1"/>
  <c r="DB44" i="1"/>
  <c r="DB42" i="1"/>
  <c r="DB40" i="1"/>
  <c r="DB38" i="1"/>
  <c r="DB36" i="1"/>
  <c r="DB34" i="1"/>
  <c r="DB32" i="1"/>
  <c r="DB30" i="1"/>
  <c r="DB28" i="1"/>
  <c r="DB26" i="1"/>
  <c r="DB24" i="1"/>
  <c r="DB22" i="1"/>
  <c r="DB20" i="1"/>
  <c r="DB18" i="1"/>
  <c r="DB16" i="1"/>
  <c r="DB14" i="1"/>
  <c r="DB12" i="1"/>
  <c r="DB10" i="1"/>
  <c r="DB8" i="1"/>
  <c r="CH60" i="1"/>
  <c r="DJ60" i="1" s="1"/>
  <c r="CH58" i="1"/>
  <c r="DJ58" i="1" s="1"/>
  <c r="CH56" i="1"/>
  <c r="DJ56" i="1" s="1"/>
  <c r="CH54" i="1"/>
  <c r="DJ54" i="1" s="1"/>
  <c r="CH52" i="1"/>
  <c r="DJ52" i="1" s="1"/>
  <c r="CH50" i="1"/>
  <c r="DJ50" i="1" s="1"/>
  <c r="CH48" i="1"/>
  <c r="DJ48" i="1" s="1"/>
  <c r="CH46" i="1"/>
  <c r="DJ46" i="1" s="1"/>
  <c r="CH44" i="1"/>
  <c r="DJ44" i="1" s="1"/>
  <c r="CH42" i="1"/>
  <c r="DJ42" i="1" s="1"/>
  <c r="CH40" i="1"/>
  <c r="DJ40" i="1" s="1"/>
  <c r="CH38" i="1"/>
  <c r="DJ38" i="1" s="1"/>
  <c r="CH34" i="1"/>
  <c r="DJ34" i="1" s="1"/>
  <c r="CH30" i="1"/>
  <c r="DJ30" i="1" s="1"/>
  <c r="CH26" i="1"/>
  <c r="DJ26" i="1" s="1"/>
  <c r="CH22" i="1"/>
  <c r="DJ22" i="1" s="1"/>
  <c r="CH18" i="1"/>
  <c r="DJ18" i="1" s="1"/>
  <c r="CH14" i="1"/>
  <c r="DJ14" i="1" s="1"/>
  <c r="CH10" i="1"/>
  <c r="DJ10" i="1" s="1"/>
  <c r="BH8" i="4" l="1"/>
  <c r="AE8" i="4"/>
  <c r="CI8" i="4" s="1"/>
  <c r="BH12" i="4"/>
  <c r="AE12" i="4"/>
  <c r="CI12" i="4" s="1"/>
  <c r="BH16" i="4"/>
  <c r="AE16" i="4"/>
  <c r="CI16" i="4" s="1"/>
  <c r="BH20" i="4"/>
  <c r="AE20" i="4"/>
  <c r="CI20" i="4" s="1"/>
  <c r="BH24" i="4"/>
  <c r="AE24" i="4"/>
  <c r="CI24" i="4" s="1"/>
  <c r="BH26" i="4"/>
  <c r="AE26" i="4"/>
  <c r="CI26" i="4" s="1"/>
  <c r="BH28" i="4"/>
  <c r="AE28" i="4"/>
  <c r="CI28" i="4" s="1"/>
  <c r="BH30" i="4"/>
  <c r="AE30" i="4"/>
  <c r="CI30" i="4" s="1"/>
  <c r="BH32" i="4"/>
  <c r="AE32" i="4"/>
  <c r="CI32" i="4" s="1"/>
  <c r="BH34" i="4"/>
  <c r="AE34" i="4"/>
  <c r="CI34" i="4" s="1"/>
  <c r="BH36" i="4"/>
  <c r="AE36" i="4"/>
  <c r="CI36" i="4" s="1"/>
  <c r="BH38" i="4"/>
  <c r="AE38" i="4"/>
  <c r="CI38" i="4" s="1"/>
  <c r="BH40" i="4"/>
  <c r="AE40" i="4"/>
  <c r="CI40" i="4" s="1"/>
  <c r="BH42" i="4"/>
  <c r="AE42" i="4"/>
  <c r="CI42" i="4" s="1"/>
  <c r="BH44" i="4"/>
  <c r="AE44" i="4"/>
  <c r="CI44" i="4" s="1"/>
  <c r="BH46" i="4"/>
  <c r="AE46" i="4"/>
  <c r="CI46" i="4" s="1"/>
  <c r="BH48" i="4"/>
  <c r="AE48" i="4"/>
  <c r="CI48" i="4" s="1"/>
  <c r="BH50" i="4"/>
  <c r="AE50" i="4"/>
  <c r="CI50" i="4" s="1"/>
  <c r="BH52" i="4"/>
  <c r="AE52" i="4"/>
  <c r="CI52" i="4" s="1"/>
  <c r="BH54" i="4"/>
  <c r="AE54" i="4"/>
  <c r="CI54" i="4" s="1"/>
  <c r="BH56" i="4"/>
  <c r="AE56" i="4"/>
  <c r="CI56" i="4" s="1"/>
  <c r="BH58" i="4"/>
  <c r="AE58" i="4"/>
  <c r="CI58" i="4" s="1"/>
  <c r="BH10" i="4"/>
  <c r="AE10" i="4"/>
  <c r="CI10" i="4" s="1"/>
  <c r="BH14" i="4"/>
  <c r="AE14" i="4"/>
  <c r="CI14" i="4" s="1"/>
  <c r="BH18" i="4"/>
  <c r="AE18" i="4"/>
  <c r="CI18" i="4" s="1"/>
  <c r="BH22" i="4"/>
  <c r="AE22" i="4"/>
  <c r="CI22" i="4" s="1"/>
  <c r="CQ8" i="2"/>
  <c r="CQ12" i="2"/>
  <c r="CQ16" i="2"/>
  <c r="CQ20" i="2"/>
  <c r="CQ10" i="2"/>
  <c r="CQ14" i="2"/>
  <c r="CQ18" i="2"/>
  <c r="CQ22" i="2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DI7" i="2" l="1"/>
  <c r="E7" i="6"/>
  <c r="D7" i="6"/>
  <c r="DH7" i="2"/>
  <c r="DE7" i="2"/>
  <c r="DD7" i="2"/>
  <c r="BZ7" i="2"/>
  <c r="DA7" i="2"/>
  <c r="CZ7" i="2"/>
  <c r="CY7" i="2"/>
  <c r="BU7" i="2"/>
  <c r="CU7" i="2"/>
  <c r="CT7" i="2"/>
  <c r="BP7" i="2"/>
  <c r="CS7" i="2"/>
  <c r="CO7" i="2"/>
  <c r="CN7" i="2"/>
  <c r="CM7" i="2"/>
  <c r="CL7" i="2"/>
  <c r="BH7" i="2"/>
  <c r="BG7" i="2" s="1"/>
  <c r="CK7" i="2"/>
  <c r="DF7" i="2"/>
  <c r="AX7" i="2"/>
  <c r="DC7" i="2"/>
  <c r="AS7" i="2"/>
  <c r="AN7" i="2"/>
  <c r="AD7" i="2"/>
  <c r="AB7" i="2"/>
  <c r="Z7" i="2"/>
  <c r="AC7" i="2"/>
  <c r="AA7" i="2"/>
  <c r="E7" i="2"/>
  <c r="D7" i="2" s="1"/>
  <c r="Y7" i="2"/>
  <c r="CV7" i="2"/>
  <c r="X7" i="2"/>
  <c r="CX7" i="2"/>
  <c r="N7" i="2"/>
  <c r="M7" i="2" s="1"/>
  <c r="AF7" i="2"/>
  <c r="AE7" i="2" s="1"/>
  <c r="AA7" i="3"/>
  <c r="N7" i="5"/>
  <c r="Q7" i="5"/>
  <c r="AG7" i="5"/>
  <c r="AW7" i="5"/>
  <c r="G7" i="5"/>
  <c r="H7" i="5"/>
  <c r="V7" i="5"/>
  <c r="Y7" i="5"/>
  <c r="AL7" i="5"/>
  <c r="AO7" i="5"/>
  <c r="BB7" i="5"/>
  <c r="BE7" i="5"/>
  <c r="BM7" i="4"/>
  <c r="AB7" i="3"/>
  <c r="DD7" i="1"/>
  <c r="DE7" i="1"/>
  <c r="DG7" i="1"/>
  <c r="D7" i="5"/>
  <c r="E7" i="5"/>
  <c r="AD7" i="5"/>
  <c r="AT7" i="5"/>
  <c r="CH7" i="4"/>
  <c r="CG7" i="4"/>
  <c r="CF7" i="4"/>
  <c r="CE7" i="4"/>
  <c r="CD7" i="4"/>
  <c r="CC7" i="4"/>
  <c r="AY7" i="4"/>
  <c r="CB7" i="4"/>
  <c r="BZ7" i="4"/>
  <c r="BY7" i="4"/>
  <c r="BX7" i="4"/>
  <c r="AT7" i="4"/>
  <c r="BU7" i="4"/>
  <c r="BT7" i="4"/>
  <c r="BS7" i="4"/>
  <c r="AO7" i="4"/>
  <c r="BR7" i="4"/>
  <c r="BO7" i="4"/>
  <c r="BN7" i="4"/>
  <c r="BL7" i="4"/>
  <c r="BK7" i="4"/>
  <c r="AG7" i="4"/>
  <c r="AF7" i="4" s="1"/>
  <c r="W7" i="4"/>
  <c r="R7" i="4"/>
  <c r="BW7" i="4"/>
  <c r="M7" i="4"/>
  <c r="E7" i="4"/>
  <c r="D7" i="4" s="1"/>
  <c r="BJ7" i="4"/>
  <c r="AD7" i="3"/>
  <c r="AC7" i="3"/>
  <c r="Z7" i="3"/>
  <c r="Y7" i="3"/>
  <c r="N7" i="3"/>
  <c r="M7" i="3" s="1"/>
  <c r="X7" i="3"/>
  <c r="E7" i="3"/>
  <c r="DI7" i="1"/>
  <c r="BZ7" i="1"/>
  <c r="DF7" i="1"/>
  <c r="CZ7" i="1"/>
  <c r="BU7" i="1"/>
  <c r="CV7" i="1"/>
  <c r="CU7" i="1"/>
  <c r="CS7" i="1"/>
  <c r="CO7" i="1"/>
  <c r="CN7" i="1"/>
  <c r="CM7" i="1"/>
  <c r="CL7" i="1"/>
  <c r="BH7" i="1"/>
  <c r="BG7" i="1" s="1"/>
  <c r="DH7" i="1"/>
  <c r="AX7" i="1"/>
  <c r="DC7" i="1"/>
  <c r="DA7" i="1"/>
  <c r="CY7" i="1"/>
  <c r="AS7" i="1"/>
  <c r="CX7" i="1"/>
  <c r="CT7" i="1"/>
  <c r="AN7" i="1"/>
  <c r="CP7" i="1"/>
  <c r="AF7" i="1"/>
  <c r="AE7" i="1" s="1"/>
  <c r="CK7" i="1"/>
  <c r="AD7" i="1"/>
  <c r="AC7" i="1"/>
  <c r="AA7" i="1"/>
  <c r="Z7" i="1"/>
  <c r="Y7" i="1"/>
  <c r="N7" i="1"/>
  <c r="M7" i="1" s="1"/>
  <c r="X7" i="1"/>
  <c r="E7" i="1"/>
  <c r="D7" i="1" s="1"/>
  <c r="BP7" i="1"/>
  <c r="AF2" i="8"/>
  <c r="DB7" i="2" l="1"/>
  <c r="CW7" i="2"/>
  <c r="BO7" i="2"/>
  <c r="CH7" i="2" s="1"/>
  <c r="V7" i="2"/>
  <c r="AM7" i="2"/>
  <c r="BF7" i="2" s="1"/>
  <c r="CR7" i="2"/>
  <c r="CQ7" i="2"/>
  <c r="CI7" i="2"/>
  <c r="CJ7" i="2"/>
  <c r="W7" i="2"/>
  <c r="BV7" i="4"/>
  <c r="CR7" i="1"/>
  <c r="CA7" i="4"/>
  <c r="W7" i="3"/>
  <c r="F7" i="5"/>
  <c r="I7" i="5"/>
  <c r="L7" i="4"/>
  <c r="AE7" i="4" s="1"/>
  <c r="BQ7" i="4"/>
  <c r="BI7" i="4"/>
  <c r="AN7" i="4"/>
  <c r="BG7" i="4" s="1"/>
  <c r="CW7" i="1"/>
  <c r="BO7" i="1"/>
  <c r="CH7" i="1" s="1"/>
  <c r="DB7" i="1"/>
  <c r="BH7" i="4"/>
  <c r="D7" i="3"/>
  <c r="V7" i="3" s="1"/>
  <c r="AM7" i="1"/>
  <c r="BF7" i="1" s="1"/>
  <c r="CJ7" i="1"/>
  <c r="CI7" i="1"/>
  <c r="V7" i="1"/>
  <c r="W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31" i="8"/>
  <c r="L19" i="8" s="1"/>
  <c r="AF26" i="8"/>
  <c r="L12" i="8" s="1"/>
  <c r="DJ7" i="2" l="1"/>
  <c r="BP7" i="4"/>
  <c r="CI7" i="4"/>
  <c r="CQ7" i="1"/>
  <c r="DJ7" i="1"/>
  <c r="E21" i="8"/>
  <c r="M13" i="8"/>
  <c r="M14" i="8" s="1"/>
  <c r="E13" i="8"/>
  <c r="E16" i="8" s="1"/>
  <c r="F21" i="8"/>
  <c r="F13" i="8"/>
  <c r="L29" i="8"/>
  <c r="L30" i="8" s="1"/>
  <c r="M29" i="8"/>
  <c r="L13" i="8"/>
  <c r="E14" i="8" l="1"/>
  <c r="E17" i="8" s="1"/>
  <c r="L14" i="8"/>
  <c r="L33" i="8" s="1"/>
  <c r="L32" i="8"/>
  <c r="M30" i="8"/>
  <c r="M33" i="8" s="1"/>
  <c r="M32" i="8"/>
  <c r="F16" i="8"/>
  <c r="F14" i="8"/>
  <c r="F17" i="8" s="1"/>
</calcChain>
</file>

<file path=xl/sharedStrings.xml><?xml version="1.0" encoding="utf-8"?>
<sst xmlns="http://schemas.openxmlformats.org/spreadsheetml/2006/main" count="2782" uniqueCount="534">
  <si>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</si>
  <si>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</si>
  <si>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</si>
  <si>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</si>
  <si>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</si>
  <si>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</si>
  <si>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</si>
  <si>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</si>
  <si>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</si>
  <si>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</si>
  <si>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</si>
  <si>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</si>
  <si>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</si>
  <si>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</si>
  <si>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</si>
  <si>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</si>
  <si>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</si>
  <si>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</si>
  <si>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</si>
  <si>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</si>
  <si>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</si>
  <si>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</si>
  <si>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</si>
  <si>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</si>
  <si>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</si>
  <si>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</si>
  <si>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</si>
  <si>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</si>
  <si>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</si>
  <si>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</si>
  <si>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</si>
  <si>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</si>
  <si>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</si>
  <si>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</si>
  <si>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</si>
  <si>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</si>
  <si>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</si>
  <si>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</si>
  <si>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</si>
  <si>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</si>
  <si>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</si>
  <si>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</si>
  <si>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</si>
  <si>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</si>
  <si>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</si>
  <si>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</si>
  <si>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</si>
  <si>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</si>
  <si>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</si>
  <si>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</si>
  <si>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</si>
  <si>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</si>
  <si>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</si>
  <si>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</si>
  <si>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</si>
  <si>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</si>
  <si>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</si>
  <si>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</si>
  <si>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</si>
  <si>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</si>
  <si>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</si>
  <si>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</si>
  <si>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</si>
  <si>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</si>
  <si>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</si>
  <si>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</si>
  <si>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</si>
  <si>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</si>
  <si>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</si>
  <si>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</si>
  <si>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</si>
  <si>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</si>
  <si>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</si>
  <si>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</si>
  <si>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</si>
  <si>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</si>
  <si>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</si>
  <si>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</si>
  <si>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</si>
  <si>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</si>
  <si>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</si>
  <si>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</si>
  <si>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</si>
  <si>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</si>
  <si>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</si>
  <si>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</si>
  <si>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</si>
  <si>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</si>
  <si>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</si>
  <si>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</si>
  <si>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</si>
  <si>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</si>
  <si>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</si>
  <si>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</si>
  <si>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</si>
  <si>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</si>
  <si>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</si>
  <si>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</si>
  <si>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</si>
  <si>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</si>
  <si>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</si>
  <si>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</si>
  <si>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</si>
  <si>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</si>
  <si>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</si>
  <si>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</si>
  <si>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</si>
  <si>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</si>
  <si>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</si>
  <si>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</si>
  <si>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</si>
  <si>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</si>
  <si>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</si>
  <si>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</si>
  <si>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</si>
  <si>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</si>
  <si>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</si>
  <si>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</si>
  <si>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</si>
  <si>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</si>
  <si>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</si>
  <si>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</si>
  <si>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</si>
  <si>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</si>
  <si>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</si>
  <si>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</si>
  <si>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</si>
  <si>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</si>
  <si>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</si>
  <si>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</si>
  <si>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</si>
  <si>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</si>
  <si>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</si>
  <si>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</si>
  <si>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</si>
  <si>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</si>
  <si>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</si>
  <si>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</si>
  <si>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</si>
  <si>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</si>
  <si>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</si>
  <si>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</si>
  <si>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</si>
  <si>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</si>
  <si>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</si>
  <si>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</si>
  <si>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</si>
  <si>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</si>
  <si>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</si>
  <si>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</si>
  <si>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</si>
  <si>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</si>
  <si>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</si>
  <si>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</si>
  <si>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</si>
  <si>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</si>
  <si>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</si>
  <si>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</si>
  <si>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</si>
  <si>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</si>
  <si>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</si>
  <si>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</si>
  <si>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</si>
  <si>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</si>
  <si>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</si>
  <si>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</si>
  <si>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</si>
  <si>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</si>
  <si>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</si>
  <si>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</si>
  <si>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</si>
  <si>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</si>
  <si>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</si>
  <si>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</si>
  <si>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</si>
  <si>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</si>
  <si>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</si>
  <si>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</si>
  <si>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</si>
  <si>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</si>
  <si>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</si>
  <si>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</si>
  <si>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</si>
  <si>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</si>
  <si>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</si>
  <si>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</si>
  <si>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</si>
  <si>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</si>
  <si>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</si>
  <si>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</si>
  <si>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</si>
  <si>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</si>
  <si>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</si>
  <si>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</si>
  <si>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</si>
  <si>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</si>
  <si>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</si>
  <si>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</si>
  <si>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</si>
  <si>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</si>
  <si>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</si>
  <si>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</si>
  <si>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</si>
  <si>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</si>
  <si>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</si>
  <si>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</si>
  <si>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</si>
  <si>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</si>
  <si>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</si>
  <si>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</si>
  <si>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</si>
  <si>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</si>
  <si>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</si>
  <si>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</si>
  <si>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</si>
  <si>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</si>
  <si>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</si>
  <si>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</si>
  <si>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</si>
  <si>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</si>
  <si>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</si>
  <si>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</si>
  <si>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</si>
  <si>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</si>
  <si>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</si>
  <si>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</si>
  <si>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</si>
  <si>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</si>
  <si>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</si>
  <si>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</si>
  <si>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</si>
  <si>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</si>
  <si>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</si>
  <si>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</si>
  <si>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</si>
  <si>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</si>
  <si>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</si>
  <si>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</si>
  <si>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</si>
  <si>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</si>
  <si>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</si>
  <si>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</si>
  <si>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</si>
  <si>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</si>
  <si>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</si>
  <si>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</si>
  <si>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</si>
  <si>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</si>
  <si>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</si>
  <si>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</si>
  <si>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</si>
  <si>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</si>
  <si>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</si>
  <si>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</si>
  <si>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</si>
  <si>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</si>
  <si>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</si>
  <si>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</si>
  <si>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</si>
  <si>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</si>
  <si>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</si>
  <si>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</si>
  <si>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</si>
  <si>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</si>
  <si>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</si>
  <si>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</si>
  <si>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</si>
  <si>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</si>
  <si>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</si>
  <si>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</si>
  <si>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</si>
  <si>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</si>
  <si>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</si>
  <si>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</si>
  <si>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</si>
  <si>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</si>
  <si>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</si>
  <si>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</si>
  <si>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</si>
  <si>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</si>
  <si>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</si>
  <si>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</si>
  <si>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</si>
  <si>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</si>
  <si>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</si>
  <si>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</si>
  <si>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</si>
  <si>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</si>
  <si>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</si>
  <si>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</si>
  <si>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</si>
  <si>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</si>
  <si>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</si>
  <si>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</si>
  <si>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</si>
  <si>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</si>
  <si>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</si>
  <si>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</si>
  <si>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</si>
  <si>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</si>
  <si>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</si>
  <si>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</si>
  <si>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</si>
  <si>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</si>
  <si>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</si>
  <si>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</si>
  <si>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</si>
  <si>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</si>
  <si>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</si>
  <si>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</si>
  <si>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</si>
  <si>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</si>
  <si>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</si>
  <si>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</si>
  <si>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</si>
  <si>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</si>
  <si>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</si>
  <si>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12000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</si>
  <si>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</si>
  <si>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</si>
  <si>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</si>
  <si>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</si>
  <si>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</si>
  <si>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</si>
  <si>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12100</t>
  </si>
  <si>
    <t>千葉市</t>
  </si>
  <si>
    <t>121100</t>
  </si>
  <si>
    <t>12202</t>
  </si>
  <si>
    <t>銚子市</t>
  </si>
  <si>
    <t>121202</t>
  </si>
  <si>
    <t>12203</t>
  </si>
  <si>
    <t>市川市</t>
  </si>
  <si>
    <t>121203</t>
  </si>
  <si>
    <t>12204</t>
  </si>
  <si>
    <t>船橋市</t>
  </si>
  <si>
    <t>121204</t>
  </si>
  <si>
    <t>12205</t>
  </si>
  <si>
    <t>館山市</t>
  </si>
  <si>
    <t>121205</t>
  </si>
  <si>
    <t>12860</t>
  </si>
  <si>
    <t>安房郡市広域市町村圏事務組合</t>
  </si>
  <si>
    <t>12206</t>
  </si>
  <si>
    <t>木更津市</t>
  </si>
  <si>
    <t>121206</t>
  </si>
  <si>
    <t>12207</t>
  </si>
  <si>
    <t>松戸市</t>
  </si>
  <si>
    <t>121207</t>
  </si>
  <si>
    <t>12208</t>
  </si>
  <si>
    <t>野田市</t>
  </si>
  <si>
    <t>121208</t>
  </si>
  <si>
    <t>12210</t>
  </si>
  <si>
    <t>茂原市</t>
  </si>
  <si>
    <t>121210</t>
  </si>
  <si>
    <t>12863</t>
  </si>
  <si>
    <t>長生郡市広域市町村圏組合</t>
  </si>
  <si>
    <t>12211</t>
  </si>
  <si>
    <t>成田市</t>
  </si>
  <si>
    <t>121211</t>
  </si>
  <si>
    <t>12212</t>
  </si>
  <si>
    <t>佐倉市</t>
  </si>
  <si>
    <t>121212</t>
  </si>
  <si>
    <t>12828</t>
  </si>
  <si>
    <t>佐倉市、酒々井町清掃組合</t>
  </si>
  <si>
    <t>12834</t>
  </si>
  <si>
    <t>印旛衛生施設管理組合</t>
  </si>
  <si>
    <t>12213</t>
  </si>
  <si>
    <t>東金市</t>
  </si>
  <si>
    <t>121213</t>
  </si>
  <si>
    <t>12866</t>
  </si>
  <si>
    <t>山武郡市広域行政組合</t>
  </si>
  <si>
    <t>12830</t>
  </si>
  <si>
    <t>東金市外三市町清掃組合</t>
  </si>
  <si>
    <t>12215</t>
  </si>
  <si>
    <t>旭市</t>
  </si>
  <si>
    <t>121215</t>
  </si>
  <si>
    <t>12838</t>
  </si>
  <si>
    <t>東総衛生組合</t>
  </si>
  <si>
    <t>12216</t>
  </si>
  <si>
    <t>習志野市</t>
  </si>
  <si>
    <t>121216</t>
  </si>
  <si>
    <t>12217</t>
  </si>
  <si>
    <t>柏市</t>
  </si>
  <si>
    <t>121217</t>
  </si>
  <si>
    <t>12833</t>
  </si>
  <si>
    <t>柏・白井・鎌ケ谷環境衛生組合</t>
  </si>
  <si>
    <t>12218</t>
  </si>
  <si>
    <t>勝浦市</t>
  </si>
  <si>
    <t>121218</t>
  </si>
  <si>
    <t>12219</t>
  </si>
  <si>
    <t>市原市</t>
  </si>
  <si>
    <t>121219</t>
  </si>
  <si>
    <t>12220</t>
  </si>
  <si>
    <t>流山市</t>
  </si>
  <si>
    <t>121220</t>
  </si>
  <si>
    <t>12221</t>
  </si>
  <si>
    <t>八千代市</t>
  </si>
  <si>
    <t>121221</t>
  </si>
  <si>
    <t>12222</t>
  </si>
  <si>
    <t>我孫子市</t>
  </si>
  <si>
    <t>121222</t>
  </si>
  <si>
    <t>12223</t>
  </si>
  <si>
    <t>鴨川市</t>
  </si>
  <si>
    <t>121223</t>
  </si>
  <si>
    <t>12224</t>
  </si>
  <si>
    <t>鎌ケ谷市</t>
  </si>
  <si>
    <t>121224</t>
  </si>
  <si>
    <t>12225</t>
  </si>
  <si>
    <t>君津市</t>
  </si>
  <si>
    <t>121225</t>
  </si>
  <si>
    <t>12226</t>
  </si>
  <si>
    <t>富津市</t>
  </si>
  <si>
    <t>121226</t>
  </si>
  <si>
    <t>12227</t>
  </si>
  <si>
    <t>浦安市</t>
  </si>
  <si>
    <t>121227</t>
  </si>
  <si>
    <t>12228</t>
  </si>
  <si>
    <t>四街道市</t>
  </si>
  <si>
    <t>121228</t>
  </si>
  <si>
    <t>12229</t>
  </si>
  <si>
    <t>袖ケ浦市</t>
  </si>
  <si>
    <t>121229</t>
  </si>
  <si>
    <t>12230</t>
  </si>
  <si>
    <t>八街市</t>
  </si>
  <si>
    <t>121230</t>
  </si>
  <si>
    <t>12231</t>
  </si>
  <si>
    <t>印西市</t>
  </si>
  <si>
    <t>121231</t>
  </si>
  <si>
    <t>12886</t>
  </si>
  <si>
    <t>印西地区環境整備事業組合</t>
  </si>
  <si>
    <t>12835</t>
  </si>
  <si>
    <t>印西地区衛生組合</t>
  </si>
  <si>
    <t>12232</t>
  </si>
  <si>
    <t>白井市</t>
  </si>
  <si>
    <t>121232</t>
  </si>
  <si>
    <t>12233</t>
  </si>
  <si>
    <t>富里市</t>
  </si>
  <si>
    <t>121233</t>
  </si>
  <si>
    <t>12234</t>
  </si>
  <si>
    <t>南房総市</t>
  </si>
  <si>
    <t>121234</t>
  </si>
  <si>
    <t>12816</t>
  </si>
  <si>
    <t>鋸南地区環境衛生組合</t>
  </si>
  <si>
    <t>12235</t>
  </si>
  <si>
    <t>匝瑳市</t>
  </si>
  <si>
    <t>121235</t>
  </si>
  <si>
    <t>12854</t>
  </si>
  <si>
    <t>匝瑳市ほか二町環境衛生組合</t>
  </si>
  <si>
    <t>12236</t>
  </si>
  <si>
    <t>香取市</t>
  </si>
  <si>
    <t>121236</t>
  </si>
  <si>
    <t>12867</t>
  </si>
  <si>
    <t>香取広域市町村圏事務組合</t>
  </si>
  <si>
    <t>12237</t>
  </si>
  <si>
    <t>山武市</t>
  </si>
  <si>
    <t>121237</t>
  </si>
  <si>
    <t>12831</t>
  </si>
  <si>
    <t>山武郡市環境衛生組合</t>
  </si>
  <si>
    <t>12238</t>
  </si>
  <si>
    <t>いすみ市</t>
  </si>
  <si>
    <t>121238</t>
  </si>
  <si>
    <t>12841</t>
  </si>
  <si>
    <t>夷隅環境衛生組合</t>
  </si>
  <si>
    <t>12239</t>
  </si>
  <si>
    <t>大網白里市</t>
  </si>
  <si>
    <t>121239</t>
  </si>
  <si>
    <t>12322</t>
  </si>
  <si>
    <t>酒々井町</t>
  </si>
  <si>
    <t>121322</t>
  </si>
  <si>
    <t>12329</t>
  </si>
  <si>
    <t>栄町</t>
  </si>
  <si>
    <t>121329</t>
  </si>
  <si>
    <t>12342</t>
  </si>
  <si>
    <t>神崎町</t>
  </si>
  <si>
    <t>121342</t>
  </si>
  <si>
    <t>12347</t>
  </si>
  <si>
    <t>多古町</t>
  </si>
  <si>
    <t>121347</t>
  </si>
  <si>
    <t>12349</t>
  </si>
  <si>
    <t>東庄町</t>
  </si>
  <si>
    <t>121349</t>
  </si>
  <si>
    <t>12403</t>
  </si>
  <si>
    <t>九十九里町</t>
  </si>
  <si>
    <t>121403</t>
  </si>
  <si>
    <t>12409</t>
  </si>
  <si>
    <t>芝山町</t>
  </si>
  <si>
    <t>121409</t>
  </si>
  <si>
    <t>山武郡市広域行政</t>
  </si>
  <si>
    <t>12410</t>
  </si>
  <si>
    <t>横芝光町</t>
  </si>
  <si>
    <t>121410</t>
  </si>
  <si>
    <t>12421</t>
  </si>
  <si>
    <t>一宮町</t>
  </si>
  <si>
    <t>121421</t>
  </si>
  <si>
    <t>12422</t>
  </si>
  <si>
    <t>睦沢町</t>
  </si>
  <si>
    <t>121422</t>
  </si>
  <si>
    <t>12423</t>
  </si>
  <si>
    <t>長生村</t>
  </si>
  <si>
    <t>121423</t>
  </si>
  <si>
    <t>12424</t>
  </si>
  <si>
    <t>白子町</t>
  </si>
  <si>
    <t>121424</t>
  </si>
  <si>
    <t>12426</t>
  </si>
  <si>
    <t>長柄町</t>
  </si>
  <si>
    <t>121426</t>
  </si>
  <si>
    <t>12427</t>
  </si>
  <si>
    <t>長南町</t>
  </si>
  <si>
    <t>121427</t>
  </si>
  <si>
    <t>12441</t>
  </si>
  <si>
    <t>大多喜町</t>
  </si>
  <si>
    <t>121441</t>
  </si>
  <si>
    <t>12443</t>
  </si>
  <si>
    <t>御宿町</t>
  </si>
  <si>
    <t>121443</t>
  </si>
  <si>
    <t>12463</t>
  </si>
  <si>
    <t>鋸南町</t>
  </si>
  <si>
    <t>121463</t>
  </si>
  <si>
    <t>122006</t>
  </si>
  <si>
    <t>122008</t>
  </si>
  <si>
    <t>122013</t>
  </si>
  <si>
    <t>122009</t>
  </si>
  <si>
    <t>柏・白井・鎌ヶ谷環境衛生組合</t>
  </si>
  <si>
    <t>122015</t>
  </si>
  <si>
    <t>122005</t>
  </si>
  <si>
    <t>122003</t>
  </si>
  <si>
    <t>122014</t>
  </si>
  <si>
    <t>122002</t>
  </si>
  <si>
    <t>122011</t>
  </si>
  <si>
    <t>122001</t>
  </si>
  <si>
    <t>122012</t>
  </si>
  <si>
    <t>122010</t>
  </si>
  <si>
    <t>122007</t>
  </si>
  <si>
    <t>122004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</si>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</sst>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14</v>
      </c>
      <c r="B7" s="154" t="s">
        <v>317</v>
      </c>
      <c r="C7" s="138" t="s">
        <v>33</v>
      </c>
      <c r="D7" s="140">
        <f>SUM(E7,+L7)</f>
        <v>90279349</v>
      </c>
      <c r="E7" s="140">
        <f>SUM(F7:I7,K7)</f>
        <v>30065471</v>
      </c>
      <c r="F7" s="140">
        <f t="shared" ref="F7:L7" si="0">SUM(F$8:F$1000)</f>
        <v>3149407</v>
      </c>
      <c r="G7" s="140">
        <f t="shared" si="0"/>
        <v>4954</v>
      </c>
      <c r="H7" s="140">
        <f t="shared" si="0"/>
        <v>8465200</v>
      </c>
      <c r="I7" s="140">
        <f t="shared" si="0"/>
        <v>12538624</v>
      </c>
      <c r="J7" s="143" t="s">
        <v>314</v>
      </c>
      <c r="K7" s="140">
        <f t="shared" si="0"/>
        <v>5907286</v>
      </c>
      <c r="L7" s="140">
        <f t="shared" si="0"/>
        <v>60213878</v>
      </c>
      <c r="M7" s="140">
        <f>SUM(N7,+U7)</f>
        <v>7506017</v>
      </c>
      <c r="N7" s="140">
        <f>SUM(O7:R7,T7)</f>
        <v>1184449</v>
      </c>
      <c r="O7" s="140">
        <f t="shared" ref="O7:U7" si="1">SUM(O$8:O$1000)</f>
        <v>151325</v>
      </c>
      <c r="P7" s="140">
        <f t="shared" si="1"/>
        <v>20296</v>
      </c>
      <c r="Q7" s="140">
        <f t="shared" si="1"/>
        <v>171800</v>
      </c>
      <c r="R7" s="140">
        <f t="shared" si="1"/>
        <v>764144</v>
      </c>
      <c r="S7" s="143" t="s">
        <v>314</v>
      </c>
      <c r="T7" s="140">
        <f t="shared" si="1"/>
        <v>76884</v>
      </c>
      <c r="U7" s="140">
        <f t="shared" si="1"/>
        <v>6321568</v>
      </c>
      <c r="V7" s="140">
        <f t="shared" ref="V7:AA7" si="2">+SUM(D7,M7)</f>
        <v>97785366</v>
      </c>
      <c r="W7" s="140">
        <f t="shared" si="2"/>
        <v>31249920</v>
      </c>
      <c r="X7" s="140">
        <f t="shared" si="2"/>
        <v>3300732</v>
      </c>
      <c r="Y7" s="140">
        <f t="shared" si="2"/>
        <v>25250</v>
      </c>
      <c r="Z7" s="140">
        <f t="shared" si="2"/>
        <v>8637000</v>
      </c>
      <c r="AA7" s="140">
        <f t="shared" si="2"/>
        <v>13302768</v>
      </c>
      <c r="AB7" s="142" t="str">
        <f>IF(+SUM(J7,S7)=0,"-",+SUM(J7,S7))</f>
        <v>-</v>
      </c>
      <c r="AC7" s="140">
        <f>+SUM(K7,T7)</f>
        <v>5984170</v>
      </c>
      <c r="AD7" s="140">
        <f>+SUM(L7,U7)</f>
        <v>66535446</v>
      </c>
      <c r="AE7" s="140">
        <f>SUM(AF7,+AK7)</f>
        <v>15128035</v>
      </c>
      <c r="AF7" s="140">
        <f>SUM(AG7:AJ7)</f>
        <v>14885658</v>
      </c>
      <c r="AG7" s="140">
        <f t="shared" ref="AG7:AL7" si="3">SUM(AG$8:AG$1000)</f>
        <v>1014</v>
      </c>
      <c r="AH7" s="140">
        <f t="shared" si="3"/>
        <v>14778899</v>
      </c>
      <c r="AI7" s="140">
        <f t="shared" si="3"/>
        <v>9557</v>
      </c>
      <c r="AJ7" s="140">
        <f t="shared" si="3"/>
        <v>96188</v>
      </c>
      <c r="AK7" s="140">
        <f t="shared" si="3"/>
        <v>242377</v>
      </c>
      <c r="AL7" s="140">
        <f t="shared" si="3"/>
        <v>197269</v>
      </c>
      <c r="AM7" s="140">
        <f>SUM(AN7,AS7,AW7,AX7,BD7)</f>
        <v>63478602</v>
      </c>
      <c r="AN7" s="140">
        <f>SUM(AO7:AR7)</f>
        <v>11016117</v>
      </c>
      <c r="AO7" s="140">
        <f>SUM(AO$8:AO$1000)</f>
        <v>5593850</v>
      </c>
      <c r="AP7" s="140">
        <f>SUM(AP$8:AP$1000)</f>
        <v>3261548</v>
      </c>
      <c r="AQ7" s="140">
        <f>SUM(AQ$8:AQ$1000)</f>
        <v>2024407</v>
      </c>
      <c r="AR7" s="140">
        <f>SUM(AR$8:AR$1000)</f>
        <v>136312</v>
      </c>
      <c r="AS7" s="140">
        <f>SUM(AT7:AV7)</f>
        <v>8838898</v>
      </c>
      <c r="AT7" s="140">
        <f>SUM(AT$8:AT$1000)</f>
        <v>1422843</v>
      </c>
      <c r="AU7" s="140">
        <f>SUM(AU$8:AU$1000)</f>
        <v>6965910</v>
      </c>
      <c r="AV7" s="140">
        <f>SUM(AV$8:AV$1000)</f>
        <v>450145</v>
      </c>
      <c r="AW7" s="140">
        <f>SUM(AW$8:AW$1000)</f>
        <v>126519</v>
      </c>
      <c r="AX7" s="140">
        <f>SUM(AY7:BB7)</f>
        <v>43434310</v>
      </c>
      <c r="AY7" s="140">
        <f t="shared" ref="AY7:BE7" si="4">SUM(AY$8:AY$1000)</f>
        <v>15845890</v>
      </c>
      <c r="AZ7" s="140">
        <f t="shared" si="4"/>
        <v>22656671</v>
      </c>
      <c r="BA7" s="140">
        <f t="shared" si="4"/>
        <v>4533610</v>
      </c>
      <c r="BB7" s="140">
        <f t="shared" si="4"/>
        <v>398139</v>
      </c>
      <c r="BC7" s="140">
        <f t="shared" si="4"/>
        <v>7015913</v>
      </c>
      <c r="BD7" s="140">
        <f t="shared" si="4"/>
        <v>62758</v>
      </c>
      <c r="BE7" s="140">
        <f t="shared" si="4"/>
        <v>4459530</v>
      </c>
      <c r="BF7" s="140">
        <f>SUM(AE7,+AM7,+BE7)</f>
        <v>83066167</v>
      </c>
      <c r="BG7" s="140">
        <f>SUM(BH7,+BM7)</f>
        <v>419951</v>
      </c>
      <c r="BH7" s="140">
        <f>SUM(BI7:BL7)</f>
        <v>406105</v>
      </c>
      <c r="BI7" s="140">
        <f t="shared" ref="BI7:BN7" si="5">SUM(BI$8:BI$1000)</f>
        <v>3698</v>
      </c>
      <c r="BJ7" s="140">
        <f t="shared" si="5"/>
        <v>389555</v>
      </c>
      <c r="BK7" s="140">
        <f t="shared" si="5"/>
        <v>0</v>
      </c>
      <c r="BL7" s="140">
        <f t="shared" si="5"/>
        <v>12852</v>
      </c>
      <c r="BM7" s="140">
        <f t="shared" si="5"/>
        <v>13846</v>
      </c>
      <c r="BN7" s="140">
        <f t="shared" si="5"/>
        <v>143304</v>
      </c>
      <c r="BO7" s="140">
        <f>SUM(BP7,BU7,BY7,BZ7,CF7)</f>
        <v>5361989</v>
      </c>
      <c r="BP7" s="140">
        <f>SUM(BQ7:BT7)</f>
        <v>960362</v>
      </c>
      <c r="BQ7" s="140">
        <f>SUM(BQ$8:BQ$1000)</f>
        <v>588022</v>
      </c>
      <c r="BR7" s="140">
        <f>SUM(BR$8:BR$1000)</f>
        <v>102711</v>
      </c>
      <c r="BS7" s="140">
        <f>SUM(BS$8:BS$1000)</f>
        <v>269629</v>
      </c>
      <c r="BT7" s="140">
        <f>SUM(BT$8:BT$1000)</f>
        <v>0</v>
      </c>
      <c r="BU7" s="140">
        <f>SUM(BV7:BX7)</f>
        <v>1581998</v>
      </c>
      <c r="BV7" s="140">
        <f>SUM(BV$8:BV$1000)</f>
        <v>146235</v>
      </c>
      <c r="BW7" s="140">
        <f>SUM(BW$8:BW$1000)</f>
        <v>1358190</v>
      </c>
      <c r="BX7" s="140">
        <f>SUM(BX$8:BX$1000)</f>
        <v>77573</v>
      </c>
      <c r="BY7" s="140">
        <f>SUM(BY$8:BY$1000)</f>
        <v>11748</v>
      </c>
      <c r="BZ7" s="140">
        <f>SUM(CA7:CD7)</f>
        <v>2805142</v>
      </c>
      <c r="CA7" s="140">
        <f t="shared" ref="CA7:CG7" si="6">SUM(CA$8:CA$1000)</f>
        <v>855435</v>
      </c>
      <c r="CB7" s="140">
        <f t="shared" si="6"/>
        <v>1624948</v>
      </c>
      <c r="CC7" s="140">
        <f t="shared" si="6"/>
        <v>131095</v>
      </c>
      <c r="CD7" s="140">
        <f t="shared" si="6"/>
        <v>193664</v>
      </c>
      <c r="CE7" s="140">
        <f t="shared" si="6"/>
        <v>1423800</v>
      </c>
      <c r="CF7" s="140">
        <f t="shared" si="6"/>
        <v>2739</v>
      </c>
      <c r="CG7" s="140">
        <f t="shared" si="6"/>
        <v>156973</v>
      </c>
      <c r="CH7" s="140">
        <f>SUM(BG7,+BO7,+CG7)</f>
        <v>5938913</v>
      </c>
      <c r="CI7" s="140">
        <f t="shared" ref="CI7:DJ7" si="7">SUM(AE7,+BG7)</f>
        <v>15547986</v>
      </c>
      <c r="CJ7" s="140">
        <f t="shared" si="7"/>
        <v>15291763</v>
      </c>
      <c r="CK7" s="140">
        <f t="shared" si="7"/>
        <v>4712</v>
      </c>
      <c r="CL7" s="140">
        <f t="shared" si="7"/>
        <v>15168454</v>
      </c>
      <c r="CM7" s="140">
        <f t="shared" si="7"/>
        <v>9557</v>
      </c>
      <c r="CN7" s="140">
        <f t="shared" si="7"/>
        <v>109040</v>
      </c>
      <c r="CO7" s="140">
        <f t="shared" si="7"/>
        <v>256223</v>
      </c>
      <c r="CP7" s="140">
        <f t="shared" si="7"/>
        <v>340573</v>
      </c>
      <c r="CQ7" s="140">
        <f t="shared" si="7"/>
        <v>68840591</v>
      </c>
      <c r="CR7" s="140">
        <f t="shared" si="7"/>
        <v>11976479</v>
      </c>
      <c r="CS7" s="140">
        <f t="shared" si="7"/>
        <v>6181872</v>
      </c>
      <c r="CT7" s="140">
        <f t="shared" si="7"/>
        <v>3364259</v>
      </c>
      <c r="CU7" s="140">
        <f t="shared" si="7"/>
        <v>2294036</v>
      </c>
      <c r="CV7" s="140">
        <f t="shared" si="7"/>
        <v>136312</v>
      </c>
      <c r="CW7" s="140">
        <f t="shared" si="7"/>
        <v>10420896</v>
      </c>
      <c r="CX7" s="140">
        <f t="shared" si="7"/>
        <v>1569078</v>
      </c>
      <c r="CY7" s="140">
        <f t="shared" si="7"/>
        <v>8324100</v>
      </c>
      <c r="CZ7" s="140">
        <f t="shared" si="7"/>
        <v>527718</v>
      </c>
      <c r="DA7" s="140">
        <f t="shared" si="7"/>
        <v>138267</v>
      </c>
      <c r="DB7" s="140">
        <f t="shared" si="7"/>
        <v>46239452</v>
      </c>
      <c r="DC7" s="140">
        <f t="shared" si="7"/>
        <v>16701325</v>
      </c>
      <c r="DD7" s="140">
        <f t="shared" si="7"/>
        <v>24281619</v>
      </c>
      <c r="DE7" s="140">
        <f t="shared" si="7"/>
        <v>4664705</v>
      </c>
      <c r="DF7" s="140">
        <f t="shared" si="7"/>
        <v>591803</v>
      </c>
      <c r="DG7" s="140">
        <f t="shared" si="7"/>
        <v>8439713</v>
      </c>
      <c r="DH7" s="140">
        <f t="shared" si="7"/>
        <v>65497</v>
      </c>
      <c r="DI7" s="140">
        <f t="shared" si="7"/>
        <v>4616503</v>
      </c>
      <c r="DJ7" s="140">
        <f t="shared" si="7"/>
        <v>89005080</v>
      </c>
    </row>
    <row r="8" spans="1:114" s="136" customFormat="1" ht="13.5" customHeight="1" x14ac:dyDescent="0.15">
      <c r="A8" s="119" t="s">
        <v>14</v>
      </c>
      <c r="B8" s="120" t="s">
        <v>324</v>
      </c>
      <c r="C8" s="119" t="s">
        <v>325</v>
      </c>
      <c r="D8" s="121">
        <f>SUM(E8,+L8)</f>
        <v>12883440</v>
      </c>
      <c r="E8" s="121">
        <f>SUM(F8:I8,K8)</f>
        <v>4810819</v>
      </c>
      <c r="F8" s="121">
        <v>6932</v>
      </c>
      <c r="G8" s="121">
        <v>0</v>
      </c>
      <c r="H8" s="121">
        <v>0</v>
      </c>
      <c r="I8" s="121">
        <v>3067783</v>
      </c>
      <c r="J8" s="122" t="s">
        <v>533</v>
      </c>
      <c r="K8" s="121">
        <v>1736104</v>
      </c>
      <c r="L8" s="121">
        <v>8072621</v>
      </c>
      <c r="M8" s="121">
        <f>SUM(N8,+U8)</f>
        <v>217156</v>
      </c>
      <c r="N8" s="121">
        <f>SUM(O8:R8,T8)</f>
        <v>0</v>
      </c>
      <c r="O8" s="121">
        <v>0</v>
      </c>
      <c r="P8" s="121">
        <v>0</v>
      </c>
      <c r="Q8" s="121">
        <v>0</v>
      </c>
      <c r="R8" s="121">
        <v>0</v>
      </c>
      <c r="S8" s="122" t="s">
        <v>533</v>
      </c>
      <c r="T8" s="121">
        <v>0</v>
      </c>
      <c r="U8" s="121">
        <v>217156</v>
      </c>
      <c r="V8" s="121">
        <f>+SUM(D8,M8)</f>
        <v>13100596</v>
      </c>
      <c r="W8" s="121">
        <f>+SUM(E8,N8)</f>
        <v>4810819</v>
      </c>
      <c r="X8" s="121">
        <f>+SUM(F8,O8)</f>
        <v>6932</v>
      </c>
      <c r="Y8" s="121">
        <f>+SUM(G8,P8)</f>
        <v>0</v>
      </c>
      <c r="Z8" s="121">
        <f>+SUM(H8,Q8)</f>
        <v>0</v>
      </c>
      <c r="AA8" s="121">
        <f>+SUM(I8,R8)</f>
        <v>3067783</v>
      </c>
      <c r="AB8" s="122" t="str">
        <f>IF(+SUM(J8,S8)=0,"-",+SUM(J8,S8))</f>
        <v>-</v>
      </c>
      <c r="AC8" s="121">
        <f>+SUM(K8,T8)</f>
        <v>1736104</v>
      </c>
      <c r="AD8" s="121">
        <f>+SUM(L8,U8)</f>
        <v>8289777</v>
      </c>
      <c r="AE8" s="121">
        <f>SUM(AF8,+AK8)</f>
        <v>34466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34466</v>
      </c>
      <c r="AL8" s="121">
        <v>0</v>
      </c>
      <c r="AM8" s="121">
        <f>SUM(AN8,AS8,AW8,AX8,BD8)</f>
        <v>10609139</v>
      </c>
      <c r="AN8" s="121">
        <f>SUM(AO8:AR8)</f>
        <v>1268187</v>
      </c>
      <c r="AO8" s="121">
        <v>1268187</v>
      </c>
      <c r="AP8" s="121">
        <v>0</v>
      </c>
      <c r="AQ8" s="121">
        <v>0</v>
      </c>
      <c r="AR8" s="121">
        <v>0</v>
      </c>
      <c r="AS8" s="121">
        <f>SUM(AT8:AV8)</f>
        <v>1772333</v>
      </c>
      <c r="AT8" s="121">
        <v>441530</v>
      </c>
      <c r="AU8" s="121">
        <v>1125756</v>
      </c>
      <c r="AV8" s="121">
        <v>205047</v>
      </c>
      <c r="AW8" s="121">
        <v>0</v>
      </c>
      <c r="AX8" s="121">
        <f>SUM(AY8:BB8)</f>
        <v>7568619</v>
      </c>
      <c r="AY8" s="121">
        <v>3098828</v>
      </c>
      <c r="AZ8" s="121">
        <v>3973109</v>
      </c>
      <c r="BA8" s="121">
        <v>496682</v>
      </c>
      <c r="BB8" s="121">
        <v>0</v>
      </c>
      <c r="BC8" s="121">
        <v>0</v>
      </c>
      <c r="BD8" s="121">
        <v>0</v>
      </c>
      <c r="BE8" s="121">
        <v>2239835</v>
      </c>
      <c r="BF8" s="121">
        <f>SUM(AE8,+AM8,+BE8)</f>
        <v>12883440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208277</v>
      </c>
      <c r="BP8" s="121">
        <f>SUM(BQ8:BT8)</f>
        <v>30559</v>
      </c>
      <c r="BQ8" s="121">
        <v>30559</v>
      </c>
      <c r="BR8" s="121">
        <v>0</v>
      </c>
      <c r="BS8" s="121">
        <v>0</v>
      </c>
      <c r="BT8" s="121">
        <v>0</v>
      </c>
      <c r="BU8" s="121">
        <f>SUM(BV8:BX8)</f>
        <v>110510</v>
      </c>
      <c r="BV8" s="121">
        <v>31700</v>
      </c>
      <c r="BW8" s="121">
        <v>1634</v>
      </c>
      <c r="BX8" s="121">
        <v>77176</v>
      </c>
      <c r="BY8" s="121">
        <v>0</v>
      </c>
      <c r="BZ8" s="121">
        <f>SUM(CA8:CD8)</f>
        <v>67208</v>
      </c>
      <c r="CA8" s="121">
        <v>7754</v>
      </c>
      <c r="CB8" s="121">
        <v>59454</v>
      </c>
      <c r="CC8" s="121">
        <v>0</v>
      </c>
      <c r="CD8" s="121">
        <v>0</v>
      </c>
      <c r="CE8" s="121">
        <v>0</v>
      </c>
      <c r="CF8" s="121">
        <v>0</v>
      </c>
      <c r="CG8" s="121">
        <v>8879</v>
      </c>
      <c r="CH8" s="121">
        <f>SUM(BG8,+BO8,+CG8)</f>
        <v>217156</v>
      </c>
      <c r="CI8" s="121">
        <f>SUM(AE8,+BG8)</f>
        <v>34466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34466</v>
      </c>
      <c r="CP8" s="121">
        <f>SUM(AL8,+BN8)</f>
        <v>0</v>
      </c>
      <c r="CQ8" s="121">
        <f>SUM(AM8,+BO8)</f>
        <v>10817416</v>
      </c>
      <c r="CR8" s="121">
        <f>SUM(AN8,+BP8)</f>
        <v>1298746</v>
      </c>
      <c r="CS8" s="121">
        <f>SUM(AO8,+BQ8)</f>
        <v>1298746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1882843</v>
      </c>
      <c r="CX8" s="121">
        <f>SUM(AT8,+BV8)</f>
        <v>473230</v>
      </c>
      <c r="CY8" s="121">
        <f>SUM(AU8,+BW8)</f>
        <v>1127390</v>
      </c>
      <c r="CZ8" s="121">
        <f>SUM(AV8,+BX8)</f>
        <v>282223</v>
      </c>
      <c r="DA8" s="121">
        <f>SUM(AW8,+BY8)</f>
        <v>0</v>
      </c>
      <c r="DB8" s="121">
        <f>SUM(AX8,+BZ8)</f>
        <v>7635827</v>
      </c>
      <c r="DC8" s="121">
        <f>SUM(AY8,+CA8)</f>
        <v>3106582</v>
      </c>
      <c r="DD8" s="121">
        <f>SUM(AZ8,+CB8)</f>
        <v>4032563</v>
      </c>
      <c r="DE8" s="121">
        <f>SUM(BA8,+CC8)</f>
        <v>496682</v>
      </c>
      <c r="DF8" s="121">
        <f>SUM(BB8,+CD8)</f>
        <v>0</v>
      </c>
      <c r="DG8" s="121">
        <f>SUM(BC8,+CE8)</f>
        <v>0</v>
      </c>
      <c r="DH8" s="121">
        <f>SUM(BD8,+CF8)</f>
        <v>0</v>
      </c>
      <c r="DI8" s="121">
        <f>SUM(BE8,+CG8)</f>
        <v>2248714</v>
      </c>
      <c r="DJ8" s="121">
        <f>SUM(BF8,+CH8)</f>
        <v>13100596</v>
      </c>
    </row>
    <row r="9" spans="1:114" s="136" customFormat="1" ht="13.5" customHeight="1" x14ac:dyDescent="0.15">
      <c r="A9" s="119" t="s">
        <v>14</v>
      </c>
      <c r="B9" s="120" t="s">
        <v>327</v>
      </c>
      <c r="C9" s="119" t="s">
        <v>328</v>
      </c>
      <c r="D9" s="121">
        <f>SUM(E9,+L9)</f>
        <v>850850</v>
      </c>
      <c r="E9" s="121">
        <f>SUM(F9:I9,K9)</f>
        <v>259734</v>
      </c>
      <c r="F9" s="121">
        <v>0</v>
      </c>
      <c r="G9" s="121">
        <v>0</v>
      </c>
      <c r="H9" s="121">
        <v>0</v>
      </c>
      <c r="I9" s="121">
        <v>250779</v>
      </c>
      <c r="J9" s="122" t="s">
        <v>533</v>
      </c>
      <c r="K9" s="121">
        <v>8955</v>
      </c>
      <c r="L9" s="121">
        <v>591116</v>
      </c>
      <c r="M9" s="121">
        <f>SUM(N9,+U9)</f>
        <v>173807</v>
      </c>
      <c r="N9" s="121">
        <f>SUM(O9:R9,T9)</f>
        <v>62230</v>
      </c>
      <c r="O9" s="121">
        <v>2830</v>
      </c>
      <c r="P9" s="121">
        <v>1392</v>
      </c>
      <c r="Q9" s="121">
        <v>0</v>
      </c>
      <c r="R9" s="121">
        <v>56039</v>
      </c>
      <c r="S9" s="122" t="s">
        <v>533</v>
      </c>
      <c r="T9" s="121">
        <v>1969</v>
      </c>
      <c r="U9" s="121">
        <v>111577</v>
      </c>
      <c r="V9" s="121">
        <f>+SUM(D9,M9)</f>
        <v>1024657</v>
      </c>
      <c r="W9" s="121">
        <f>+SUM(E9,N9)</f>
        <v>321964</v>
      </c>
      <c r="X9" s="121">
        <f>+SUM(F9,O9)</f>
        <v>2830</v>
      </c>
      <c r="Y9" s="121">
        <f>+SUM(G9,P9)</f>
        <v>1392</v>
      </c>
      <c r="Z9" s="121">
        <f>+SUM(H9,Q9)</f>
        <v>0</v>
      </c>
      <c r="AA9" s="121">
        <f>+SUM(I9,R9)</f>
        <v>306818</v>
      </c>
      <c r="AB9" s="122" t="str">
        <f>IF(+SUM(J9,S9)=0,"-",+SUM(J9,S9))</f>
        <v>-</v>
      </c>
      <c r="AC9" s="121">
        <f>+SUM(K9,T9)</f>
        <v>10924</v>
      </c>
      <c r="AD9" s="121">
        <f>+SUM(L9,U9)</f>
        <v>702693</v>
      </c>
      <c r="AE9" s="121">
        <f>SUM(AF9,+AK9)</f>
        <v>76896</v>
      </c>
      <c r="AF9" s="121">
        <f>SUM(AG9:AJ9)</f>
        <v>76896</v>
      </c>
      <c r="AG9" s="121">
        <v>0</v>
      </c>
      <c r="AH9" s="121">
        <v>76896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716541</v>
      </c>
      <c r="AN9" s="121">
        <f>SUM(AO9:AR9)</f>
        <v>137625</v>
      </c>
      <c r="AO9" s="121">
        <v>75332</v>
      </c>
      <c r="AP9" s="121">
        <v>7533</v>
      </c>
      <c r="AQ9" s="121">
        <v>34916</v>
      </c>
      <c r="AR9" s="121">
        <v>19844</v>
      </c>
      <c r="AS9" s="121">
        <f>SUM(AT9:AV9)</f>
        <v>194171</v>
      </c>
      <c r="AT9" s="121">
        <v>29468</v>
      </c>
      <c r="AU9" s="121">
        <v>154915</v>
      </c>
      <c r="AV9" s="121">
        <v>9788</v>
      </c>
      <c r="AW9" s="121">
        <v>0</v>
      </c>
      <c r="AX9" s="121">
        <f>SUM(AY9:BB9)</f>
        <v>379548</v>
      </c>
      <c r="AY9" s="121">
        <v>146046</v>
      </c>
      <c r="AZ9" s="121">
        <v>231514</v>
      </c>
      <c r="BA9" s="121">
        <v>1988</v>
      </c>
      <c r="BB9" s="121">
        <v>0</v>
      </c>
      <c r="BC9" s="121">
        <v>0</v>
      </c>
      <c r="BD9" s="121">
        <v>5197</v>
      </c>
      <c r="BE9" s="121">
        <v>57413</v>
      </c>
      <c r="BF9" s="121">
        <f>SUM(AE9,+AM9,+BE9)</f>
        <v>850850</v>
      </c>
      <c r="BG9" s="121">
        <f>SUM(BH9,+BM9)</f>
        <v>7532</v>
      </c>
      <c r="BH9" s="121">
        <f>SUM(BI9:BL9)</f>
        <v>3698</v>
      </c>
      <c r="BI9" s="121">
        <v>3698</v>
      </c>
      <c r="BJ9" s="121">
        <v>0</v>
      </c>
      <c r="BK9" s="121">
        <v>0</v>
      </c>
      <c r="BL9" s="121">
        <v>0</v>
      </c>
      <c r="BM9" s="121">
        <v>3834</v>
      </c>
      <c r="BN9" s="121">
        <v>0</v>
      </c>
      <c r="BO9" s="121">
        <f>SUM(BP9,BU9,BY9,BZ9,CF9)</f>
        <v>166275</v>
      </c>
      <c r="BP9" s="121">
        <f>SUM(BQ9:BT9)</f>
        <v>28049</v>
      </c>
      <c r="BQ9" s="121">
        <v>7533</v>
      </c>
      <c r="BR9" s="121">
        <v>3191</v>
      </c>
      <c r="BS9" s="121">
        <v>17325</v>
      </c>
      <c r="BT9" s="121">
        <v>0</v>
      </c>
      <c r="BU9" s="121">
        <f>SUM(BV9:BX9)</f>
        <v>79426</v>
      </c>
      <c r="BV9" s="121">
        <v>3480</v>
      </c>
      <c r="BW9" s="121">
        <v>75736</v>
      </c>
      <c r="BX9" s="121">
        <v>210</v>
      </c>
      <c r="BY9" s="121">
        <v>0</v>
      </c>
      <c r="BZ9" s="121">
        <f>SUM(CA9:CD9)</f>
        <v>57933</v>
      </c>
      <c r="CA9" s="121">
        <v>0</v>
      </c>
      <c r="CB9" s="121">
        <v>57890</v>
      </c>
      <c r="CC9" s="121">
        <v>43</v>
      </c>
      <c r="CD9" s="121">
        <v>0</v>
      </c>
      <c r="CE9" s="121">
        <v>0</v>
      </c>
      <c r="CF9" s="121">
        <v>867</v>
      </c>
      <c r="CG9" s="121">
        <v>0</v>
      </c>
      <c r="CH9" s="121">
        <f>SUM(BG9,+BO9,+CG9)</f>
        <v>173807</v>
      </c>
      <c r="CI9" s="121">
        <f>SUM(AE9,+BG9)</f>
        <v>84428</v>
      </c>
      <c r="CJ9" s="121">
        <f>SUM(AF9,+BH9)</f>
        <v>80594</v>
      </c>
      <c r="CK9" s="121">
        <f>SUM(AG9,+BI9)</f>
        <v>3698</v>
      </c>
      <c r="CL9" s="121">
        <f>SUM(AH9,+BJ9)</f>
        <v>76896</v>
      </c>
      <c r="CM9" s="121">
        <f>SUM(AI9,+BK9)</f>
        <v>0</v>
      </c>
      <c r="CN9" s="121">
        <f>SUM(AJ9,+BL9)</f>
        <v>0</v>
      </c>
      <c r="CO9" s="121">
        <f>SUM(AK9,+BM9)</f>
        <v>3834</v>
      </c>
      <c r="CP9" s="121">
        <f>SUM(AL9,+BN9)</f>
        <v>0</v>
      </c>
      <c r="CQ9" s="121">
        <f>SUM(AM9,+BO9)</f>
        <v>882816</v>
      </c>
      <c r="CR9" s="121">
        <f>SUM(AN9,+BP9)</f>
        <v>165674</v>
      </c>
      <c r="CS9" s="121">
        <f>SUM(AO9,+BQ9)</f>
        <v>82865</v>
      </c>
      <c r="CT9" s="121">
        <f>SUM(AP9,+BR9)</f>
        <v>10724</v>
      </c>
      <c r="CU9" s="121">
        <f>SUM(AQ9,+BS9)</f>
        <v>52241</v>
      </c>
      <c r="CV9" s="121">
        <f>SUM(AR9,+BT9)</f>
        <v>19844</v>
      </c>
      <c r="CW9" s="121">
        <f>SUM(AS9,+BU9)</f>
        <v>273597</v>
      </c>
      <c r="CX9" s="121">
        <f>SUM(AT9,+BV9)</f>
        <v>32948</v>
      </c>
      <c r="CY9" s="121">
        <f>SUM(AU9,+BW9)</f>
        <v>230651</v>
      </c>
      <c r="CZ9" s="121">
        <f>SUM(AV9,+BX9)</f>
        <v>9998</v>
      </c>
      <c r="DA9" s="121">
        <f>SUM(AW9,+BY9)</f>
        <v>0</v>
      </c>
      <c r="DB9" s="121">
        <f>SUM(AX9,+BZ9)</f>
        <v>437481</v>
      </c>
      <c r="DC9" s="121">
        <f>SUM(AY9,+CA9)</f>
        <v>146046</v>
      </c>
      <c r="DD9" s="121">
        <f>SUM(AZ9,+CB9)</f>
        <v>289404</v>
      </c>
      <c r="DE9" s="121">
        <f>SUM(BA9,+CC9)</f>
        <v>2031</v>
      </c>
      <c r="DF9" s="121">
        <f>SUM(BB9,+CD9)</f>
        <v>0</v>
      </c>
      <c r="DG9" s="121">
        <f>SUM(BC9,+CE9)</f>
        <v>0</v>
      </c>
      <c r="DH9" s="121">
        <f>SUM(BD9,+CF9)</f>
        <v>6064</v>
      </c>
      <c r="DI9" s="121">
        <f>SUM(BE9,+CG9)</f>
        <v>57413</v>
      </c>
      <c r="DJ9" s="121">
        <f>SUM(BF9,+CH9)</f>
        <v>1024657</v>
      </c>
    </row>
    <row r="10" spans="1:114" s="136" customFormat="1" ht="13.5" customHeight="1" x14ac:dyDescent="0.15">
      <c r="A10" s="119" t="s">
        <v>14</v>
      </c>
      <c r="B10" s="120" t="s">
        <v>330</v>
      </c>
      <c r="C10" s="119" t="s">
        <v>331</v>
      </c>
      <c r="D10" s="121">
        <f>SUM(E10,+L10)</f>
        <v>5390049</v>
      </c>
      <c r="E10" s="121">
        <f>SUM(F10:I10,K10)</f>
        <v>1489653</v>
      </c>
      <c r="F10" s="121">
        <v>36434</v>
      </c>
      <c r="G10" s="121">
        <v>63</v>
      </c>
      <c r="H10" s="121">
        <v>0</v>
      </c>
      <c r="I10" s="121">
        <v>843712</v>
      </c>
      <c r="J10" s="122" t="s">
        <v>533</v>
      </c>
      <c r="K10" s="121">
        <v>609444</v>
      </c>
      <c r="L10" s="121">
        <v>3900396</v>
      </c>
      <c r="M10" s="121">
        <f>SUM(N10,+U10)</f>
        <v>783870</v>
      </c>
      <c r="N10" s="121">
        <f>SUM(O10:R10,T10)</f>
        <v>96026</v>
      </c>
      <c r="O10" s="121">
        <v>1362</v>
      </c>
      <c r="P10" s="121">
        <v>0</v>
      </c>
      <c r="Q10" s="121">
        <v>0</v>
      </c>
      <c r="R10" s="121">
        <v>40168</v>
      </c>
      <c r="S10" s="122" t="s">
        <v>533</v>
      </c>
      <c r="T10" s="121">
        <v>54496</v>
      </c>
      <c r="U10" s="121">
        <v>687844</v>
      </c>
      <c r="V10" s="121">
        <f>+SUM(D10,M10)</f>
        <v>6173919</v>
      </c>
      <c r="W10" s="121">
        <f>+SUM(E10,N10)</f>
        <v>1585679</v>
      </c>
      <c r="X10" s="121">
        <f>+SUM(F10,O10)</f>
        <v>37796</v>
      </c>
      <c r="Y10" s="121">
        <f>+SUM(G10,P10)</f>
        <v>63</v>
      </c>
      <c r="Z10" s="121">
        <f>+SUM(H10,Q10)</f>
        <v>0</v>
      </c>
      <c r="AA10" s="121">
        <f>+SUM(I10,R10)</f>
        <v>883880</v>
      </c>
      <c r="AB10" s="122" t="str">
        <f>IF(+SUM(J10,S10)=0,"-",+SUM(J10,S10))</f>
        <v>-</v>
      </c>
      <c r="AC10" s="121">
        <f>+SUM(K10,T10)</f>
        <v>663940</v>
      </c>
      <c r="AD10" s="121">
        <f>+SUM(L10,U10)</f>
        <v>4588240</v>
      </c>
      <c r="AE10" s="121">
        <f>SUM(AF10,+AK10)</f>
        <v>88890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88890</v>
      </c>
      <c r="AL10" s="121">
        <v>0</v>
      </c>
      <c r="AM10" s="121">
        <f>SUM(AN10,AS10,AW10,AX10,BD10)</f>
        <v>4266172</v>
      </c>
      <c r="AN10" s="121">
        <f>SUM(AO10:AR10)</f>
        <v>1181001</v>
      </c>
      <c r="AO10" s="121">
        <v>533676</v>
      </c>
      <c r="AP10" s="121">
        <v>315899</v>
      </c>
      <c r="AQ10" s="121">
        <v>331426</v>
      </c>
      <c r="AR10" s="121">
        <v>0</v>
      </c>
      <c r="AS10" s="121">
        <f>SUM(AT10:AV10)</f>
        <v>360549</v>
      </c>
      <c r="AT10" s="121">
        <v>49384</v>
      </c>
      <c r="AU10" s="121">
        <v>304770</v>
      </c>
      <c r="AV10" s="121">
        <v>6395</v>
      </c>
      <c r="AW10" s="121">
        <v>26344</v>
      </c>
      <c r="AX10" s="121">
        <f>SUM(AY10:BB10)</f>
        <v>2697276</v>
      </c>
      <c r="AY10" s="121">
        <v>1648041</v>
      </c>
      <c r="AZ10" s="121">
        <v>600869</v>
      </c>
      <c r="BA10" s="121">
        <v>448366</v>
      </c>
      <c r="BB10" s="121">
        <v>0</v>
      </c>
      <c r="BC10" s="121">
        <v>0</v>
      </c>
      <c r="BD10" s="121">
        <v>1002</v>
      </c>
      <c r="BE10" s="121">
        <v>1034987</v>
      </c>
      <c r="BF10" s="121">
        <f>SUM(AE10,+AM10,+BE10)</f>
        <v>5390049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783430</v>
      </c>
      <c r="BP10" s="121">
        <f>SUM(BQ10:BT10)</f>
        <v>142849</v>
      </c>
      <c r="BQ10" s="121">
        <v>63613</v>
      </c>
      <c r="BR10" s="121">
        <v>0</v>
      </c>
      <c r="BS10" s="121">
        <v>79236</v>
      </c>
      <c r="BT10" s="121">
        <v>0</v>
      </c>
      <c r="BU10" s="121">
        <f>SUM(BV10:BX10)</f>
        <v>175019</v>
      </c>
      <c r="BV10" s="121">
        <v>11</v>
      </c>
      <c r="BW10" s="121">
        <v>175008</v>
      </c>
      <c r="BX10" s="121">
        <v>0</v>
      </c>
      <c r="BY10" s="121">
        <v>0</v>
      </c>
      <c r="BZ10" s="121">
        <f>SUM(CA10:CD10)</f>
        <v>465562</v>
      </c>
      <c r="CA10" s="121">
        <v>137108</v>
      </c>
      <c r="CB10" s="121">
        <v>328454</v>
      </c>
      <c r="CC10" s="121">
        <v>0</v>
      </c>
      <c r="CD10" s="121">
        <v>0</v>
      </c>
      <c r="CE10" s="121">
        <v>0</v>
      </c>
      <c r="CF10" s="121">
        <v>0</v>
      </c>
      <c r="CG10" s="121">
        <v>440</v>
      </c>
      <c r="CH10" s="121">
        <f>SUM(BG10,+BO10,+CG10)</f>
        <v>783870</v>
      </c>
      <c r="CI10" s="121">
        <f>SUM(AE10,+BG10)</f>
        <v>88890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88890</v>
      </c>
      <c r="CP10" s="121">
        <f>SUM(AL10,+BN10)</f>
        <v>0</v>
      </c>
      <c r="CQ10" s="121">
        <f>SUM(AM10,+BO10)</f>
        <v>5049602</v>
      </c>
      <c r="CR10" s="121">
        <f>SUM(AN10,+BP10)</f>
        <v>1323850</v>
      </c>
      <c r="CS10" s="121">
        <f>SUM(AO10,+BQ10)</f>
        <v>597289</v>
      </c>
      <c r="CT10" s="121">
        <f>SUM(AP10,+BR10)</f>
        <v>315899</v>
      </c>
      <c r="CU10" s="121">
        <f>SUM(AQ10,+BS10)</f>
        <v>410662</v>
      </c>
      <c r="CV10" s="121">
        <f>SUM(AR10,+BT10)</f>
        <v>0</v>
      </c>
      <c r="CW10" s="121">
        <f>SUM(AS10,+BU10)</f>
        <v>535568</v>
      </c>
      <c r="CX10" s="121">
        <f>SUM(AT10,+BV10)</f>
        <v>49395</v>
      </c>
      <c r="CY10" s="121">
        <f>SUM(AU10,+BW10)</f>
        <v>479778</v>
      </c>
      <c r="CZ10" s="121">
        <f>SUM(AV10,+BX10)</f>
        <v>6395</v>
      </c>
      <c r="DA10" s="121">
        <f>SUM(AW10,+BY10)</f>
        <v>26344</v>
      </c>
      <c r="DB10" s="121">
        <f>SUM(AX10,+BZ10)</f>
        <v>3162838</v>
      </c>
      <c r="DC10" s="121">
        <f>SUM(AY10,+CA10)</f>
        <v>1785149</v>
      </c>
      <c r="DD10" s="121">
        <f>SUM(AZ10,+CB10)</f>
        <v>929323</v>
      </c>
      <c r="DE10" s="121">
        <f>SUM(BA10,+CC10)</f>
        <v>448366</v>
      </c>
      <c r="DF10" s="121">
        <f>SUM(BB10,+CD10)</f>
        <v>0</v>
      </c>
      <c r="DG10" s="121">
        <f>SUM(BC10,+CE10)</f>
        <v>0</v>
      </c>
      <c r="DH10" s="121">
        <f>SUM(BD10,+CF10)</f>
        <v>1002</v>
      </c>
      <c r="DI10" s="121">
        <f>SUM(BE10,+CG10)</f>
        <v>1035427</v>
      </c>
      <c r="DJ10" s="121">
        <f>SUM(BF10,+CH10)</f>
        <v>6173919</v>
      </c>
    </row>
    <row r="11" spans="1:114" s="136" customFormat="1" ht="13.5" customHeight="1" x14ac:dyDescent="0.15">
      <c r="A11" s="119" t="s">
        <v>14</v>
      </c>
      <c r="B11" s="120" t="s">
        <v>333</v>
      </c>
      <c r="C11" s="119" t="s">
        <v>334</v>
      </c>
      <c r="D11" s="121">
        <f>SUM(E11,+L11)</f>
        <v>15121410</v>
      </c>
      <c r="E11" s="121">
        <f>SUM(F11:I11,K11)</f>
        <v>7477809</v>
      </c>
      <c r="F11" s="121">
        <v>1619557</v>
      </c>
      <c r="G11" s="121">
        <v>0</v>
      </c>
      <c r="H11" s="121">
        <v>4645100</v>
      </c>
      <c r="I11" s="121">
        <v>1213152</v>
      </c>
      <c r="J11" s="122" t="s">
        <v>533</v>
      </c>
      <c r="K11" s="121">
        <v>0</v>
      </c>
      <c r="L11" s="121">
        <v>7643601</v>
      </c>
      <c r="M11" s="121">
        <f>SUM(N11,+U11)</f>
        <v>555550</v>
      </c>
      <c r="N11" s="121">
        <f>SUM(O11:R11,T11)</f>
        <v>39769</v>
      </c>
      <c r="O11" s="121">
        <v>0</v>
      </c>
      <c r="P11" s="121">
        <v>0</v>
      </c>
      <c r="Q11" s="121">
        <v>0</v>
      </c>
      <c r="R11" s="121">
        <v>39769</v>
      </c>
      <c r="S11" s="122" t="s">
        <v>533</v>
      </c>
      <c r="T11" s="121">
        <v>0</v>
      </c>
      <c r="U11" s="121">
        <v>515781</v>
      </c>
      <c r="V11" s="121">
        <f>+SUM(D11,M11)</f>
        <v>15676960</v>
      </c>
      <c r="W11" s="121">
        <f>+SUM(E11,N11)</f>
        <v>7517578</v>
      </c>
      <c r="X11" s="121">
        <f>+SUM(F11,O11)</f>
        <v>1619557</v>
      </c>
      <c r="Y11" s="121">
        <f>+SUM(G11,P11)</f>
        <v>0</v>
      </c>
      <c r="Z11" s="121">
        <f>+SUM(H11,Q11)</f>
        <v>4645100</v>
      </c>
      <c r="AA11" s="121">
        <f>+SUM(I11,R11)</f>
        <v>1252921</v>
      </c>
      <c r="AB11" s="122" t="str">
        <f>IF(+SUM(J11,S11)=0,"-",+SUM(J11,S11))</f>
        <v>-</v>
      </c>
      <c r="AC11" s="121">
        <f>+SUM(K11,T11)</f>
        <v>0</v>
      </c>
      <c r="AD11" s="121">
        <f>+SUM(L11,U11)</f>
        <v>8159382</v>
      </c>
      <c r="AE11" s="121">
        <f>SUM(AF11,+AK11)</f>
        <v>8358417</v>
      </c>
      <c r="AF11" s="121">
        <f>SUM(AG11:AJ11)</f>
        <v>8312306</v>
      </c>
      <c r="AG11" s="121">
        <v>0</v>
      </c>
      <c r="AH11" s="121">
        <v>8312306</v>
      </c>
      <c r="AI11" s="121">
        <v>0</v>
      </c>
      <c r="AJ11" s="121">
        <v>0</v>
      </c>
      <c r="AK11" s="121">
        <v>46111</v>
      </c>
      <c r="AL11" s="121">
        <v>0</v>
      </c>
      <c r="AM11" s="121">
        <f>SUM(AN11,AS11,AW11,AX11,BD11)</f>
        <v>6762993</v>
      </c>
      <c r="AN11" s="121">
        <f>SUM(AO11:AR11)</f>
        <v>1892307</v>
      </c>
      <c r="AO11" s="121">
        <v>532068</v>
      </c>
      <c r="AP11" s="121">
        <v>1123975</v>
      </c>
      <c r="AQ11" s="121">
        <v>236264</v>
      </c>
      <c r="AR11" s="121">
        <v>0</v>
      </c>
      <c r="AS11" s="121">
        <f>SUM(AT11:AV11)</f>
        <v>995234</v>
      </c>
      <c r="AT11" s="121">
        <v>286264</v>
      </c>
      <c r="AU11" s="121">
        <v>693073</v>
      </c>
      <c r="AV11" s="121">
        <v>15897</v>
      </c>
      <c r="AW11" s="121">
        <v>49950</v>
      </c>
      <c r="AX11" s="121">
        <f>SUM(AY11:BB11)</f>
        <v>3822619</v>
      </c>
      <c r="AY11" s="121">
        <v>1303551</v>
      </c>
      <c r="AZ11" s="121">
        <v>1540693</v>
      </c>
      <c r="BA11" s="121">
        <v>896521</v>
      </c>
      <c r="BB11" s="121">
        <v>81854</v>
      </c>
      <c r="BC11" s="121">
        <v>0</v>
      </c>
      <c r="BD11" s="121">
        <v>2883</v>
      </c>
      <c r="BE11" s="121">
        <v>0</v>
      </c>
      <c r="BF11" s="121">
        <f>SUM(AE11,+AM11,+BE11)</f>
        <v>15121410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555550</v>
      </c>
      <c r="BP11" s="121">
        <f>SUM(BQ11:BT11)</f>
        <v>23024</v>
      </c>
      <c r="BQ11" s="121">
        <v>0</v>
      </c>
      <c r="BR11" s="121">
        <v>0</v>
      </c>
      <c r="BS11" s="121">
        <v>23024</v>
      </c>
      <c r="BT11" s="121">
        <v>0</v>
      </c>
      <c r="BU11" s="121">
        <f>SUM(BV11:BX11)</f>
        <v>267753</v>
      </c>
      <c r="BV11" s="121">
        <v>6855</v>
      </c>
      <c r="BW11" s="121">
        <v>260898</v>
      </c>
      <c r="BX11" s="121">
        <v>0</v>
      </c>
      <c r="BY11" s="121">
        <v>0</v>
      </c>
      <c r="BZ11" s="121">
        <f>SUM(CA11:CD11)</f>
        <v>264773</v>
      </c>
      <c r="CA11" s="121">
        <v>146664</v>
      </c>
      <c r="CB11" s="121">
        <v>73872</v>
      </c>
      <c r="CC11" s="121">
        <v>44237</v>
      </c>
      <c r="CD11" s="121">
        <v>0</v>
      </c>
      <c r="CE11" s="121">
        <v>0</v>
      </c>
      <c r="CF11" s="121">
        <v>0</v>
      </c>
      <c r="CG11" s="121">
        <v>0</v>
      </c>
      <c r="CH11" s="121">
        <f>SUM(BG11,+BO11,+CG11)</f>
        <v>555550</v>
      </c>
      <c r="CI11" s="121">
        <f>SUM(AE11,+BG11)</f>
        <v>8358417</v>
      </c>
      <c r="CJ11" s="121">
        <f>SUM(AF11,+BH11)</f>
        <v>8312306</v>
      </c>
      <c r="CK11" s="121">
        <f>SUM(AG11,+BI11)</f>
        <v>0</v>
      </c>
      <c r="CL11" s="121">
        <f>SUM(AH11,+BJ11)</f>
        <v>8312306</v>
      </c>
      <c r="CM11" s="121">
        <f>SUM(AI11,+BK11)</f>
        <v>0</v>
      </c>
      <c r="CN11" s="121">
        <f>SUM(AJ11,+BL11)</f>
        <v>0</v>
      </c>
      <c r="CO11" s="121">
        <f>SUM(AK11,+BM11)</f>
        <v>46111</v>
      </c>
      <c r="CP11" s="121">
        <f>SUM(AL11,+BN11)</f>
        <v>0</v>
      </c>
      <c r="CQ11" s="121">
        <f>SUM(AM11,+BO11)</f>
        <v>7318543</v>
      </c>
      <c r="CR11" s="121">
        <f>SUM(AN11,+BP11)</f>
        <v>1915331</v>
      </c>
      <c r="CS11" s="121">
        <f>SUM(AO11,+BQ11)</f>
        <v>532068</v>
      </c>
      <c r="CT11" s="121">
        <f>SUM(AP11,+BR11)</f>
        <v>1123975</v>
      </c>
      <c r="CU11" s="121">
        <f>SUM(AQ11,+BS11)</f>
        <v>259288</v>
      </c>
      <c r="CV11" s="121">
        <f>SUM(AR11,+BT11)</f>
        <v>0</v>
      </c>
      <c r="CW11" s="121">
        <f>SUM(AS11,+BU11)</f>
        <v>1262987</v>
      </c>
      <c r="CX11" s="121">
        <f>SUM(AT11,+BV11)</f>
        <v>293119</v>
      </c>
      <c r="CY11" s="121">
        <f>SUM(AU11,+BW11)</f>
        <v>953971</v>
      </c>
      <c r="CZ11" s="121">
        <f>SUM(AV11,+BX11)</f>
        <v>15897</v>
      </c>
      <c r="DA11" s="121">
        <f>SUM(AW11,+BY11)</f>
        <v>49950</v>
      </c>
      <c r="DB11" s="121">
        <f>SUM(AX11,+BZ11)</f>
        <v>4087392</v>
      </c>
      <c r="DC11" s="121">
        <f>SUM(AY11,+CA11)</f>
        <v>1450215</v>
      </c>
      <c r="DD11" s="121">
        <f>SUM(AZ11,+CB11)</f>
        <v>1614565</v>
      </c>
      <c r="DE11" s="121">
        <f>SUM(BA11,+CC11)</f>
        <v>940758</v>
      </c>
      <c r="DF11" s="121">
        <f>SUM(BB11,+CD11)</f>
        <v>81854</v>
      </c>
      <c r="DG11" s="121">
        <f>SUM(BC11,+CE11)</f>
        <v>0</v>
      </c>
      <c r="DH11" s="121">
        <f>SUM(BD11,+CF11)</f>
        <v>2883</v>
      </c>
      <c r="DI11" s="121">
        <f>SUM(BE11,+CG11)</f>
        <v>0</v>
      </c>
      <c r="DJ11" s="121">
        <f>SUM(BF11,+CH11)</f>
        <v>15676960</v>
      </c>
    </row>
    <row r="12" spans="1:114" s="136" customFormat="1" ht="13.5" customHeight="1" x14ac:dyDescent="0.15">
      <c r="A12" s="119" t="s">
        <v>14</v>
      </c>
      <c r="B12" s="120" t="s">
        <v>336</v>
      </c>
      <c r="C12" s="119" t="s">
        <v>337</v>
      </c>
      <c r="D12" s="121">
        <f>SUM(E12,+L12)</f>
        <v>834280</v>
      </c>
      <c r="E12" s="121">
        <f>SUM(F12:I12,K12)</f>
        <v>233030</v>
      </c>
      <c r="F12" s="121">
        <v>130</v>
      </c>
      <c r="G12" s="121">
        <v>0</v>
      </c>
      <c r="H12" s="121">
        <v>0</v>
      </c>
      <c r="I12" s="121">
        <v>173133</v>
      </c>
      <c r="J12" s="122" t="s">
        <v>533</v>
      </c>
      <c r="K12" s="121">
        <v>59767</v>
      </c>
      <c r="L12" s="121">
        <v>601250</v>
      </c>
      <c r="M12" s="121">
        <f>SUM(N12,+U12)</f>
        <v>115804</v>
      </c>
      <c r="N12" s="121">
        <f>SUM(O12:R12,T12)</f>
        <v>156591</v>
      </c>
      <c r="O12" s="121">
        <v>0</v>
      </c>
      <c r="P12" s="121">
        <v>0</v>
      </c>
      <c r="Q12" s="121">
        <v>0</v>
      </c>
      <c r="R12" s="121">
        <v>156591</v>
      </c>
      <c r="S12" s="122" t="s">
        <v>533</v>
      </c>
      <c r="T12" s="121">
        <v>0</v>
      </c>
      <c r="U12" s="121">
        <v>-40787</v>
      </c>
      <c r="V12" s="121">
        <f>+SUM(D12,M12)</f>
        <v>950084</v>
      </c>
      <c r="W12" s="121">
        <f>+SUM(E12,N12)</f>
        <v>389621</v>
      </c>
      <c r="X12" s="121">
        <f>+SUM(F12,O12)</f>
        <v>130</v>
      </c>
      <c r="Y12" s="121">
        <f>+SUM(G12,P12)</f>
        <v>0</v>
      </c>
      <c r="Z12" s="121">
        <f>+SUM(H12,Q12)</f>
        <v>0</v>
      </c>
      <c r="AA12" s="121">
        <f>+SUM(I12,R12)</f>
        <v>329724</v>
      </c>
      <c r="AB12" s="122" t="str">
        <f>IF(+SUM(J12,S12)=0,"-",+SUM(J12,S12))</f>
        <v>-</v>
      </c>
      <c r="AC12" s="121">
        <f>+SUM(K12,T12)</f>
        <v>59767</v>
      </c>
      <c r="AD12" s="121">
        <f>+SUM(L12,U12)</f>
        <v>560463</v>
      </c>
      <c r="AE12" s="121">
        <f>SUM(AF12,+AK12)</f>
        <v>114594</v>
      </c>
      <c r="AF12" s="121">
        <f>SUM(AG12:AJ12)</f>
        <v>114594</v>
      </c>
      <c r="AG12" s="121">
        <v>0</v>
      </c>
      <c r="AH12" s="121">
        <v>112996</v>
      </c>
      <c r="AI12" s="121">
        <v>1598</v>
      </c>
      <c r="AJ12" s="121">
        <v>0</v>
      </c>
      <c r="AK12" s="121">
        <v>0</v>
      </c>
      <c r="AL12" s="121">
        <v>10891</v>
      </c>
      <c r="AM12" s="121">
        <f>SUM(AN12,AS12,AW12,AX12,BD12)</f>
        <v>681469</v>
      </c>
      <c r="AN12" s="121">
        <f>SUM(AO12:AR12)</f>
        <v>204392</v>
      </c>
      <c r="AO12" s="121">
        <v>32355</v>
      </c>
      <c r="AP12" s="121">
        <v>53831</v>
      </c>
      <c r="AQ12" s="121">
        <v>110183</v>
      </c>
      <c r="AR12" s="121">
        <v>8023</v>
      </c>
      <c r="AS12" s="121">
        <f>SUM(AT12:AV12)</f>
        <v>120950</v>
      </c>
      <c r="AT12" s="121">
        <v>4657</v>
      </c>
      <c r="AU12" s="121">
        <v>110274</v>
      </c>
      <c r="AV12" s="121">
        <v>6019</v>
      </c>
      <c r="AW12" s="121">
        <v>0</v>
      </c>
      <c r="AX12" s="121">
        <f>SUM(AY12:BB12)</f>
        <v>356127</v>
      </c>
      <c r="AY12" s="121">
        <v>207370</v>
      </c>
      <c r="AZ12" s="121">
        <v>148170</v>
      </c>
      <c r="BA12" s="121">
        <v>587</v>
      </c>
      <c r="BB12" s="121">
        <v>0</v>
      </c>
      <c r="BC12" s="121">
        <v>27326</v>
      </c>
      <c r="BD12" s="121">
        <v>0</v>
      </c>
      <c r="BE12" s="121">
        <v>0</v>
      </c>
      <c r="BF12" s="121">
        <f>SUM(AE12,+AM12,+BE12)</f>
        <v>796063</v>
      </c>
      <c r="BG12" s="121">
        <f>SUM(BH12,+BM12)</f>
        <v>21114</v>
      </c>
      <c r="BH12" s="121">
        <f>SUM(BI12:BL12)</f>
        <v>21114</v>
      </c>
      <c r="BI12" s="121">
        <v>0</v>
      </c>
      <c r="BJ12" s="121">
        <v>21114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94690</v>
      </c>
      <c r="BP12" s="121">
        <f>SUM(BQ12:BT12)</f>
        <v>42500</v>
      </c>
      <c r="BQ12" s="121">
        <v>7967</v>
      </c>
      <c r="BR12" s="121">
        <v>0</v>
      </c>
      <c r="BS12" s="121">
        <v>34533</v>
      </c>
      <c r="BT12" s="121">
        <v>0</v>
      </c>
      <c r="BU12" s="121">
        <f>SUM(BV12:BX12)</f>
        <v>10422</v>
      </c>
      <c r="BV12" s="121">
        <v>0</v>
      </c>
      <c r="BW12" s="121">
        <v>10422</v>
      </c>
      <c r="BX12" s="121">
        <v>0</v>
      </c>
      <c r="BY12" s="121">
        <v>0</v>
      </c>
      <c r="BZ12" s="121">
        <f>SUM(CA12:CD12)</f>
        <v>41768</v>
      </c>
      <c r="CA12" s="121">
        <v>0</v>
      </c>
      <c r="CB12" s="121">
        <v>41768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f>SUM(BG12,+BO12,+CG12)</f>
        <v>115804</v>
      </c>
      <c r="CI12" s="121">
        <f>SUM(AE12,+BG12)</f>
        <v>135708</v>
      </c>
      <c r="CJ12" s="121">
        <f>SUM(AF12,+BH12)</f>
        <v>135708</v>
      </c>
      <c r="CK12" s="121">
        <f>SUM(AG12,+BI12)</f>
        <v>0</v>
      </c>
      <c r="CL12" s="121">
        <f>SUM(AH12,+BJ12)</f>
        <v>134110</v>
      </c>
      <c r="CM12" s="121">
        <f>SUM(AI12,+BK12)</f>
        <v>1598</v>
      </c>
      <c r="CN12" s="121">
        <f>SUM(AJ12,+BL12)</f>
        <v>0</v>
      </c>
      <c r="CO12" s="121">
        <f>SUM(AK12,+BM12)</f>
        <v>0</v>
      </c>
      <c r="CP12" s="121">
        <f>SUM(AL12,+BN12)</f>
        <v>10891</v>
      </c>
      <c r="CQ12" s="121">
        <f>SUM(AM12,+BO12)</f>
        <v>776159</v>
      </c>
      <c r="CR12" s="121">
        <f>SUM(AN12,+BP12)</f>
        <v>246892</v>
      </c>
      <c r="CS12" s="121">
        <f>SUM(AO12,+BQ12)</f>
        <v>40322</v>
      </c>
      <c r="CT12" s="121">
        <f>SUM(AP12,+BR12)</f>
        <v>53831</v>
      </c>
      <c r="CU12" s="121">
        <f>SUM(AQ12,+BS12)</f>
        <v>144716</v>
      </c>
      <c r="CV12" s="121">
        <f>SUM(AR12,+BT12)</f>
        <v>8023</v>
      </c>
      <c r="CW12" s="121">
        <f>SUM(AS12,+BU12)</f>
        <v>131372</v>
      </c>
      <c r="CX12" s="121">
        <f>SUM(AT12,+BV12)</f>
        <v>4657</v>
      </c>
      <c r="CY12" s="121">
        <f>SUM(AU12,+BW12)</f>
        <v>120696</v>
      </c>
      <c r="CZ12" s="121">
        <f>SUM(AV12,+BX12)</f>
        <v>6019</v>
      </c>
      <c r="DA12" s="121">
        <f>SUM(AW12,+BY12)</f>
        <v>0</v>
      </c>
      <c r="DB12" s="121">
        <f>SUM(AX12,+BZ12)</f>
        <v>397895</v>
      </c>
      <c r="DC12" s="121">
        <f>SUM(AY12,+CA12)</f>
        <v>207370</v>
      </c>
      <c r="DD12" s="121">
        <f>SUM(AZ12,+CB12)</f>
        <v>189938</v>
      </c>
      <c r="DE12" s="121">
        <f>SUM(BA12,+CC12)</f>
        <v>587</v>
      </c>
      <c r="DF12" s="121">
        <f>SUM(BB12,+CD12)</f>
        <v>0</v>
      </c>
      <c r="DG12" s="121">
        <f>SUM(BC12,+CE12)</f>
        <v>27326</v>
      </c>
      <c r="DH12" s="121">
        <f>SUM(BD12,+CF12)</f>
        <v>0</v>
      </c>
      <c r="DI12" s="121">
        <f>SUM(BE12,+CG12)</f>
        <v>0</v>
      </c>
      <c r="DJ12" s="121">
        <f>SUM(BF12,+CH12)</f>
        <v>911867</v>
      </c>
    </row>
    <row r="13" spans="1:114" s="136" customFormat="1" ht="13.5" customHeight="1" x14ac:dyDescent="0.15">
      <c r="A13" s="119" t="s">
        <v>14</v>
      </c>
      <c r="B13" s="120" t="s">
        <v>341</v>
      </c>
      <c r="C13" s="119" t="s">
        <v>342</v>
      </c>
      <c r="D13" s="121">
        <f>SUM(E13,+L13)</f>
        <v>2593894</v>
      </c>
      <c r="E13" s="121">
        <f>SUM(F13:I13,K13)</f>
        <v>515120</v>
      </c>
      <c r="F13" s="121">
        <v>0</v>
      </c>
      <c r="G13" s="121">
        <v>0</v>
      </c>
      <c r="H13" s="121">
        <v>0</v>
      </c>
      <c r="I13" s="121">
        <v>431930</v>
      </c>
      <c r="J13" s="122" t="s">
        <v>533</v>
      </c>
      <c r="K13" s="121">
        <v>83190</v>
      </c>
      <c r="L13" s="121">
        <v>2078774</v>
      </c>
      <c r="M13" s="121">
        <f>SUM(N13,+U13)</f>
        <v>107214</v>
      </c>
      <c r="N13" s="121">
        <f>SUM(O13:R13,T13)</f>
        <v>27099</v>
      </c>
      <c r="O13" s="121">
        <v>5920</v>
      </c>
      <c r="P13" s="121">
        <v>6382</v>
      </c>
      <c r="Q13" s="121">
        <v>0</v>
      </c>
      <c r="R13" s="121">
        <v>14717</v>
      </c>
      <c r="S13" s="122" t="s">
        <v>533</v>
      </c>
      <c r="T13" s="121">
        <v>80</v>
      </c>
      <c r="U13" s="121">
        <v>80115</v>
      </c>
      <c r="V13" s="121">
        <f>+SUM(D13,M13)</f>
        <v>2701108</v>
      </c>
      <c r="W13" s="121">
        <f>+SUM(E13,N13)</f>
        <v>542219</v>
      </c>
      <c r="X13" s="121">
        <f>+SUM(F13,O13)</f>
        <v>5920</v>
      </c>
      <c r="Y13" s="121">
        <f>+SUM(G13,P13)</f>
        <v>6382</v>
      </c>
      <c r="Z13" s="121">
        <f>+SUM(H13,Q13)</f>
        <v>0</v>
      </c>
      <c r="AA13" s="121">
        <f>+SUM(I13,R13)</f>
        <v>446647</v>
      </c>
      <c r="AB13" s="122" t="str">
        <f>IF(+SUM(J13,S13)=0,"-",+SUM(J13,S13))</f>
        <v>-</v>
      </c>
      <c r="AC13" s="121">
        <f>+SUM(K13,T13)</f>
        <v>83270</v>
      </c>
      <c r="AD13" s="121">
        <f>+SUM(L13,U13)</f>
        <v>2158889</v>
      </c>
      <c r="AE13" s="121">
        <f>SUM(AF13,+AK13)</f>
        <v>7949</v>
      </c>
      <c r="AF13" s="121">
        <f>SUM(AG13:AJ13)</f>
        <v>7949</v>
      </c>
      <c r="AG13" s="121">
        <v>0</v>
      </c>
      <c r="AH13" s="121">
        <v>7949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2570102</v>
      </c>
      <c r="AN13" s="121">
        <f>SUM(AO13:AR13)</f>
        <v>392272</v>
      </c>
      <c r="AO13" s="121">
        <v>56616</v>
      </c>
      <c r="AP13" s="121">
        <v>161909</v>
      </c>
      <c r="AQ13" s="121">
        <v>173747</v>
      </c>
      <c r="AR13" s="121">
        <v>0</v>
      </c>
      <c r="AS13" s="121">
        <f>SUM(AT13:AV13)</f>
        <v>62695</v>
      </c>
      <c r="AT13" s="121">
        <v>47477</v>
      </c>
      <c r="AU13" s="121">
        <v>15218</v>
      </c>
      <c r="AV13" s="121">
        <v>0</v>
      </c>
      <c r="AW13" s="121">
        <v>0</v>
      </c>
      <c r="AX13" s="121">
        <f>SUM(AY13:BB13)</f>
        <v>2115135</v>
      </c>
      <c r="AY13" s="121">
        <v>359357</v>
      </c>
      <c r="AZ13" s="121">
        <v>1679843</v>
      </c>
      <c r="BA13" s="121">
        <v>70332</v>
      </c>
      <c r="BB13" s="121">
        <v>5603</v>
      </c>
      <c r="BC13" s="121">
        <v>0</v>
      </c>
      <c r="BD13" s="121">
        <v>0</v>
      </c>
      <c r="BE13" s="121">
        <v>15843</v>
      </c>
      <c r="BF13" s="121">
        <f>SUM(AE13,+AM13,+BE13)</f>
        <v>2593894</v>
      </c>
      <c r="BG13" s="121">
        <f>SUM(BH13,+BM13)</f>
        <v>5574</v>
      </c>
      <c r="BH13" s="121">
        <f>SUM(BI13:BL13)</f>
        <v>5574</v>
      </c>
      <c r="BI13" s="121">
        <v>0</v>
      </c>
      <c r="BJ13" s="121">
        <v>5574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83055</v>
      </c>
      <c r="BP13" s="121">
        <f>SUM(BQ13:BT13)</f>
        <v>5186</v>
      </c>
      <c r="BQ13" s="121">
        <v>5186</v>
      </c>
      <c r="BR13" s="121">
        <v>0</v>
      </c>
      <c r="BS13" s="121">
        <v>0</v>
      </c>
      <c r="BT13" s="121">
        <v>0</v>
      </c>
      <c r="BU13" s="121">
        <f>SUM(BV13:BX13)</f>
        <v>469</v>
      </c>
      <c r="BV13" s="121">
        <v>0</v>
      </c>
      <c r="BW13" s="121">
        <v>469</v>
      </c>
      <c r="BX13" s="121">
        <v>0</v>
      </c>
      <c r="BY13" s="121">
        <v>0</v>
      </c>
      <c r="BZ13" s="121">
        <f>SUM(CA13:CD13)</f>
        <v>77400</v>
      </c>
      <c r="CA13" s="121">
        <v>0</v>
      </c>
      <c r="CB13" s="121">
        <v>77400</v>
      </c>
      <c r="CC13" s="121">
        <v>0</v>
      </c>
      <c r="CD13" s="121">
        <v>0</v>
      </c>
      <c r="CE13" s="121">
        <v>0</v>
      </c>
      <c r="CF13" s="121">
        <v>0</v>
      </c>
      <c r="CG13" s="121">
        <v>18585</v>
      </c>
      <c r="CH13" s="121">
        <f>SUM(BG13,+BO13,+CG13)</f>
        <v>107214</v>
      </c>
      <c r="CI13" s="121">
        <f>SUM(AE13,+BG13)</f>
        <v>13523</v>
      </c>
      <c r="CJ13" s="121">
        <f>SUM(AF13,+BH13)</f>
        <v>13523</v>
      </c>
      <c r="CK13" s="121">
        <f>SUM(AG13,+BI13)</f>
        <v>0</v>
      </c>
      <c r="CL13" s="121">
        <f>SUM(AH13,+BJ13)</f>
        <v>13523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2653157</v>
      </c>
      <c r="CR13" s="121">
        <f>SUM(AN13,+BP13)</f>
        <v>397458</v>
      </c>
      <c r="CS13" s="121">
        <f>SUM(AO13,+BQ13)</f>
        <v>61802</v>
      </c>
      <c r="CT13" s="121">
        <f>SUM(AP13,+BR13)</f>
        <v>161909</v>
      </c>
      <c r="CU13" s="121">
        <f>SUM(AQ13,+BS13)</f>
        <v>173747</v>
      </c>
      <c r="CV13" s="121">
        <f>SUM(AR13,+BT13)</f>
        <v>0</v>
      </c>
      <c r="CW13" s="121">
        <f>SUM(AS13,+BU13)</f>
        <v>63164</v>
      </c>
      <c r="CX13" s="121">
        <f>SUM(AT13,+BV13)</f>
        <v>47477</v>
      </c>
      <c r="CY13" s="121">
        <f>SUM(AU13,+BW13)</f>
        <v>15687</v>
      </c>
      <c r="CZ13" s="121">
        <f>SUM(AV13,+BX13)</f>
        <v>0</v>
      </c>
      <c r="DA13" s="121">
        <f>SUM(AW13,+BY13)</f>
        <v>0</v>
      </c>
      <c r="DB13" s="121">
        <f>SUM(AX13,+BZ13)</f>
        <v>2192535</v>
      </c>
      <c r="DC13" s="121">
        <f>SUM(AY13,+CA13)</f>
        <v>359357</v>
      </c>
      <c r="DD13" s="121">
        <f>SUM(AZ13,+CB13)</f>
        <v>1757243</v>
      </c>
      <c r="DE13" s="121">
        <f>SUM(BA13,+CC13)</f>
        <v>70332</v>
      </c>
      <c r="DF13" s="121">
        <f>SUM(BB13,+CD13)</f>
        <v>5603</v>
      </c>
      <c r="DG13" s="121">
        <f>SUM(BC13,+CE13)</f>
        <v>0</v>
      </c>
      <c r="DH13" s="121">
        <f>SUM(BD13,+CF13)</f>
        <v>0</v>
      </c>
      <c r="DI13" s="121">
        <f>SUM(BE13,+CG13)</f>
        <v>34428</v>
      </c>
      <c r="DJ13" s="121">
        <f>SUM(BF13,+CH13)</f>
        <v>2701108</v>
      </c>
    </row>
    <row r="14" spans="1:114" s="136" customFormat="1" ht="13.5" customHeight="1" x14ac:dyDescent="0.15">
      <c r="A14" s="119" t="s">
        <v>14</v>
      </c>
      <c r="B14" s="120" t="s">
        <v>344</v>
      </c>
      <c r="C14" s="119" t="s">
        <v>345</v>
      </c>
      <c r="D14" s="121">
        <f>SUM(E14,+L14)</f>
        <v>5484224</v>
      </c>
      <c r="E14" s="121">
        <f>SUM(F14:I14,K14)</f>
        <v>1307867</v>
      </c>
      <c r="F14" s="121">
        <v>53076</v>
      </c>
      <c r="G14" s="121">
        <v>0</v>
      </c>
      <c r="H14" s="121">
        <v>0</v>
      </c>
      <c r="I14" s="121">
        <v>750063</v>
      </c>
      <c r="J14" s="122" t="s">
        <v>533</v>
      </c>
      <c r="K14" s="121">
        <v>504728</v>
      </c>
      <c r="L14" s="121">
        <v>4176357</v>
      </c>
      <c r="M14" s="121">
        <f>SUM(N14,+U14)</f>
        <v>483667</v>
      </c>
      <c r="N14" s="121">
        <f>SUM(O14:R14,T14)</f>
        <v>20077</v>
      </c>
      <c r="O14" s="121">
        <v>0</v>
      </c>
      <c r="P14" s="121">
        <v>0</v>
      </c>
      <c r="Q14" s="121">
        <v>0</v>
      </c>
      <c r="R14" s="121">
        <v>20029</v>
      </c>
      <c r="S14" s="122" t="s">
        <v>533</v>
      </c>
      <c r="T14" s="121">
        <v>48</v>
      </c>
      <c r="U14" s="121">
        <v>463590</v>
      </c>
      <c r="V14" s="121">
        <f>+SUM(D14,M14)</f>
        <v>5967891</v>
      </c>
      <c r="W14" s="121">
        <f>+SUM(E14,N14)</f>
        <v>1327944</v>
      </c>
      <c r="X14" s="121">
        <f>+SUM(F14,O14)</f>
        <v>53076</v>
      </c>
      <c r="Y14" s="121">
        <f>+SUM(G14,P14)</f>
        <v>0</v>
      </c>
      <c r="Z14" s="121">
        <f>+SUM(H14,Q14)</f>
        <v>0</v>
      </c>
      <c r="AA14" s="121">
        <f>+SUM(I14,R14)</f>
        <v>770092</v>
      </c>
      <c r="AB14" s="122" t="str">
        <f>IF(+SUM(J14,S14)=0,"-",+SUM(J14,S14))</f>
        <v>-</v>
      </c>
      <c r="AC14" s="121">
        <f>+SUM(K14,T14)</f>
        <v>504776</v>
      </c>
      <c r="AD14" s="121">
        <f>+SUM(L14,U14)</f>
        <v>4639947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5484224</v>
      </c>
      <c r="AN14" s="121">
        <f>SUM(AO14:AR14)</f>
        <v>850882</v>
      </c>
      <c r="AO14" s="121">
        <v>536592</v>
      </c>
      <c r="AP14" s="121">
        <v>84322</v>
      </c>
      <c r="AQ14" s="121">
        <v>206971</v>
      </c>
      <c r="AR14" s="121">
        <v>22997</v>
      </c>
      <c r="AS14" s="121">
        <f>SUM(AT14:AV14)</f>
        <v>1075672</v>
      </c>
      <c r="AT14" s="121">
        <v>9759</v>
      </c>
      <c r="AU14" s="121">
        <v>1028650</v>
      </c>
      <c r="AV14" s="121">
        <v>37263</v>
      </c>
      <c r="AW14" s="121">
        <v>0</v>
      </c>
      <c r="AX14" s="121">
        <f>SUM(AY14:BB14)</f>
        <v>3557670</v>
      </c>
      <c r="AY14" s="121">
        <v>1667665</v>
      </c>
      <c r="AZ14" s="121">
        <v>1079622</v>
      </c>
      <c r="BA14" s="121">
        <v>769295</v>
      </c>
      <c r="BB14" s="121">
        <v>41088</v>
      </c>
      <c r="BC14" s="121">
        <v>0</v>
      </c>
      <c r="BD14" s="121">
        <v>0</v>
      </c>
      <c r="BE14" s="121">
        <v>0</v>
      </c>
      <c r="BF14" s="121">
        <f>SUM(AE14,+AM14,+BE14)</f>
        <v>5484224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483667</v>
      </c>
      <c r="BP14" s="121">
        <f>SUM(BQ14:BT14)</f>
        <v>100559</v>
      </c>
      <c r="BQ14" s="121">
        <v>100559</v>
      </c>
      <c r="BR14" s="121">
        <v>0</v>
      </c>
      <c r="BS14" s="121">
        <v>0</v>
      </c>
      <c r="BT14" s="121">
        <v>0</v>
      </c>
      <c r="BU14" s="121">
        <f>SUM(BV14:BX14)</f>
        <v>120160</v>
      </c>
      <c r="BV14" s="121">
        <v>13672</v>
      </c>
      <c r="BW14" s="121">
        <v>106488</v>
      </c>
      <c r="BX14" s="121">
        <v>0</v>
      </c>
      <c r="BY14" s="121">
        <v>0</v>
      </c>
      <c r="BZ14" s="121">
        <f>SUM(CA14:CD14)</f>
        <v>262948</v>
      </c>
      <c r="CA14" s="121">
        <v>82219</v>
      </c>
      <c r="CB14" s="121">
        <v>150207</v>
      </c>
      <c r="CC14" s="121">
        <v>30522</v>
      </c>
      <c r="CD14" s="121">
        <v>0</v>
      </c>
      <c r="CE14" s="121">
        <v>0</v>
      </c>
      <c r="CF14" s="121">
        <v>0</v>
      </c>
      <c r="CG14" s="121">
        <v>0</v>
      </c>
      <c r="CH14" s="121">
        <f>SUM(BG14,+BO14,+CG14)</f>
        <v>483667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5967891</v>
      </c>
      <c r="CR14" s="121">
        <f>SUM(AN14,+BP14)</f>
        <v>951441</v>
      </c>
      <c r="CS14" s="121">
        <f>SUM(AO14,+BQ14)</f>
        <v>637151</v>
      </c>
      <c r="CT14" s="121">
        <f>SUM(AP14,+BR14)</f>
        <v>84322</v>
      </c>
      <c r="CU14" s="121">
        <f>SUM(AQ14,+BS14)</f>
        <v>206971</v>
      </c>
      <c r="CV14" s="121">
        <f>SUM(AR14,+BT14)</f>
        <v>22997</v>
      </c>
      <c r="CW14" s="121">
        <f>SUM(AS14,+BU14)</f>
        <v>1195832</v>
      </c>
      <c r="CX14" s="121">
        <f>SUM(AT14,+BV14)</f>
        <v>23431</v>
      </c>
      <c r="CY14" s="121">
        <f>SUM(AU14,+BW14)</f>
        <v>1135138</v>
      </c>
      <c r="CZ14" s="121">
        <f>SUM(AV14,+BX14)</f>
        <v>37263</v>
      </c>
      <c r="DA14" s="121">
        <f>SUM(AW14,+BY14)</f>
        <v>0</v>
      </c>
      <c r="DB14" s="121">
        <f>SUM(AX14,+BZ14)</f>
        <v>3820618</v>
      </c>
      <c r="DC14" s="121">
        <f>SUM(AY14,+CA14)</f>
        <v>1749884</v>
      </c>
      <c r="DD14" s="121">
        <f>SUM(AZ14,+CB14)</f>
        <v>1229829</v>
      </c>
      <c r="DE14" s="121">
        <f>SUM(BA14,+CC14)</f>
        <v>799817</v>
      </c>
      <c r="DF14" s="121">
        <f>SUM(BB14,+CD14)</f>
        <v>41088</v>
      </c>
      <c r="DG14" s="121">
        <f>SUM(BC14,+CE14)</f>
        <v>0</v>
      </c>
      <c r="DH14" s="121">
        <f>SUM(BD14,+CF14)</f>
        <v>0</v>
      </c>
      <c r="DI14" s="121">
        <f>SUM(BE14,+CG14)</f>
        <v>0</v>
      </c>
      <c r="DJ14" s="121">
        <f>SUM(BF14,+CH14)</f>
        <v>5967891</v>
      </c>
    </row>
    <row r="15" spans="1:114" s="136" customFormat="1" ht="13.5" customHeight="1" x14ac:dyDescent="0.15">
      <c r="A15" s="119" t="s">
        <v>14</v>
      </c>
      <c r="B15" s="120" t="s">
        <v>347</v>
      </c>
      <c r="C15" s="119" t="s">
        <v>348</v>
      </c>
      <c r="D15" s="121">
        <f>SUM(E15,+L15)</f>
        <v>1616971</v>
      </c>
      <c r="E15" s="121">
        <f>SUM(F15:I15,K15)</f>
        <v>309783</v>
      </c>
      <c r="F15" s="121">
        <v>0</v>
      </c>
      <c r="G15" s="121">
        <v>666</v>
      </c>
      <c r="H15" s="121">
        <v>0</v>
      </c>
      <c r="I15" s="121">
        <v>306855</v>
      </c>
      <c r="J15" s="122" t="s">
        <v>533</v>
      </c>
      <c r="K15" s="121">
        <v>2262</v>
      </c>
      <c r="L15" s="121">
        <v>1307188</v>
      </c>
      <c r="M15" s="121">
        <f>SUM(N15,+U15)</f>
        <v>315764</v>
      </c>
      <c r="N15" s="121">
        <f>SUM(O15:R15,T15)</f>
        <v>27832</v>
      </c>
      <c r="O15" s="121">
        <v>0</v>
      </c>
      <c r="P15" s="121">
        <v>0</v>
      </c>
      <c r="Q15" s="121">
        <v>0</v>
      </c>
      <c r="R15" s="121">
        <v>27832</v>
      </c>
      <c r="S15" s="122" t="s">
        <v>533</v>
      </c>
      <c r="T15" s="121">
        <v>0</v>
      </c>
      <c r="U15" s="121">
        <v>287932</v>
      </c>
      <c r="V15" s="121">
        <f>+SUM(D15,M15)</f>
        <v>1932735</v>
      </c>
      <c r="W15" s="121">
        <f>+SUM(E15,N15)</f>
        <v>337615</v>
      </c>
      <c r="X15" s="121">
        <f>+SUM(F15,O15)</f>
        <v>0</v>
      </c>
      <c r="Y15" s="121">
        <f>+SUM(G15,P15)</f>
        <v>666</v>
      </c>
      <c r="Z15" s="121">
        <f>+SUM(H15,Q15)</f>
        <v>0</v>
      </c>
      <c r="AA15" s="121">
        <f>+SUM(I15,R15)</f>
        <v>334687</v>
      </c>
      <c r="AB15" s="122" t="str">
        <f>IF(+SUM(J15,S15)=0,"-",+SUM(J15,S15))</f>
        <v>-</v>
      </c>
      <c r="AC15" s="121">
        <f>+SUM(K15,T15)</f>
        <v>2262</v>
      </c>
      <c r="AD15" s="121">
        <f>+SUM(L15,U15)</f>
        <v>1595120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1616971</v>
      </c>
      <c r="AN15" s="121">
        <f>SUM(AO15:AR15)</f>
        <v>373779</v>
      </c>
      <c r="AO15" s="121">
        <v>148723</v>
      </c>
      <c r="AP15" s="121">
        <v>102349</v>
      </c>
      <c r="AQ15" s="121">
        <v>122707</v>
      </c>
      <c r="AR15" s="121">
        <v>0</v>
      </c>
      <c r="AS15" s="121">
        <f>SUM(AT15:AV15)</f>
        <v>468021</v>
      </c>
      <c r="AT15" s="121">
        <v>87285</v>
      </c>
      <c r="AU15" s="121">
        <v>379855</v>
      </c>
      <c r="AV15" s="121">
        <v>881</v>
      </c>
      <c r="AW15" s="121">
        <v>0</v>
      </c>
      <c r="AX15" s="121">
        <f>SUM(AY15:BB15)</f>
        <v>775171</v>
      </c>
      <c r="AY15" s="121">
        <v>302996</v>
      </c>
      <c r="AZ15" s="121">
        <v>232889</v>
      </c>
      <c r="BA15" s="121">
        <v>235854</v>
      </c>
      <c r="BB15" s="121">
        <v>3432</v>
      </c>
      <c r="BC15" s="121">
        <v>0</v>
      </c>
      <c r="BD15" s="121">
        <v>0</v>
      </c>
      <c r="BE15" s="121">
        <v>0</v>
      </c>
      <c r="BF15" s="121">
        <f>SUM(AE15,+AM15,+BE15)</f>
        <v>1616971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315764</v>
      </c>
      <c r="BP15" s="121">
        <f>SUM(BQ15:BT15)</f>
        <v>59777</v>
      </c>
      <c r="BQ15" s="121">
        <v>22150</v>
      </c>
      <c r="BR15" s="121">
        <v>37627</v>
      </c>
      <c r="BS15" s="121">
        <v>0</v>
      </c>
      <c r="BT15" s="121">
        <v>0</v>
      </c>
      <c r="BU15" s="121">
        <f>SUM(BV15:BX15)</f>
        <v>105760</v>
      </c>
      <c r="BV15" s="121">
        <v>3661</v>
      </c>
      <c r="BW15" s="121">
        <v>102099</v>
      </c>
      <c r="BX15" s="121">
        <v>0</v>
      </c>
      <c r="BY15" s="121">
        <v>0</v>
      </c>
      <c r="BZ15" s="121">
        <f>SUM(CA15:CD15)</f>
        <v>150227</v>
      </c>
      <c r="CA15" s="121">
        <v>46025</v>
      </c>
      <c r="CB15" s="121">
        <v>102186</v>
      </c>
      <c r="CC15" s="121">
        <v>2016</v>
      </c>
      <c r="CD15" s="121">
        <v>0</v>
      </c>
      <c r="CE15" s="121">
        <v>0</v>
      </c>
      <c r="CF15" s="121">
        <v>0</v>
      </c>
      <c r="CG15" s="121">
        <v>0</v>
      </c>
      <c r="CH15" s="121">
        <f>SUM(BG15,+BO15,+CG15)</f>
        <v>315764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1932735</v>
      </c>
      <c r="CR15" s="121">
        <f>SUM(AN15,+BP15)</f>
        <v>433556</v>
      </c>
      <c r="CS15" s="121">
        <f>SUM(AO15,+BQ15)</f>
        <v>170873</v>
      </c>
      <c r="CT15" s="121">
        <f>SUM(AP15,+BR15)</f>
        <v>139976</v>
      </c>
      <c r="CU15" s="121">
        <f>SUM(AQ15,+BS15)</f>
        <v>122707</v>
      </c>
      <c r="CV15" s="121">
        <f>SUM(AR15,+BT15)</f>
        <v>0</v>
      </c>
      <c r="CW15" s="121">
        <f>SUM(AS15,+BU15)</f>
        <v>573781</v>
      </c>
      <c r="CX15" s="121">
        <f>SUM(AT15,+BV15)</f>
        <v>90946</v>
      </c>
      <c r="CY15" s="121">
        <f>SUM(AU15,+BW15)</f>
        <v>481954</v>
      </c>
      <c r="CZ15" s="121">
        <f>SUM(AV15,+BX15)</f>
        <v>881</v>
      </c>
      <c r="DA15" s="121">
        <f>SUM(AW15,+BY15)</f>
        <v>0</v>
      </c>
      <c r="DB15" s="121">
        <f>SUM(AX15,+BZ15)</f>
        <v>925398</v>
      </c>
      <c r="DC15" s="121">
        <f>SUM(AY15,+CA15)</f>
        <v>349021</v>
      </c>
      <c r="DD15" s="121">
        <f>SUM(AZ15,+CB15)</f>
        <v>335075</v>
      </c>
      <c r="DE15" s="121">
        <f>SUM(BA15,+CC15)</f>
        <v>237870</v>
      </c>
      <c r="DF15" s="121">
        <f>SUM(BB15,+CD15)</f>
        <v>3432</v>
      </c>
      <c r="DG15" s="121">
        <f>SUM(BC15,+CE15)</f>
        <v>0</v>
      </c>
      <c r="DH15" s="121">
        <f>SUM(BD15,+CF15)</f>
        <v>0</v>
      </c>
      <c r="DI15" s="121">
        <f>SUM(BE15,+CG15)</f>
        <v>0</v>
      </c>
      <c r="DJ15" s="121">
        <f>SUM(BF15,+CH15)</f>
        <v>1932735</v>
      </c>
    </row>
    <row r="16" spans="1:114" s="136" customFormat="1" ht="13.5" customHeight="1" x14ac:dyDescent="0.15">
      <c r="A16" s="119" t="s">
        <v>14</v>
      </c>
      <c r="B16" s="120" t="s">
        <v>350</v>
      </c>
      <c r="C16" s="119" t="s">
        <v>351</v>
      </c>
      <c r="D16" s="121">
        <f>SUM(E16,+L16)</f>
        <v>575250</v>
      </c>
      <c r="E16" s="121">
        <f>SUM(F16:I16,K16)</f>
        <v>0</v>
      </c>
      <c r="F16" s="121">
        <v>0</v>
      </c>
      <c r="G16" s="121">
        <v>0</v>
      </c>
      <c r="H16" s="121">
        <v>0</v>
      </c>
      <c r="I16" s="121">
        <v>0</v>
      </c>
      <c r="J16" s="122" t="s">
        <v>533</v>
      </c>
      <c r="K16" s="121">
        <v>0</v>
      </c>
      <c r="L16" s="121">
        <v>575250</v>
      </c>
      <c r="M16" s="121">
        <f>SUM(N16,+U16)</f>
        <v>71968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533</v>
      </c>
      <c r="T16" s="121">
        <v>0</v>
      </c>
      <c r="U16" s="121">
        <v>71968</v>
      </c>
      <c r="V16" s="121">
        <f>+SUM(D16,M16)</f>
        <v>647218</v>
      </c>
      <c r="W16" s="121">
        <f>+SUM(E16,N16)</f>
        <v>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2" t="str">
        <f>IF(+SUM(J16,S16)=0,"-",+SUM(J16,S16))</f>
        <v>-</v>
      </c>
      <c r="AC16" s="121">
        <f>+SUM(K16,T16)</f>
        <v>0</v>
      </c>
      <c r="AD16" s="121">
        <f>+SUM(L16,U16)</f>
        <v>647218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30892</v>
      </c>
      <c r="AM16" s="121">
        <f>SUM(AN16,AS16,AW16,AX16,BD16)</f>
        <v>121831</v>
      </c>
      <c r="AN16" s="121">
        <f>SUM(AO16:AR16)</f>
        <v>116221</v>
      </c>
      <c r="AO16" s="121">
        <v>76192</v>
      </c>
      <c r="AP16" s="121">
        <v>40029</v>
      </c>
      <c r="AQ16" s="121">
        <v>0</v>
      </c>
      <c r="AR16" s="121">
        <v>0</v>
      </c>
      <c r="AS16" s="121">
        <f>SUM(AT16:AV16)</f>
        <v>555</v>
      </c>
      <c r="AT16" s="121">
        <v>555</v>
      </c>
      <c r="AU16" s="121">
        <v>0</v>
      </c>
      <c r="AV16" s="121">
        <v>0</v>
      </c>
      <c r="AW16" s="121">
        <v>0</v>
      </c>
      <c r="AX16" s="121">
        <f>SUM(AY16:BB16)</f>
        <v>5055</v>
      </c>
      <c r="AY16" s="121">
        <v>5055</v>
      </c>
      <c r="AZ16" s="121">
        <v>0</v>
      </c>
      <c r="BA16" s="121">
        <v>0</v>
      </c>
      <c r="BB16" s="121">
        <v>0</v>
      </c>
      <c r="BC16" s="121">
        <v>422527</v>
      </c>
      <c r="BD16" s="121">
        <v>0</v>
      </c>
      <c r="BE16" s="121">
        <v>0</v>
      </c>
      <c r="BF16" s="121">
        <f>SUM(AE16,+AM16,+BE16)</f>
        <v>121831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71968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102860</v>
      </c>
      <c r="CQ16" s="121">
        <f>SUM(AM16,+BO16)</f>
        <v>121831</v>
      </c>
      <c r="CR16" s="121">
        <f>SUM(AN16,+BP16)</f>
        <v>116221</v>
      </c>
      <c r="CS16" s="121">
        <f>SUM(AO16,+BQ16)</f>
        <v>76192</v>
      </c>
      <c r="CT16" s="121">
        <f>SUM(AP16,+BR16)</f>
        <v>40029</v>
      </c>
      <c r="CU16" s="121">
        <f>SUM(AQ16,+BS16)</f>
        <v>0</v>
      </c>
      <c r="CV16" s="121">
        <f>SUM(AR16,+BT16)</f>
        <v>0</v>
      </c>
      <c r="CW16" s="121">
        <f>SUM(AS16,+BU16)</f>
        <v>555</v>
      </c>
      <c r="CX16" s="121">
        <f>SUM(AT16,+BV16)</f>
        <v>555</v>
      </c>
      <c r="CY16" s="121">
        <f>SUM(AU16,+BW16)</f>
        <v>0</v>
      </c>
      <c r="CZ16" s="121">
        <f>SUM(AV16,+BX16)</f>
        <v>0</v>
      </c>
      <c r="DA16" s="121">
        <f>SUM(AW16,+BY16)</f>
        <v>0</v>
      </c>
      <c r="DB16" s="121">
        <f>SUM(AX16,+BZ16)</f>
        <v>5055</v>
      </c>
      <c r="DC16" s="121">
        <f>SUM(AY16,+CA16)</f>
        <v>5055</v>
      </c>
      <c r="DD16" s="121">
        <f>SUM(AZ16,+CB16)</f>
        <v>0</v>
      </c>
      <c r="DE16" s="121">
        <f>SUM(BA16,+CC16)</f>
        <v>0</v>
      </c>
      <c r="DF16" s="121">
        <f>SUM(BB16,+CD16)</f>
        <v>0</v>
      </c>
      <c r="DG16" s="121">
        <f>SUM(BC16,+CE16)</f>
        <v>422527</v>
      </c>
      <c r="DH16" s="121">
        <f>SUM(BD16,+CF16)</f>
        <v>0</v>
      </c>
      <c r="DI16" s="121">
        <f>SUM(BE16,+CG16)</f>
        <v>0</v>
      </c>
      <c r="DJ16" s="121">
        <f>SUM(BF16,+CH16)</f>
        <v>121831</v>
      </c>
    </row>
    <row r="17" spans="1:114" s="136" customFormat="1" ht="13.5" customHeight="1" x14ac:dyDescent="0.15">
      <c r="A17" s="119" t="s">
        <v>14</v>
      </c>
      <c r="B17" s="120" t="s">
        <v>355</v>
      </c>
      <c r="C17" s="119" t="s">
        <v>356</v>
      </c>
      <c r="D17" s="121">
        <f>SUM(E17,+L17)</f>
        <v>2252015</v>
      </c>
      <c r="E17" s="121">
        <f>SUM(F17:I17,K17)</f>
        <v>792846</v>
      </c>
      <c r="F17" s="121">
        <v>0</v>
      </c>
      <c r="G17" s="121">
        <v>0</v>
      </c>
      <c r="H17" s="121">
        <v>0</v>
      </c>
      <c r="I17" s="121">
        <v>405752</v>
      </c>
      <c r="J17" s="122" t="s">
        <v>533</v>
      </c>
      <c r="K17" s="121">
        <v>387094</v>
      </c>
      <c r="L17" s="121">
        <v>1459169</v>
      </c>
      <c r="M17" s="121">
        <f>SUM(N17,+U17)</f>
        <v>259155</v>
      </c>
      <c r="N17" s="121">
        <f>SUM(O17:R17,T17)</f>
        <v>26287</v>
      </c>
      <c r="O17" s="121">
        <v>0</v>
      </c>
      <c r="P17" s="121">
        <v>0</v>
      </c>
      <c r="Q17" s="121">
        <v>0</v>
      </c>
      <c r="R17" s="121">
        <v>25902</v>
      </c>
      <c r="S17" s="122" t="s">
        <v>533</v>
      </c>
      <c r="T17" s="121">
        <v>385</v>
      </c>
      <c r="U17" s="121">
        <v>232868</v>
      </c>
      <c r="V17" s="121">
        <f>+SUM(D17,M17)</f>
        <v>2511170</v>
      </c>
      <c r="W17" s="121">
        <f>+SUM(E17,N17)</f>
        <v>819133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431654</v>
      </c>
      <c r="AB17" s="122" t="str">
        <f>IF(+SUM(J17,S17)=0,"-",+SUM(J17,S17))</f>
        <v>-</v>
      </c>
      <c r="AC17" s="121">
        <f>+SUM(K17,T17)</f>
        <v>387479</v>
      </c>
      <c r="AD17" s="121">
        <f>+SUM(L17,U17)</f>
        <v>1692037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2252015</v>
      </c>
      <c r="AN17" s="121">
        <f>SUM(AO17:AR17)</f>
        <v>133320</v>
      </c>
      <c r="AO17" s="121">
        <v>133320</v>
      </c>
      <c r="AP17" s="121">
        <v>0</v>
      </c>
      <c r="AQ17" s="121">
        <v>0</v>
      </c>
      <c r="AR17" s="121">
        <v>0</v>
      </c>
      <c r="AS17" s="121">
        <f>SUM(AT17:AV17)</f>
        <v>88834</v>
      </c>
      <c r="AT17" s="121">
        <v>2425</v>
      </c>
      <c r="AU17" s="121">
        <v>66449</v>
      </c>
      <c r="AV17" s="121">
        <v>19960</v>
      </c>
      <c r="AW17" s="121">
        <v>0</v>
      </c>
      <c r="AX17" s="121">
        <f>SUM(AY17:BB17)</f>
        <v>2029861</v>
      </c>
      <c r="AY17" s="121">
        <v>629146</v>
      </c>
      <c r="AZ17" s="121">
        <v>1354888</v>
      </c>
      <c r="BA17" s="121">
        <v>44941</v>
      </c>
      <c r="BB17" s="121">
        <v>886</v>
      </c>
      <c r="BC17" s="121">
        <v>0</v>
      </c>
      <c r="BD17" s="121">
        <v>0</v>
      </c>
      <c r="BE17" s="121">
        <v>0</v>
      </c>
      <c r="BF17" s="121">
        <f>SUM(AE17,+AM17,+BE17)</f>
        <v>2252015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259155</v>
      </c>
      <c r="BP17" s="121">
        <f>SUM(BQ17:BT17)</f>
        <v>13078</v>
      </c>
      <c r="BQ17" s="121">
        <v>13078</v>
      </c>
      <c r="BR17" s="121">
        <v>0</v>
      </c>
      <c r="BS17" s="121">
        <v>0</v>
      </c>
      <c r="BT17" s="121">
        <v>0</v>
      </c>
      <c r="BU17" s="121">
        <f>SUM(BV17:BX17)</f>
        <v>96107</v>
      </c>
      <c r="BV17" s="121">
        <v>2353</v>
      </c>
      <c r="BW17" s="121">
        <v>93754</v>
      </c>
      <c r="BX17" s="121">
        <v>0</v>
      </c>
      <c r="BY17" s="121">
        <v>0</v>
      </c>
      <c r="BZ17" s="121">
        <f>SUM(CA17:CD17)</f>
        <v>149970</v>
      </c>
      <c r="CA17" s="121">
        <v>39181</v>
      </c>
      <c r="CB17" s="121">
        <v>110789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f>SUM(BG17,+BO17,+CG17)</f>
        <v>259155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2511170</v>
      </c>
      <c r="CR17" s="121">
        <f>SUM(AN17,+BP17)</f>
        <v>146398</v>
      </c>
      <c r="CS17" s="121">
        <f>SUM(AO17,+BQ17)</f>
        <v>146398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184941</v>
      </c>
      <c r="CX17" s="121">
        <f>SUM(AT17,+BV17)</f>
        <v>4778</v>
      </c>
      <c r="CY17" s="121">
        <f>SUM(AU17,+BW17)</f>
        <v>160203</v>
      </c>
      <c r="CZ17" s="121">
        <f>SUM(AV17,+BX17)</f>
        <v>19960</v>
      </c>
      <c r="DA17" s="121">
        <f>SUM(AW17,+BY17)</f>
        <v>0</v>
      </c>
      <c r="DB17" s="121">
        <f>SUM(AX17,+BZ17)</f>
        <v>2179831</v>
      </c>
      <c r="DC17" s="121">
        <f>SUM(AY17,+CA17)</f>
        <v>668327</v>
      </c>
      <c r="DD17" s="121">
        <f>SUM(AZ17,+CB17)</f>
        <v>1465677</v>
      </c>
      <c r="DE17" s="121">
        <f>SUM(BA17,+CC17)</f>
        <v>44941</v>
      </c>
      <c r="DF17" s="121">
        <f>SUM(BB17,+CD17)</f>
        <v>886</v>
      </c>
      <c r="DG17" s="121">
        <f>SUM(BC17,+CE17)</f>
        <v>0</v>
      </c>
      <c r="DH17" s="121">
        <f>SUM(BD17,+CF17)</f>
        <v>0</v>
      </c>
      <c r="DI17" s="121">
        <f>SUM(BE17,+CG17)</f>
        <v>0</v>
      </c>
      <c r="DJ17" s="121">
        <f>SUM(BF17,+CH17)</f>
        <v>2511170</v>
      </c>
    </row>
    <row r="18" spans="1:114" s="136" customFormat="1" ht="13.5" customHeight="1" x14ac:dyDescent="0.15">
      <c r="A18" s="119" t="s">
        <v>14</v>
      </c>
      <c r="B18" s="120" t="s">
        <v>358</v>
      </c>
      <c r="C18" s="119" t="s">
        <v>359</v>
      </c>
      <c r="D18" s="121">
        <f>SUM(E18,+L18)</f>
        <v>1379932</v>
      </c>
      <c r="E18" s="121">
        <f>SUM(F18:I18,K18)</f>
        <v>21598</v>
      </c>
      <c r="F18" s="121">
        <v>0</v>
      </c>
      <c r="G18" s="121">
        <v>0</v>
      </c>
      <c r="H18" s="121">
        <v>0</v>
      </c>
      <c r="I18" s="121">
        <v>21578</v>
      </c>
      <c r="J18" s="122" t="s">
        <v>533</v>
      </c>
      <c r="K18" s="121">
        <v>20</v>
      </c>
      <c r="L18" s="121">
        <v>1358334</v>
      </c>
      <c r="M18" s="121">
        <f>SUM(N18,+U18)</f>
        <v>59110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533</v>
      </c>
      <c r="T18" s="121">
        <v>0</v>
      </c>
      <c r="U18" s="121">
        <v>59110</v>
      </c>
      <c r="V18" s="121">
        <f>+SUM(D18,M18)</f>
        <v>1439042</v>
      </c>
      <c r="W18" s="121">
        <f>+SUM(E18,N18)</f>
        <v>21598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21578</v>
      </c>
      <c r="AB18" s="122" t="str">
        <f>IF(+SUM(J18,S18)=0,"-",+SUM(J18,S18))</f>
        <v>-</v>
      </c>
      <c r="AC18" s="121">
        <f>+SUM(K18,T18)</f>
        <v>20</v>
      </c>
      <c r="AD18" s="121">
        <f>+SUM(L18,U18)</f>
        <v>1417444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668132</v>
      </c>
      <c r="AN18" s="121">
        <f>SUM(AO18:AR18)</f>
        <v>106593</v>
      </c>
      <c r="AO18" s="121">
        <v>106593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561539</v>
      </c>
      <c r="AY18" s="121">
        <v>512705</v>
      </c>
      <c r="AZ18" s="121">
        <v>48834</v>
      </c>
      <c r="BA18" s="121">
        <v>0</v>
      </c>
      <c r="BB18" s="121">
        <v>0</v>
      </c>
      <c r="BC18" s="121">
        <v>635311</v>
      </c>
      <c r="BD18" s="121">
        <v>0</v>
      </c>
      <c r="BE18" s="121">
        <v>76489</v>
      </c>
      <c r="BF18" s="121">
        <f>SUM(AE18,+AM18,+BE18)</f>
        <v>744621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59110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668132</v>
      </c>
      <c r="CR18" s="121">
        <f>SUM(AN18,+BP18)</f>
        <v>106593</v>
      </c>
      <c r="CS18" s="121">
        <f>SUM(AO18,+BQ18)</f>
        <v>106593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561539</v>
      </c>
      <c r="DC18" s="121">
        <f>SUM(AY18,+CA18)</f>
        <v>512705</v>
      </c>
      <c r="DD18" s="121">
        <f>SUM(AZ18,+CB18)</f>
        <v>48834</v>
      </c>
      <c r="DE18" s="121">
        <f>SUM(BA18,+CC18)</f>
        <v>0</v>
      </c>
      <c r="DF18" s="121">
        <f>SUM(BB18,+CD18)</f>
        <v>0</v>
      </c>
      <c r="DG18" s="121">
        <f>SUM(BC18,+CE18)</f>
        <v>694421</v>
      </c>
      <c r="DH18" s="121">
        <f>SUM(BD18,+CF18)</f>
        <v>0</v>
      </c>
      <c r="DI18" s="121">
        <f>SUM(BE18,+CG18)</f>
        <v>76489</v>
      </c>
      <c r="DJ18" s="121">
        <f>SUM(BF18,+CH18)</f>
        <v>744621</v>
      </c>
    </row>
    <row r="19" spans="1:114" s="136" customFormat="1" ht="13.5" customHeight="1" x14ac:dyDescent="0.15">
      <c r="A19" s="119" t="s">
        <v>14</v>
      </c>
      <c r="B19" s="120" t="s">
        <v>365</v>
      </c>
      <c r="C19" s="119" t="s">
        <v>366</v>
      </c>
      <c r="D19" s="121">
        <f>SUM(E19,+L19)</f>
        <v>553573</v>
      </c>
      <c r="E19" s="121">
        <f>SUM(F19:I19,K19)</f>
        <v>100285</v>
      </c>
      <c r="F19" s="121">
        <v>0</v>
      </c>
      <c r="G19" s="121">
        <v>0</v>
      </c>
      <c r="H19" s="121">
        <v>0</v>
      </c>
      <c r="I19" s="121">
        <v>100085</v>
      </c>
      <c r="J19" s="122" t="s">
        <v>533</v>
      </c>
      <c r="K19" s="121">
        <v>200</v>
      </c>
      <c r="L19" s="121">
        <v>453288</v>
      </c>
      <c r="M19" s="121">
        <f>SUM(N19,+U19)</f>
        <v>37477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533</v>
      </c>
      <c r="T19" s="121">
        <v>0</v>
      </c>
      <c r="U19" s="121">
        <v>37477</v>
      </c>
      <c r="V19" s="121">
        <f>+SUM(D19,M19)</f>
        <v>591050</v>
      </c>
      <c r="W19" s="121">
        <f>+SUM(E19,N19)</f>
        <v>100285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100085</v>
      </c>
      <c r="AB19" s="122" t="str">
        <f>IF(+SUM(J19,S19)=0,"-",+SUM(J19,S19))</f>
        <v>-</v>
      </c>
      <c r="AC19" s="121">
        <f>+SUM(K19,T19)</f>
        <v>200</v>
      </c>
      <c r="AD19" s="121">
        <f>+SUM(L19,U19)</f>
        <v>490765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118104</v>
      </c>
      <c r="AN19" s="121">
        <f>SUM(AO19:AR19)</f>
        <v>19022</v>
      </c>
      <c r="AO19" s="121">
        <v>15884</v>
      </c>
      <c r="AP19" s="121">
        <v>3138</v>
      </c>
      <c r="AQ19" s="121">
        <v>0</v>
      </c>
      <c r="AR19" s="121">
        <v>0</v>
      </c>
      <c r="AS19" s="121">
        <f>SUM(AT19:AV19)</f>
        <v>1120</v>
      </c>
      <c r="AT19" s="121">
        <v>1120</v>
      </c>
      <c r="AU19" s="121">
        <v>0</v>
      </c>
      <c r="AV19" s="121">
        <v>0</v>
      </c>
      <c r="AW19" s="121">
        <v>0</v>
      </c>
      <c r="AX19" s="121">
        <f>SUM(AY19:BB19)</f>
        <v>97962</v>
      </c>
      <c r="AY19" s="121">
        <v>74610</v>
      </c>
      <c r="AZ19" s="121">
        <v>0</v>
      </c>
      <c r="BA19" s="121">
        <v>399</v>
      </c>
      <c r="BB19" s="121">
        <v>22953</v>
      </c>
      <c r="BC19" s="121">
        <v>435469</v>
      </c>
      <c r="BD19" s="121">
        <v>0</v>
      </c>
      <c r="BE19" s="121">
        <v>0</v>
      </c>
      <c r="BF19" s="121">
        <f>SUM(AE19,+AM19,+BE19)</f>
        <v>118104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2336</v>
      </c>
      <c r="BP19" s="121">
        <f>SUM(BQ19:BT19)</f>
        <v>2336</v>
      </c>
      <c r="BQ19" s="121">
        <v>2336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35141</v>
      </c>
      <c r="CF19" s="121">
        <v>0</v>
      </c>
      <c r="CG19" s="121">
        <v>0</v>
      </c>
      <c r="CH19" s="121">
        <f>SUM(BG19,+BO19,+CG19)</f>
        <v>2336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120440</v>
      </c>
      <c r="CR19" s="121">
        <f>SUM(AN19,+BP19)</f>
        <v>21358</v>
      </c>
      <c r="CS19" s="121">
        <f>SUM(AO19,+BQ19)</f>
        <v>18220</v>
      </c>
      <c r="CT19" s="121">
        <f>SUM(AP19,+BR19)</f>
        <v>3138</v>
      </c>
      <c r="CU19" s="121">
        <f>SUM(AQ19,+BS19)</f>
        <v>0</v>
      </c>
      <c r="CV19" s="121">
        <f>SUM(AR19,+BT19)</f>
        <v>0</v>
      </c>
      <c r="CW19" s="121">
        <f>SUM(AS19,+BU19)</f>
        <v>1120</v>
      </c>
      <c r="CX19" s="121">
        <f>SUM(AT19,+BV19)</f>
        <v>1120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97962</v>
      </c>
      <c r="DC19" s="121">
        <f>SUM(AY19,+CA19)</f>
        <v>74610</v>
      </c>
      <c r="DD19" s="121">
        <f>SUM(AZ19,+CB19)</f>
        <v>0</v>
      </c>
      <c r="DE19" s="121">
        <f>SUM(BA19,+CC19)</f>
        <v>399</v>
      </c>
      <c r="DF19" s="121">
        <f>SUM(BB19,+CD19)</f>
        <v>22953</v>
      </c>
      <c r="DG19" s="121">
        <f>SUM(BC19,+CE19)</f>
        <v>470610</v>
      </c>
      <c r="DH19" s="121">
        <f>SUM(BD19,+CF19)</f>
        <v>0</v>
      </c>
      <c r="DI19" s="121">
        <f>SUM(BE19,+CG19)</f>
        <v>0</v>
      </c>
      <c r="DJ19" s="121">
        <f>SUM(BF19,+CH19)</f>
        <v>120440</v>
      </c>
    </row>
    <row r="20" spans="1:114" s="136" customFormat="1" ht="13.5" customHeight="1" x14ac:dyDescent="0.15">
      <c r="A20" s="119" t="s">
        <v>14</v>
      </c>
      <c r="B20" s="120" t="s">
        <v>372</v>
      </c>
      <c r="C20" s="119" t="s">
        <v>373</v>
      </c>
      <c r="D20" s="121">
        <f>SUM(E20,+L20)</f>
        <v>540992</v>
      </c>
      <c r="E20" s="121">
        <f>SUM(F20:I20,K20)</f>
        <v>289476</v>
      </c>
      <c r="F20" s="121">
        <v>350</v>
      </c>
      <c r="G20" s="121">
        <v>0</v>
      </c>
      <c r="H20" s="121">
        <v>0</v>
      </c>
      <c r="I20" s="121">
        <v>289126</v>
      </c>
      <c r="J20" s="122" t="s">
        <v>533</v>
      </c>
      <c r="K20" s="121">
        <v>0</v>
      </c>
      <c r="L20" s="121">
        <v>251516</v>
      </c>
      <c r="M20" s="121">
        <f>SUM(N20,+U20)</f>
        <v>72014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533</v>
      </c>
      <c r="T20" s="121">
        <v>0</v>
      </c>
      <c r="U20" s="121">
        <v>72014</v>
      </c>
      <c r="V20" s="121">
        <f>+SUM(D20,M20)</f>
        <v>613006</v>
      </c>
      <c r="W20" s="121">
        <f>+SUM(E20,N20)</f>
        <v>289476</v>
      </c>
      <c r="X20" s="121">
        <f>+SUM(F20,O20)</f>
        <v>350</v>
      </c>
      <c r="Y20" s="121">
        <f>+SUM(G20,P20)</f>
        <v>0</v>
      </c>
      <c r="Z20" s="121">
        <f>+SUM(H20,Q20)</f>
        <v>0</v>
      </c>
      <c r="AA20" s="121">
        <f>+SUM(I20,R20)</f>
        <v>289126</v>
      </c>
      <c r="AB20" s="122" t="str">
        <f>IF(+SUM(J20,S20)=0,"-",+SUM(J20,S20))</f>
        <v>-</v>
      </c>
      <c r="AC20" s="121">
        <f>+SUM(K20,T20)</f>
        <v>0</v>
      </c>
      <c r="AD20" s="121">
        <f>+SUM(L20,U20)</f>
        <v>323530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540992</v>
      </c>
      <c r="AN20" s="121">
        <f>SUM(AO20:AR20)</f>
        <v>120767</v>
      </c>
      <c r="AO20" s="121">
        <v>37581</v>
      </c>
      <c r="AP20" s="121">
        <v>0</v>
      </c>
      <c r="AQ20" s="121">
        <v>76036</v>
      </c>
      <c r="AR20" s="121">
        <v>7150</v>
      </c>
      <c r="AS20" s="121">
        <f>SUM(AT20:AV20)</f>
        <v>258021</v>
      </c>
      <c r="AT20" s="121">
        <v>0</v>
      </c>
      <c r="AU20" s="121">
        <v>238574</v>
      </c>
      <c r="AV20" s="121">
        <v>19447</v>
      </c>
      <c r="AW20" s="121">
        <v>0</v>
      </c>
      <c r="AX20" s="121">
        <f>SUM(AY20:BB20)</f>
        <v>162204</v>
      </c>
      <c r="AY20" s="121">
        <v>44699</v>
      </c>
      <c r="AZ20" s="121">
        <v>111606</v>
      </c>
      <c r="BA20" s="121">
        <v>5899</v>
      </c>
      <c r="BB20" s="121">
        <v>0</v>
      </c>
      <c r="BC20" s="121">
        <v>0</v>
      </c>
      <c r="BD20" s="121">
        <v>0</v>
      </c>
      <c r="BE20" s="121">
        <v>0</v>
      </c>
      <c r="BF20" s="121">
        <f>SUM(AE20,+AM20,+BE20)</f>
        <v>540992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72014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540992</v>
      </c>
      <c r="CR20" s="121">
        <f>SUM(AN20,+BP20)</f>
        <v>120767</v>
      </c>
      <c r="CS20" s="121">
        <f>SUM(AO20,+BQ20)</f>
        <v>37581</v>
      </c>
      <c r="CT20" s="121">
        <f>SUM(AP20,+BR20)</f>
        <v>0</v>
      </c>
      <c r="CU20" s="121">
        <f>SUM(AQ20,+BS20)</f>
        <v>76036</v>
      </c>
      <c r="CV20" s="121">
        <f>SUM(AR20,+BT20)</f>
        <v>7150</v>
      </c>
      <c r="CW20" s="121">
        <f>SUM(AS20,+BU20)</f>
        <v>258021</v>
      </c>
      <c r="CX20" s="121">
        <f>SUM(AT20,+BV20)</f>
        <v>0</v>
      </c>
      <c r="CY20" s="121">
        <f>SUM(AU20,+BW20)</f>
        <v>238574</v>
      </c>
      <c r="CZ20" s="121">
        <f>SUM(AV20,+BX20)</f>
        <v>19447</v>
      </c>
      <c r="DA20" s="121">
        <f>SUM(AW20,+BY20)</f>
        <v>0</v>
      </c>
      <c r="DB20" s="121">
        <f>SUM(AX20,+BZ20)</f>
        <v>162204</v>
      </c>
      <c r="DC20" s="121">
        <f>SUM(AY20,+CA20)</f>
        <v>44699</v>
      </c>
      <c r="DD20" s="121">
        <f>SUM(AZ20,+CB20)</f>
        <v>111606</v>
      </c>
      <c r="DE20" s="121">
        <f>SUM(BA20,+CC20)</f>
        <v>5899</v>
      </c>
      <c r="DF20" s="121">
        <f>SUM(BB20,+CD20)</f>
        <v>0</v>
      </c>
      <c r="DG20" s="121">
        <f>SUM(BC20,+CE20)</f>
        <v>72014</v>
      </c>
      <c r="DH20" s="121">
        <f>SUM(BD20,+CF20)</f>
        <v>0</v>
      </c>
      <c r="DI20" s="121">
        <f>SUM(BE20,+CG20)</f>
        <v>0</v>
      </c>
      <c r="DJ20" s="121">
        <f>SUM(BF20,+CH20)</f>
        <v>540992</v>
      </c>
    </row>
    <row r="21" spans="1:114" s="136" customFormat="1" ht="13.5" customHeight="1" x14ac:dyDescent="0.15">
      <c r="A21" s="119" t="s">
        <v>14</v>
      </c>
      <c r="B21" s="120" t="s">
        <v>377</v>
      </c>
      <c r="C21" s="119" t="s">
        <v>378</v>
      </c>
      <c r="D21" s="121">
        <f>SUM(E21,+L21)</f>
        <v>2888873</v>
      </c>
      <c r="E21" s="121">
        <f>SUM(F21:I21,K21)</f>
        <v>836402</v>
      </c>
      <c r="F21" s="121">
        <v>0</v>
      </c>
      <c r="G21" s="121">
        <v>0</v>
      </c>
      <c r="H21" s="121">
        <v>337100</v>
      </c>
      <c r="I21" s="121">
        <v>413090</v>
      </c>
      <c r="J21" s="122" t="s">
        <v>533</v>
      </c>
      <c r="K21" s="121">
        <v>86212</v>
      </c>
      <c r="L21" s="121">
        <v>2052471</v>
      </c>
      <c r="M21" s="121">
        <f>SUM(N21,+U21)</f>
        <v>154269</v>
      </c>
      <c r="N21" s="121">
        <f>SUM(O21:R21,T21)</f>
        <v>8268</v>
      </c>
      <c r="O21" s="121">
        <v>0</v>
      </c>
      <c r="P21" s="121">
        <v>0</v>
      </c>
      <c r="Q21" s="121">
        <v>0</v>
      </c>
      <c r="R21" s="121">
        <v>8229</v>
      </c>
      <c r="S21" s="122" t="s">
        <v>533</v>
      </c>
      <c r="T21" s="121">
        <v>39</v>
      </c>
      <c r="U21" s="121">
        <v>146001</v>
      </c>
      <c r="V21" s="121">
        <f>+SUM(D21,M21)</f>
        <v>3043142</v>
      </c>
      <c r="W21" s="121">
        <f>+SUM(E21,N21)</f>
        <v>844670</v>
      </c>
      <c r="X21" s="121">
        <f>+SUM(F21,O21)</f>
        <v>0</v>
      </c>
      <c r="Y21" s="121">
        <f>+SUM(G21,P21)</f>
        <v>0</v>
      </c>
      <c r="Z21" s="121">
        <f>+SUM(H21,Q21)</f>
        <v>337100</v>
      </c>
      <c r="AA21" s="121">
        <f>+SUM(I21,R21)</f>
        <v>421319</v>
      </c>
      <c r="AB21" s="122" t="str">
        <f>IF(+SUM(J21,S21)=0,"-",+SUM(J21,S21))</f>
        <v>-</v>
      </c>
      <c r="AC21" s="121">
        <f>+SUM(K21,T21)</f>
        <v>86251</v>
      </c>
      <c r="AD21" s="121">
        <f>+SUM(L21,U21)</f>
        <v>2198472</v>
      </c>
      <c r="AE21" s="121">
        <f>SUM(AF21,+AK21)</f>
        <v>691808</v>
      </c>
      <c r="AF21" s="121">
        <f>SUM(AG21:AJ21)</f>
        <v>691808</v>
      </c>
      <c r="AG21" s="121">
        <v>0</v>
      </c>
      <c r="AH21" s="121">
        <v>691808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2170208</v>
      </c>
      <c r="AN21" s="121">
        <f>SUM(AO21:AR21)</f>
        <v>341220</v>
      </c>
      <c r="AO21" s="121">
        <v>178173</v>
      </c>
      <c r="AP21" s="121">
        <v>153893</v>
      </c>
      <c r="AQ21" s="121">
        <v>9154</v>
      </c>
      <c r="AR21" s="121">
        <v>0</v>
      </c>
      <c r="AS21" s="121">
        <f>SUM(AT21:AV21)</f>
        <v>298464</v>
      </c>
      <c r="AT21" s="121">
        <v>6840</v>
      </c>
      <c r="AU21" s="121">
        <v>291624</v>
      </c>
      <c r="AV21" s="121">
        <v>0</v>
      </c>
      <c r="AW21" s="121">
        <v>3737</v>
      </c>
      <c r="AX21" s="121">
        <f>SUM(AY21:BB21)</f>
        <v>1526787</v>
      </c>
      <c r="AY21" s="121">
        <v>634423</v>
      </c>
      <c r="AZ21" s="121">
        <v>839800</v>
      </c>
      <c r="BA21" s="121">
        <v>52564</v>
      </c>
      <c r="BB21" s="121">
        <v>0</v>
      </c>
      <c r="BC21" s="121">
        <v>0</v>
      </c>
      <c r="BD21" s="121">
        <v>0</v>
      </c>
      <c r="BE21" s="121">
        <v>26857</v>
      </c>
      <c r="BF21" s="121">
        <f>SUM(AE21,+AM21,+BE21)</f>
        <v>2888873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154069</v>
      </c>
      <c r="BP21" s="121">
        <f>SUM(BQ21:BT21)</f>
        <v>21676</v>
      </c>
      <c r="BQ21" s="121">
        <v>21676</v>
      </c>
      <c r="BR21" s="121">
        <v>0</v>
      </c>
      <c r="BS21" s="121">
        <v>0</v>
      </c>
      <c r="BT21" s="121">
        <v>0</v>
      </c>
      <c r="BU21" s="121">
        <f>SUM(BV21:BX21)</f>
        <v>1608</v>
      </c>
      <c r="BV21" s="121">
        <v>0</v>
      </c>
      <c r="BW21" s="121">
        <v>1608</v>
      </c>
      <c r="BX21" s="121">
        <v>0</v>
      </c>
      <c r="BY21" s="121">
        <v>0</v>
      </c>
      <c r="BZ21" s="121">
        <f>SUM(CA21:CD21)</f>
        <v>130785</v>
      </c>
      <c r="CA21" s="121">
        <v>37368</v>
      </c>
      <c r="CB21" s="121">
        <v>0</v>
      </c>
      <c r="CC21" s="121">
        <v>0</v>
      </c>
      <c r="CD21" s="121">
        <v>93417</v>
      </c>
      <c r="CE21" s="121">
        <v>0</v>
      </c>
      <c r="CF21" s="121">
        <v>0</v>
      </c>
      <c r="CG21" s="121">
        <v>200</v>
      </c>
      <c r="CH21" s="121">
        <f>SUM(BG21,+BO21,+CG21)</f>
        <v>154269</v>
      </c>
      <c r="CI21" s="121">
        <f>SUM(AE21,+BG21)</f>
        <v>691808</v>
      </c>
      <c r="CJ21" s="121">
        <f>SUM(AF21,+BH21)</f>
        <v>691808</v>
      </c>
      <c r="CK21" s="121">
        <f>SUM(AG21,+BI21)</f>
        <v>0</v>
      </c>
      <c r="CL21" s="121">
        <f>SUM(AH21,+BJ21)</f>
        <v>691808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2324277</v>
      </c>
      <c r="CR21" s="121">
        <f>SUM(AN21,+BP21)</f>
        <v>362896</v>
      </c>
      <c r="CS21" s="121">
        <f>SUM(AO21,+BQ21)</f>
        <v>199849</v>
      </c>
      <c r="CT21" s="121">
        <f>SUM(AP21,+BR21)</f>
        <v>153893</v>
      </c>
      <c r="CU21" s="121">
        <f>SUM(AQ21,+BS21)</f>
        <v>9154</v>
      </c>
      <c r="CV21" s="121">
        <f>SUM(AR21,+BT21)</f>
        <v>0</v>
      </c>
      <c r="CW21" s="121">
        <f>SUM(AS21,+BU21)</f>
        <v>300072</v>
      </c>
      <c r="CX21" s="121">
        <f>SUM(AT21,+BV21)</f>
        <v>6840</v>
      </c>
      <c r="CY21" s="121">
        <f>SUM(AU21,+BW21)</f>
        <v>293232</v>
      </c>
      <c r="CZ21" s="121">
        <f>SUM(AV21,+BX21)</f>
        <v>0</v>
      </c>
      <c r="DA21" s="121">
        <f>SUM(AW21,+BY21)</f>
        <v>3737</v>
      </c>
      <c r="DB21" s="121">
        <f>SUM(AX21,+BZ21)</f>
        <v>1657572</v>
      </c>
      <c r="DC21" s="121">
        <f>SUM(AY21,+CA21)</f>
        <v>671791</v>
      </c>
      <c r="DD21" s="121">
        <f>SUM(AZ21,+CB21)</f>
        <v>839800</v>
      </c>
      <c r="DE21" s="121">
        <f>SUM(BA21,+CC21)</f>
        <v>52564</v>
      </c>
      <c r="DF21" s="121">
        <f>SUM(BB21,+CD21)</f>
        <v>93417</v>
      </c>
      <c r="DG21" s="121">
        <f>SUM(BC21,+CE21)</f>
        <v>0</v>
      </c>
      <c r="DH21" s="121">
        <f>SUM(BD21,+CF21)</f>
        <v>0</v>
      </c>
      <c r="DI21" s="121">
        <f>SUM(BE21,+CG21)</f>
        <v>27057</v>
      </c>
      <c r="DJ21" s="121">
        <f>SUM(BF21,+CH21)</f>
        <v>3043142</v>
      </c>
    </row>
    <row r="22" spans="1:114" s="136" customFormat="1" ht="13.5" customHeight="1" x14ac:dyDescent="0.15">
      <c r="A22" s="119" t="s">
        <v>14</v>
      </c>
      <c r="B22" s="120" t="s">
        <v>380</v>
      </c>
      <c r="C22" s="119" t="s">
        <v>381</v>
      </c>
      <c r="D22" s="121">
        <f>SUM(E22,+L22)</f>
        <v>5486094</v>
      </c>
      <c r="E22" s="121">
        <f>SUM(F22:I22,K22)</f>
        <v>1529491</v>
      </c>
      <c r="F22" s="121">
        <v>54793</v>
      </c>
      <c r="G22" s="121">
        <v>568</v>
      </c>
      <c r="H22" s="121">
        <v>0</v>
      </c>
      <c r="I22" s="121">
        <v>740665</v>
      </c>
      <c r="J22" s="122" t="s">
        <v>533</v>
      </c>
      <c r="K22" s="121">
        <v>733465</v>
      </c>
      <c r="L22" s="121">
        <v>3956603</v>
      </c>
      <c r="M22" s="121">
        <f>SUM(N22,+U22)</f>
        <v>337223</v>
      </c>
      <c r="N22" s="121">
        <f>SUM(O22:R22,T22)</f>
        <v>15782</v>
      </c>
      <c r="O22" s="121">
        <v>258</v>
      </c>
      <c r="P22" s="121">
        <v>0</v>
      </c>
      <c r="Q22" s="121">
        <v>0</v>
      </c>
      <c r="R22" s="121">
        <v>13640</v>
      </c>
      <c r="S22" s="122" t="s">
        <v>533</v>
      </c>
      <c r="T22" s="121">
        <v>1884</v>
      </c>
      <c r="U22" s="121">
        <v>321441</v>
      </c>
      <c r="V22" s="121">
        <f>+SUM(D22,M22)</f>
        <v>5823317</v>
      </c>
      <c r="W22" s="121">
        <f>+SUM(E22,N22)</f>
        <v>1545273</v>
      </c>
      <c r="X22" s="121">
        <f>+SUM(F22,O22)</f>
        <v>55051</v>
      </c>
      <c r="Y22" s="121">
        <f>+SUM(G22,P22)</f>
        <v>568</v>
      </c>
      <c r="Z22" s="121">
        <f>+SUM(H22,Q22)</f>
        <v>0</v>
      </c>
      <c r="AA22" s="121">
        <f>+SUM(I22,R22)</f>
        <v>754305</v>
      </c>
      <c r="AB22" s="122" t="str">
        <f>IF(+SUM(J22,S22)=0,"-",+SUM(J22,S22))</f>
        <v>-</v>
      </c>
      <c r="AC22" s="121">
        <f>+SUM(K22,T22)</f>
        <v>735349</v>
      </c>
      <c r="AD22" s="121">
        <f>+SUM(L22,U22)</f>
        <v>4278044</v>
      </c>
      <c r="AE22" s="121">
        <f>SUM(AF22,+AK22)</f>
        <v>55579</v>
      </c>
      <c r="AF22" s="121">
        <f>SUM(AG22:AJ22)</f>
        <v>55579</v>
      </c>
      <c r="AG22" s="121">
        <v>0</v>
      </c>
      <c r="AH22" s="121">
        <v>0</v>
      </c>
      <c r="AI22" s="121">
        <v>3142</v>
      </c>
      <c r="AJ22" s="121">
        <v>52437</v>
      </c>
      <c r="AK22" s="121">
        <v>0</v>
      </c>
      <c r="AL22" s="121">
        <v>0</v>
      </c>
      <c r="AM22" s="121">
        <f>SUM(AN22,AS22,AW22,AX22,BD22)</f>
        <v>4718943</v>
      </c>
      <c r="AN22" s="121">
        <f>SUM(AO22:AR22)</f>
        <v>960800</v>
      </c>
      <c r="AO22" s="121">
        <v>313850</v>
      </c>
      <c r="AP22" s="121">
        <v>619124</v>
      </c>
      <c r="AQ22" s="121">
        <v>0</v>
      </c>
      <c r="AR22" s="121">
        <v>27826</v>
      </c>
      <c r="AS22" s="121">
        <f>SUM(AT22:AV22)</f>
        <v>234190</v>
      </c>
      <c r="AT22" s="121">
        <v>151912</v>
      </c>
      <c r="AU22" s="121">
        <v>69244</v>
      </c>
      <c r="AV22" s="121">
        <v>13034</v>
      </c>
      <c r="AW22" s="121">
        <v>9078</v>
      </c>
      <c r="AX22" s="121">
        <f>SUM(AY22:BB22)</f>
        <v>3490512</v>
      </c>
      <c r="AY22" s="121">
        <v>865713</v>
      </c>
      <c r="AZ22" s="121">
        <v>2276016</v>
      </c>
      <c r="BA22" s="121">
        <v>348692</v>
      </c>
      <c r="BB22" s="121">
        <v>91</v>
      </c>
      <c r="BC22" s="121">
        <v>624768</v>
      </c>
      <c r="BD22" s="121">
        <v>24363</v>
      </c>
      <c r="BE22" s="121">
        <v>86804</v>
      </c>
      <c r="BF22" s="121">
        <f>SUM(AE22,+AM22,+BE22)</f>
        <v>4861326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264259</v>
      </c>
      <c r="BP22" s="121">
        <f>SUM(BQ22:BT22)</f>
        <v>15693</v>
      </c>
      <c r="BQ22" s="121">
        <v>15693</v>
      </c>
      <c r="BR22" s="121">
        <v>0</v>
      </c>
      <c r="BS22" s="121">
        <v>0</v>
      </c>
      <c r="BT22" s="121">
        <v>0</v>
      </c>
      <c r="BU22" s="121">
        <f>SUM(BV22:BX22)</f>
        <v>28505</v>
      </c>
      <c r="BV22" s="121">
        <v>0</v>
      </c>
      <c r="BW22" s="121">
        <v>28505</v>
      </c>
      <c r="BX22" s="121">
        <v>0</v>
      </c>
      <c r="BY22" s="121">
        <v>0</v>
      </c>
      <c r="BZ22" s="121">
        <f>SUM(CA22:CD22)</f>
        <v>220061</v>
      </c>
      <c r="CA22" s="121">
        <v>75881</v>
      </c>
      <c r="CB22" s="121">
        <v>144180</v>
      </c>
      <c r="CC22" s="121">
        <v>0</v>
      </c>
      <c r="CD22" s="121">
        <v>0</v>
      </c>
      <c r="CE22" s="121">
        <v>70726</v>
      </c>
      <c r="CF22" s="121">
        <v>0</v>
      </c>
      <c r="CG22" s="121">
        <v>2238</v>
      </c>
      <c r="CH22" s="121">
        <f>SUM(BG22,+BO22,+CG22)</f>
        <v>266497</v>
      </c>
      <c r="CI22" s="121">
        <f>SUM(AE22,+BG22)</f>
        <v>55579</v>
      </c>
      <c r="CJ22" s="121">
        <f>SUM(AF22,+BH22)</f>
        <v>55579</v>
      </c>
      <c r="CK22" s="121">
        <f>SUM(AG22,+BI22)</f>
        <v>0</v>
      </c>
      <c r="CL22" s="121">
        <f>SUM(AH22,+BJ22)</f>
        <v>0</v>
      </c>
      <c r="CM22" s="121">
        <f>SUM(AI22,+BK22)</f>
        <v>3142</v>
      </c>
      <c r="CN22" s="121">
        <f>SUM(AJ22,+BL22)</f>
        <v>52437</v>
      </c>
      <c r="CO22" s="121">
        <f>SUM(AK22,+BM22)</f>
        <v>0</v>
      </c>
      <c r="CP22" s="121">
        <f>SUM(AL22,+BN22)</f>
        <v>0</v>
      </c>
      <c r="CQ22" s="121">
        <f>SUM(AM22,+BO22)</f>
        <v>4983202</v>
      </c>
      <c r="CR22" s="121">
        <f>SUM(AN22,+BP22)</f>
        <v>976493</v>
      </c>
      <c r="CS22" s="121">
        <f>SUM(AO22,+BQ22)</f>
        <v>329543</v>
      </c>
      <c r="CT22" s="121">
        <f>SUM(AP22,+BR22)</f>
        <v>619124</v>
      </c>
      <c r="CU22" s="121">
        <f>SUM(AQ22,+BS22)</f>
        <v>0</v>
      </c>
      <c r="CV22" s="121">
        <f>SUM(AR22,+BT22)</f>
        <v>27826</v>
      </c>
      <c r="CW22" s="121">
        <f>SUM(AS22,+BU22)</f>
        <v>262695</v>
      </c>
      <c r="CX22" s="121">
        <f>SUM(AT22,+BV22)</f>
        <v>151912</v>
      </c>
      <c r="CY22" s="121">
        <f>SUM(AU22,+BW22)</f>
        <v>97749</v>
      </c>
      <c r="CZ22" s="121">
        <f>SUM(AV22,+BX22)</f>
        <v>13034</v>
      </c>
      <c r="DA22" s="121">
        <f>SUM(AW22,+BY22)</f>
        <v>9078</v>
      </c>
      <c r="DB22" s="121">
        <f>SUM(AX22,+BZ22)</f>
        <v>3710573</v>
      </c>
      <c r="DC22" s="121">
        <f>SUM(AY22,+CA22)</f>
        <v>941594</v>
      </c>
      <c r="DD22" s="121">
        <f>SUM(AZ22,+CB22)</f>
        <v>2420196</v>
      </c>
      <c r="DE22" s="121">
        <f>SUM(BA22,+CC22)</f>
        <v>348692</v>
      </c>
      <c r="DF22" s="121">
        <f>SUM(BB22,+CD22)</f>
        <v>91</v>
      </c>
      <c r="DG22" s="121">
        <f>SUM(BC22,+CE22)</f>
        <v>695494</v>
      </c>
      <c r="DH22" s="121">
        <f>SUM(BD22,+CF22)</f>
        <v>24363</v>
      </c>
      <c r="DI22" s="121">
        <f>SUM(BE22,+CG22)</f>
        <v>89042</v>
      </c>
      <c r="DJ22" s="121">
        <f>SUM(BF22,+CH22)</f>
        <v>5127823</v>
      </c>
    </row>
    <row r="23" spans="1:114" s="136" customFormat="1" ht="13.5" customHeight="1" x14ac:dyDescent="0.15">
      <c r="A23" s="119" t="s">
        <v>14</v>
      </c>
      <c r="B23" s="120" t="s">
        <v>385</v>
      </c>
      <c r="C23" s="119" t="s">
        <v>386</v>
      </c>
      <c r="D23" s="121">
        <f>SUM(E23,+L23)</f>
        <v>322634</v>
      </c>
      <c r="E23" s="121">
        <f>SUM(F23:I23,K23)</f>
        <v>62458</v>
      </c>
      <c r="F23" s="121">
        <v>0</v>
      </c>
      <c r="G23" s="121">
        <v>0</v>
      </c>
      <c r="H23" s="121">
        <v>0</v>
      </c>
      <c r="I23" s="121">
        <v>40727</v>
      </c>
      <c r="J23" s="122" t="s">
        <v>533</v>
      </c>
      <c r="K23" s="121">
        <v>21731</v>
      </c>
      <c r="L23" s="121">
        <v>260176</v>
      </c>
      <c r="M23" s="121">
        <f>SUM(N23,+U23)</f>
        <v>158652</v>
      </c>
      <c r="N23" s="121">
        <f>SUM(O23:R23,T23)</f>
        <v>50374</v>
      </c>
      <c r="O23" s="121">
        <v>0</v>
      </c>
      <c r="P23" s="121">
        <v>0</v>
      </c>
      <c r="Q23" s="121">
        <v>0</v>
      </c>
      <c r="R23" s="121">
        <v>50374</v>
      </c>
      <c r="S23" s="122" t="s">
        <v>533</v>
      </c>
      <c r="T23" s="121">
        <v>0</v>
      </c>
      <c r="U23" s="121">
        <v>108278</v>
      </c>
      <c r="V23" s="121">
        <f>+SUM(D23,M23)</f>
        <v>481286</v>
      </c>
      <c r="W23" s="121">
        <f>+SUM(E23,N23)</f>
        <v>112832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91101</v>
      </c>
      <c r="AB23" s="122" t="str">
        <f>IF(+SUM(J23,S23)=0,"-",+SUM(J23,S23))</f>
        <v>-</v>
      </c>
      <c r="AC23" s="121">
        <f>+SUM(K23,T23)</f>
        <v>21731</v>
      </c>
      <c r="AD23" s="121">
        <f>+SUM(L23,U23)</f>
        <v>368454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319622</v>
      </c>
      <c r="AN23" s="121">
        <f>SUM(AO23:AR23)</f>
        <v>110478</v>
      </c>
      <c r="AO23" s="121">
        <v>26741</v>
      </c>
      <c r="AP23" s="121">
        <v>0</v>
      </c>
      <c r="AQ23" s="121">
        <v>83737</v>
      </c>
      <c r="AR23" s="121">
        <v>0</v>
      </c>
      <c r="AS23" s="121">
        <f>SUM(AT23:AV23)</f>
        <v>76241</v>
      </c>
      <c r="AT23" s="121">
        <v>0</v>
      </c>
      <c r="AU23" s="121">
        <v>76241</v>
      </c>
      <c r="AV23" s="121">
        <v>0</v>
      </c>
      <c r="AW23" s="121">
        <v>0</v>
      </c>
      <c r="AX23" s="121">
        <f>SUM(AY23:BB23)</f>
        <v>132903</v>
      </c>
      <c r="AY23" s="121">
        <v>80456</v>
      </c>
      <c r="AZ23" s="121">
        <v>16010</v>
      </c>
      <c r="BA23" s="121">
        <v>26354</v>
      </c>
      <c r="BB23" s="121">
        <v>10083</v>
      </c>
      <c r="BC23" s="121">
        <v>0</v>
      </c>
      <c r="BD23" s="121">
        <v>0</v>
      </c>
      <c r="BE23" s="121">
        <v>3012</v>
      </c>
      <c r="BF23" s="121">
        <f>SUM(AE23,+AM23,+BE23)</f>
        <v>322634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158478</v>
      </c>
      <c r="BP23" s="121">
        <f>SUM(BQ23:BT23)</f>
        <v>23591</v>
      </c>
      <c r="BQ23" s="121">
        <v>14247</v>
      </c>
      <c r="BR23" s="121">
        <v>0</v>
      </c>
      <c r="BS23" s="121">
        <v>9344</v>
      </c>
      <c r="BT23" s="121">
        <v>0</v>
      </c>
      <c r="BU23" s="121">
        <f>SUM(BV23:BX23)</f>
        <v>54560</v>
      </c>
      <c r="BV23" s="121">
        <v>0</v>
      </c>
      <c r="BW23" s="121">
        <v>54560</v>
      </c>
      <c r="BX23" s="121">
        <v>0</v>
      </c>
      <c r="BY23" s="121">
        <v>0</v>
      </c>
      <c r="BZ23" s="121">
        <f>SUM(CA23:CD23)</f>
        <v>80327</v>
      </c>
      <c r="CA23" s="121">
        <v>53831</v>
      </c>
      <c r="CB23" s="121">
        <v>12331</v>
      </c>
      <c r="CC23" s="121">
        <v>0</v>
      </c>
      <c r="CD23" s="121">
        <v>14165</v>
      </c>
      <c r="CE23" s="121">
        <v>0</v>
      </c>
      <c r="CF23" s="121">
        <v>0</v>
      </c>
      <c r="CG23" s="121">
        <v>174</v>
      </c>
      <c r="CH23" s="121">
        <f>SUM(BG23,+BO23,+CG23)</f>
        <v>158652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478100</v>
      </c>
      <c r="CR23" s="121">
        <f>SUM(AN23,+BP23)</f>
        <v>134069</v>
      </c>
      <c r="CS23" s="121">
        <f>SUM(AO23,+BQ23)</f>
        <v>40988</v>
      </c>
      <c r="CT23" s="121">
        <f>SUM(AP23,+BR23)</f>
        <v>0</v>
      </c>
      <c r="CU23" s="121">
        <f>SUM(AQ23,+BS23)</f>
        <v>93081</v>
      </c>
      <c r="CV23" s="121">
        <f>SUM(AR23,+BT23)</f>
        <v>0</v>
      </c>
      <c r="CW23" s="121">
        <f>SUM(AS23,+BU23)</f>
        <v>130801</v>
      </c>
      <c r="CX23" s="121">
        <f>SUM(AT23,+BV23)</f>
        <v>0</v>
      </c>
      <c r="CY23" s="121">
        <f>SUM(AU23,+BW23)</f>
        <v>130801</v>
      </c>
      <c r="CZ23" s="121">
        <f>SUM(AV23,+BX23)</f>
        <v>0</v>
      </c>
      <c r="DA23" s="121">
        <f>SUM(AW23,+BY23)</f>
        <v>0</v>
      </c>
      <c r="DB23" s="121">
        <f>SUM(AX23,+BZ23)</f>
        <v>213230</v>
      </c>
      <c r="DC23" s="121">
        <f>SUM(AY23,+CA23)</f>
        <v>134287</v>
      </c>
      <c r="DD23" s="121">
        <f>SUM(AZ23,+CB23)</f>
        <v>28341</v>
      </c>
      <c r="DE23" s="121">
        <f>SUM(BA23,+CC23)</f>
        <v>26354</v>
      </c>
      <c r="DF23" s="121">
        <f>SUM(BB23,+CD23)</f>
        <v>24248</v>
      </c>
      <c r="DG23" s="121">
        <f>SUM(BC23,+CE23)</f>
        <v>0</v>
      </c>
      <c r="DH23" s="121">
        <f>SUM(BD23,+CF23)</f>
        <v>0</v>
      </c>
      <c r="DI23" s="121">
        <f>SUM(BE23,+CG23)</f>
        <v>3186</v>
      </c>
      <c r="DJ23" s="121">
        <f>SUM(BF23,+CH23)</f>
        <v>481286</v>
      </c>
    </row>
    <row r="24" spans="1:114" s="136" customFormat="1" ht="13.5" customHeight="1" x14ac:dyDescent="0.15">
      <c r="A24" s="119" t="s">
        <v>14</v>
      </c>
      <c r="B24" s="120" t="s">
        <v>388</v>
      </c>
      <c r="C24" s="119" t="s">
        <v>389</v>
      </c>
      <c r="D24" s="121">
        <f>SUM(E24,+L24)</f>
        <v>5299932</v>
      </c>
      <c r="E24" s="121">
        <f>SUM(F24:I24,K24)</f>
        <v>2872947</v>
      </c>
      <c r="F24" s="121">
        <v>563737</v>
      </c>
      <c r="G24" s="121">
        <v>2084</v>
      </c>
      <c r="H24" s="121">
        <v>1551400</v>
      </c>
      <c r="I24" s="121">
        <v>489603</v>
      </c>
      <c r="J24" s="122" t="s">
        <v>533</v>
      </c>
      <c r="K24" s="121">
        <v>266123</v>
      </c>
      <c r="L24" s="121">
        <v>2426985</v>
      </c>
      <c r="M24" s="121">
        <f>SUM(N24,+U24)</f>
        <v>385212</v>
      </c>
      <c r="N24" s="121">
        <f>SUM(O24:R24,T24)</f>
        <v>31462</v>
      </c>
      <c r="O24" s="121">
        <v>1083</v>
      </c>
      <c r="P24" s="121">
        <v>9958</v>
      </c>
      <c r="Q24" s="121">
        <v>0</v>
      </c>
      <c r="R24" s="121">
        <v>7921</v>
      </c>
      <c r="S24" s="122" t="s">
        <v>533</v>
      </c>
      <c r="T24" s="121">
        <v>12500</v>
      </c>
      <c r="U24" s="121">
        <v>353750</v>
      </c>
      <c r="V24" s="121">
        <f>+SUM(D24,M24)</f>
        <v>5685144</v>
      </c>
      <c r="W24" s="121">
        <f>+SUM(E24,N24)</f>
        <v>2904409</v>
      </c>
      <c r="X24" s="121">
        <f>+SUM(F24,O24)</f>
        <v>564820</v>
      </c>
      <c r="Y24" s="121">
        <f>+SUM(G24,P24)</f>
        <v>12042</v>
      </c>
      <c r="Z24" s="121">
        <f>+SUM(H24,Q24)</f>
        <v>1551400</v>
      </c>
      <c r="AA24" s="121">
        <f>+SUM(I24,R24)</f>
        <v>497524</v>
      </c>
      <c r="AB24" s="122" t="str">
        <f>IF(+SUM(J24,S24)=0,"-",+SUM(J24,S24))</f>
        <v>-</v>
      </c>
      <c r="AC24" s="121">
        <f>+SUM(K24,T24)</f>
        <v>278623</v>
      </c>
      <c r="AD24" s="121">
        <f>+SUM(L24,U24)</f>
        <v>2780735</v>
      </c>
      <c r="AE24" s="121">
        <f>SUM(AF24,+AK24)</f>
        <v>2436924</v>
      </c>
      <c r="AF24" s="121">
        <f>SUM(AG24:AJ24)</f>
        <v>2436924</v>
      </c>
      <c r="AG24" s="121">
        <v>0</v>
      </c>
      <c r="AH24" s="121">
        <v>2436924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2780607</v>
      </c>
      <c r="AN24" s="121">
        <f>SUM(AO24:AR24)</f>
        <v>507535</v>
      </c>
      <c r="AO24" s="121">
        <v>283623</v>
      </c>
      <c r="AP24" s="121">
        <v>149275</v>
      </c>
      <c r="AQ24" s="121">
        <v>67174</v>
      </c>
      <c r="AR24" s="121">
        <v>7463</v>
      </c>
      <c r="AS24" s="121">
        <f>SUM(AT24:AV24)</f>
        <v>543972</v>
      </c>
      <c r="AT24" s="121">
        <v>22877</v>
      </c>
      <c r="AU24" s="121">
        <v>492649</v>
      </c>
      <c r="AV24" s="121">
        <v>28446</v>
      </c>
      <c r="AW24" s="121">
        <v>0</v>
      </c>
      <c r="AX24" s="121">
        <f>SUM(AY24:BB24)</f>
        <v>1725882</v>
      </c>
      <c r="AY24" s="121">
        <v>701199</v>
      </c>
      <c r="AZ24" s="121">
        <v>988822</v>
      </c>
      <c r="BA24" s="121">
        <v>35861</v>
      </c>
      <c r="BB24" s="121">
        <v>0</v>
      </c>
      <c r="BC24" s="121">
        <v>0</v>
      </c>
      <c r="BD24" s="121">
        <v>3218</v>
      </c>
      <c r="BE24" s="121">
        <v>82401</v>
      </c>
      <c r="BF24" s="121">
        <f>SUM(AE24,+AM24,+BE24)</f>
        <v>5299932</v>
      </c>
      <c r="BG24" s="121">
        <f>SUM(BH24,+BM24)</f>
        <v>10012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10012</v>
      </c>
      <c r="BN24" s="121">
        <v>0</v>
      </c>
      <c r="BO24" s="121">
        <f>SUM(BP24,BU24,BY24,BZ24,CF24)</f>
        <v>338264</v>
      </c>
      <c r="BP24" s="121">
        <f>SUM(BQ24:BT24)</f>
        <v>74638</v>
      </c>
      <c r="BQ24" s="121">
        <v>74638</v>
      </c>
      <c r="BR24" s="121">
        <v>0</v>
      </c>
      <c r="BS24" s="121">
        <v>0</v>
      </c>
      <c r="BT24" s="121">
        <v>0</v>
      </c>
      <c r="BU24" s="121">
        <f>SUM(BV24:BX24)</f>
        <v>129950</v>
      </c>
      <c r="BV24" s="121">
        <v>0</v>
      </c>
      <c r="BW24" s="121">
        <v>129950</v>
      </c>
      <c r="BX24" s="121">
        <v>0</v>
      </c>
      <c r="BY24" s="121">
        <v>0</v>
      </c>
      <c r="BZ24" s="121">
        <f>SUM(CA24:CD24)</f>
        <v>133309</v>
      </c>
      <c r="CA24" s="121">
        <v>15012</v>
      </c>
      <c r="CB24" s="121">
        <v>947</v>
      </c>
      <c r="CC24" s="121">
        <v>45169</v>
      </c>
      <c r="CD24" s="121">
        <v>72181</v>
      </c>
      <c r="CE24" s="121">
        <v>0</v>
      </c>
      <c r="CF24" s="121">
        <v>367</v>
      </c>
      <c r="CG24" s="121">
        <v>36936</v>
      </c>
      <c r="CH24" s="121">
        <f>SUM(BG24,+BO24,+CG24)</f>
        <v>385212</v>
      </c>
      <c r="CI24" s="121">
        <f>SUM(AE24,+BG24)</f>
        <v>2446936</v>
      </c>
      <c r="CJ24" s="121">
        <f>SUM(AF24,+BH24)</f>
        <v>2436924</v>
      </c>
      <c r="CK24" s="121">
        <f>SUM(AG24,+BI24)</f>
        <v>0</v>
      </c>
      <c r="CL24" s="121">
        <f>SUM(AH24,+BJ24)</f>
        <v>2436924</v>
      </c>
      <c r="CM24" s="121">
        <f>SUM(AI24,+BK24)</f>
        <v>0</v>
      </c>
      <c r="CN24" s="121">
        <f>SUM(AJ24,+BL24)</f>
        <v>0</v>
      </c>
      <c r="CO24" s="121">
        <f>SUM(AK24,+BM24)</f>
        <v>10012</v>
      </c>
      <c r="CP24" s="121">
        <f>SUM(AL24,+BN24)</f>
        <v>0</v>
      </c>
      <c r="CQ24" s="121">
        <f>SUM(AM24,+BO24)</f>
        <v>3118871</v>
      </c>
      <c r="CR24" s="121">
        <f>SUM(AN24,+BP24)</f>
        <v>582173</v>
      </c>
      <c r="CS24" s="121">
        <f>SUM(AO24,+BQ24)</f>
        <v>358261</v>
      </c>
      <c r="CT24" s="121">
        <f>SUM(AP24,+BR24)</f>
        <v>149275</v>
      </c>
      <c r="CU24" s="121">
        <f>SUM(AQ24,+BS24)</f>
        <v>67174</v>
      </c>
      <c r="CV24" s="121">
        <f>SUM(AR24,+BT24)</f>
        <v>7463</v>
      </c>
      <c r="CW24" s="121">
        <f>SUM(AS24,+BU24)</f>
        <v>673922</v>
      </c>
      <c r="CX24" s="121">
        <f>SUM(AT24,+BV24)</f>
        <v>22877</v>
      </c>
      <c r="CY24" s="121">
        <f>SUM(AU24,+BW24)</f>
        <v>622599</v>
      </c>
      <c r="CZ24" s="121">
        <f>SUM(AV24,+BX24)</f>
        <v>28446</v>
      </c>
      <c r="DA24" s="121">
        <f>SUM(AW24,+BY24)</f>
        <v>0</v>
      </c>
      <c r="DB24" s="121">
        <f>SUM(AX24,+BZ24)</f>
        <v>1859191</v>
      </c>
      <c r="DC24" s="121">
        <f>SUM(AY24,+CA24)</f>
        <v>716211</v>
      </c>
      <c r="DD24" s="121">
        <f>SUM(AZ24,+CB24)</f>
        <v>989769</v>
      </c>
      <c r="DE24" s="121">
        <f>SUM(BA24,+CC24)</f>
        <v>81030</v>
      </c>
      <c r="DF24" s="121">
        <f>SUM(BB24,+CD24)</f>
        <v>72181</v>
      </c>
      <c r="DG24" s="121">
        <f>SUM(BC24,+CE24)</f>
        <v>0</v>
      </c>
      <c r="DH24" s="121">
        <f>SUM(BD24,+CF24)</f>
        <v>3585</v>
      </c>
      <c r="DI24" s="121">
        <f>SUM(BE24,+CG24)</f>
        <v>119337</v>
      </c>
      <c r="DJ24" s="121">
        <f>SUM(BF24,+CH24)</f>
        <v>5685144</v>
      </c>
    </row>
    <row r="25" spans="1:114" s="136" customFormat="1" ht="13.5" customHeight="1" x14ac:dyDescent="0.15">
      <c r="A25" s="119" t="s">
        <v>14</v>
      </c>
      <c r="B25" s="120" t="s">
        <v>391</v>
      </c>
      <c r="C25" s="119" t="s">
        <v>392</v>
      </c>
      <c r="D25" s="121">
        <f>SUM(E25,+L25)</f>
        <v>2479745</v>
      </c>
      <c r="E25" s="121">
        <f>SUM(F25:I25,K25)</f>
        <v>625490</v>
      </c>
      <c r="F25" s="121">
        <v>17401</v>
      </c>
      <c r="G25" s="121">
        <v>0</v>
      </c>
      <c r="H25" s="121">
        <v>0</v>
      </c>
      <c r="I25" s="121">
        <v>237537</v>
      </c>
      <c r="J25" s="122" t="s">
        <v>533</v>
      </c>
      <c r="K25" s="121">
        <v>370552</v>
      </c>
      <c r="L25" s="121">
        <v>1854255</v>
      </c>
      <c r="M25" s="121">
        <f>SUM(N25,+U25)</f>
        <v>271974</v>
      </c>
      <c r="N25" s="121">
        <f>SUM(O25:R25,T25)</f>
        <v>19187</v>
      </c>
      <c r="O25" s="121">
        <v>2500</v>
      </c>
      <c r="P25" s="121">
        <v>0</v>
      </c>
      <c r="Q25" s="121">
        <v>0</v>
      </c>
      <c r="R25" s="121">
        <v>13647</v>
      </c>
      <c r="S25" s="122" t="s">
        <v>533</v>
      </c>
      <c r="T25" s="121">
        <v>3040</v>
      </c>
      <c r="U25" s="121">
        <v>252787</v>
      </c>
      <c r="V25" s="121">
        <f>+SUM(D25,M25)</f>
        <v>2751719</v>
      </c>
      <c r="W25" s="121">
        <f>+SUM(E25,N25)</f>
        <v>644677</v>
      </c>
      <c r="X25" s="121">
        <f>+SUM(F25,O25)</f>
        <v>19901</v>
      </c>
      <c r="Y25" s="121">
        <f>+SUM(G25,P25)</f>
        <v>0</v>
      </c>
      <c r="Z25" s="121">
        <f>+SUM(H25,Q25)</f>
        <v>0</v>
      </c>
      <c r="AA25" s="121">
        <f>+SUM(I25,R25)</f>
        <v>251184</v>
      </c>
      <c r="AB25" s="122" t="str">
        <f>IF(+SUM(J25,S25)=0,"-",+SUM(J25,S25))</f>
        <v>-</v>
      </c>
      <c r="AC25" s="121">
        <f>+SUM(K25,T25)</f>
        <v>373592</v>
      </c>
      <c r="AD25" s="121">
        <f>+SUM(L25,U25)</f>
        <v>2107042</v>
      </c>
      <c r="AE25" s="121">
        <f>SUM(AF25,+AK25)</f>
        <v>11016</v>
      </c>
      <c r="AF25" s="121">
        <f>SUM(AG25:AJ25)</f>
        <v>11016</v>
      </c>
      <c r="AG25" s="121">
        <v>0</v>
      </c>
      <c r="AH25" s="121">
        <v>0</v>
      </c>
      <c r="AI25" s="121">
        <v>0</v>
      </c>
      <c r="AJ25" s="121">
        <v>11016</v>
      </c>
      <c r="AK25" s="121">
        <v>0</v>
      </c>
      <c r="AL25" s="121">
        <v>0</v>
      </c>
      <c r="AM25" s="121">
        <f>SUM(AN25,AS25,AW25,AX25,BD25)</f>
        <v>2240529</v>
      </c>
      <c r="AN25" s="121">
        <f>SUM(AO25:AR25)</f>
        <v>312283</v>
      </c>
      <c r="AO25" s="121">
        <v>110816</v>
      </c>
      <c r="AP25" s="121">
        <v>0</v>
      </c>
      <c r="AQ25" s="121">
        <v>201467</v>
      </c>
      <c r="AR25" s="121">
        <v>0</v>
      </c>
      <c r="AS25" s="121">
        <f>SUM(AT25:AV25)</f>
        <v>484245</v>
      </c>
      <c r="AT25" s="121">
        <v>1700</v>
      </c>
      <c r="AU25" s="121">
        <v>480961</v>
      </c>
      <c r="AV25" s="121">
        <v>1584</v>
      </c>
      <c r="AW25" s="121">
        <v>0</v>
      </c>
      <c r="AX25" s="121">
        <f>SUM(AY25:BB25)</f>
        <v>1424063</v>
      </c>
      <c r="AY25" s="121">
        <v>377149</v>
      </c>
      <c r="AZ25" s="121">
        <v>708546</v>
      </c>
      <c r="BA25" s="121">
        <v>338368</v>
      </c>
      <c r="BB25" s="121">
        <v>0</v>
      </c>
      <c r="BC25" s="121">
        <v>0</v>
      </c>
      <c r="BD25" s="121">
        <v>19938</v>
      </c>
      <c r="BE25" s="121">
        <v>228200</v>
      </c>
      <c r="BF25" s="121">
        <f>SUM(AE25,+AM25,+BE25)</f>
        <v>2479745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260791</v>
      </c>
      <c r="BP25" s="121">
        <f>SUM(BQ25:BT25)</f>
        <v>59510</v>
      </c>
      <c r="BQ25" s="121">
        <v>28390</v>
      </c>
      <c r="BR25" s="121">
        <v>0</v>
      </c>
      <c r="BS25" s="121">
        <v>31120</v>
      </c>
      <c r="BT25" s="121">
        <v>0</v>
      </c>
      <c r="BU25" s="121">
        <f>SUM(BV25:BX25)</f>
        <v>38420</v>
      </c>
      <c r="BV25" s="121">
        <v>693</v>
      </c>
      <c r="BW25" s="121">
        <v>37705</v>
      </c>
      <c r="BX25" s="121">
        <v>22</v>
      </c>
      <c r="BY25" s="121">
        <v>0</v>
      </c>
      <c r="BZ25" s="121">
        <f>SUM(CA25:CD25)</f>
        <v>161356</v>
      </c>
      <c r="CA25" s="121">
        <v>74919</v>
      </c>
      <c r="CB25" s="121">
        <v>77329</v>
      </c>
      <c r="CC25" s="121">
        <v>9108</v>
      </c>
      <c r="CD25" s="121">
        <v>0</v>
      </c>
      <c r="CE25" s="121">
        <v>0</v>
      </c>
      <c r="CF25" s="121">
        <v>1505</v>
      </c>
      <c r="CG25" s="121">
        <v>11183</v>
      </c>
      <c r="CH25" s="121">
        <f>SUM(BG25,+BO25,+CG25)</f>
        <v>271974</v>
      </c>
      <c r="CI25" s="121">
        <f>SUM(AE25,+BG25)</f>
        <v>11016</v>
      </c>
      <c r="CJ25" s="121">
        <f>SUM(AF25,+BH25)</f>
        <v>11016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11016</v>
      </c>
      <c r="CO25" s="121">
        <f>SUM(AK25,+BM25)</f>
        <v>0</v>
      </c>
      <c r="CP25" s="121">
        <f>SUM(AL25,+BN25)</f>
        <v>0</v>
      </c>
      <c r="CQ25" s="121">
        <f>SUM(AM25,+BO25)</f>
        <v>2501320</v>
      </c>
      <c r="CR25" s="121">
        <f>SUM(AN25,+BP25)</f>
        <v>371793</v>
      </c>
      <c r="CS25" s="121">
        <f>SUM(AO25,+BQ25)</f>
        <v>139206</v>
      </c>
      <c r="CT25" s="121">
        <f>SUM(AP25,+BR25)</f>
        <v>0</v>
      </c>
      <c r="CU25" s="121">
        <f>SUM(AQ25,+BS25)</f>
        <v>232587</v>
      </c>
      <c r="CV25" s="121">
        <f>SUM(AR25,+BT25)</f>
        <v>0</v>
      </c>
      <c r="CW25" s="121">
        <f>SUM(AS25,+BU25)</f>
        <v>522665</v>
      </c>
      <c r="CX25" s="121">
        <f>SUM(AT25,+BV25)</f>
        <v>2393</v>
      </c>
      <c r="CY25" s="121">
        <f>SUM(AU25,+BW25)</f>
        <v>518666</v>
      </c>
      <c r="CZ25" s="121">
        <f>SUM(AV25,+BX25)</f>
        <v>1606</v>
      </c>
      <c r="DA25" s="121">
        <f>SUM(AW25,+BY25)</f>
        <v>0</v>
      </c>
      <c r="DB25" s="121">
        <f>SUM(AX25,+BZ25)</f>
        <v>1585419</v>
      </c>
      <c r="DC25" s="121">
        <f>SUM(AY25,+CA25)</f>
        <v>452068</v>
      </c>
      <c r="DD25" s="121">
        <f>SUM(AZ25,+CB25)</f>
        <v>785875</v>
      </c>
      <c r="DE25" s="121">
        <f>SUM(BA25,+CC25)</f>
        <v>347476</v>
      </c>
      <c r="DF25" s="121">
        <f>SUM(BB25,+CD25)</f>
        <v>0</v>
      </c>
      <c r="DG25" s="121">
        <f>SUM(BC25,+CE25)</f>
        <v>0</v>
      </c>
      <c r="DH25" s="121">
        <f>SUM(BD25,+CF25)</f>
        <v>21443</v>
      </c>
      <c r="DI25" s="121">
        <f>SUM(BE25,+CG25)</f>
        <v>239383</v>
      </c>
      <c r="DJ25" s="121">
        <f>SUM(BF25,+CH25)</f>
        <v>2751719</v>
      </c>
    </row>
    <row r="26" spans="1:114" s="136" customFormat="1" ht="13.5" customHeight="1" x14ac:dyDescent="0.15">
      <c r="A26" s="119" t="s">
        <v>14</v>
      </c>
      <c r="B26" s="120" t="s">
        <v>394</v>
      </c>
      <c r="C26" s="119" t="s">
        <v>395</v>
      </c>
      <c r="D26" s="121">
        <f>SUM(E26,+L26)</f>
        <v>5784407</v>
      </c>
      <c r="E26" s="121">
        <f>SUM(F26:I26,K26)</f>
        <v>3321120</v>
      </c>
      <c r="F26" s="121">
        <v>760701</v>
      </c>
      <c r="G26" s="121">
        <v>688</v>
      </c>
      <c r="H26" s="121">
        <v>1922700</v>
      </c>
      <c r="I26" s="121">
        <v>521693</v>
      </c>
      <c r="J26" s="122" t="s">
        <v>533</v>
      </c>
      <c r="K26" s="121">
        <v>115338</v>
      </c>
      <c r="L26" s="121">
        <v>2463287</v>
      </c>
      <c r="M26" s="121">
        <f>SUM(N26,+U26)</f>
        <v>154986</v>
      </c>
      <c r="N26" s="121">
        <f>SUM(O26:R26,T26)</f>
        <v>21034</v>
      </c>
      <c r="O26" s="121">
        <v>0</v>
      </c>
      <c r="P26" s="121">
        <v>0</v>
      </c>
      <c r="Q26" s="121">
        <v>0</v>
      </c>
      <c r="R26" s="121">
        <v>20674</v>
      </c>
      <c r="S26" s="122" t="s">
        <v>533</v>
      </c>
      <c r="T26" s="121">
        <v>360</v>
      </c>
      <c r="U26" s="121">
        <v>133952</v>
      </c>
      <c r="V26" s="121">
        <f>+SUM(D26,M26)</f>
        <v>5939393</v>
      </c>
      <c r="W26" s="121">
        <f>+SUM(E26,N26)</f>
        <v>3342154</v>
      </c>
      <c r="X26" s="121">
        <f>+SUM(F26,O26)</f>
        <v>760701</v>
      </c>
      <c r="Y26" s="121">
        <f>+SUM(G26,P26)</f>
        <v>688</v>
      </c>
      <c r="Z26" s="121">
        <f>+SUM(H26,Q26)</f>
        <v>1922700</v>
      </c>
      <c r="AA26" s="121">
        <f>+SUM(I26,R26)</f>
        <v>542367</v>
      </c>
      <c r="AB26" s="122" t="str">
        <f>IF(+SUM(J26,S26)=0,"-",+SUM(J26,S26))</f>
        <v>-</v>
      </c>
      <c r="AC26" s="121">
        <f>+SUM(K26,T26)</f>
        <v>115698</v>
      </c>
      <c r="AD26" s="121">
        <f>+SUM(L26,U26)</f>
        <v>2597239</v>
      </c>
      <c r="AE26" s="121">
        <f>SUM(AF26,+AK26)</f>
        <v>3021264</v>
      </c>
      <c r="AF26" s="121">
        <f>SUM(AG26:AJ26)</f>
        <v>3021264</v>
      </c>
      <c r="AG26" s="121">
        <v>0</v>
      </c>
      <c r="AH26" s="121">
        <v>3021264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2608474</v>
      </c>
      <c r="AN26" s="121">
        <f>SUM(AO26:AR26)</f>
        <v>385528</v>
      </c>
      <c r="AO26" s="121">
        <v>177063</v>
      </c>
      <c r="AP26" s="121">
        <v>149379</v>
      </c>
      <c r="AQ26" s="121">
        <v>32041</v>
      </c>
      <c r="AR26" s="121">
        <v>27045</v>
      </c>
      <c r="AS26" s="121">
        <f>SUM(AT26:AV26)</f>
        <v>322906</v>
      </c>
      <c r="AT26" s="121">
        <v>4800</v>
      </c>
      <c r="AU26" s="121">
        <v>275430</v>
      </c>
      <c r="AV26" s="121">
        <v>42676</v>
      </c>
      <c r="AW26" s="121">
        <v>0</v>
      </c>
      <c r="AX26" s="121">
        <f>SUM(AY26:BB26)</f>
        <v>1900040</v>
      </c>
      <c r="AY26" s="121">
        <v>590928</v>
      </c>
      <c r="AZ26" s="121">
        <v>1219310</v>
      </c>
      <c r="BA26" s="121">
        <v>29465</v>
      </c>
      <c r="BB26" s="121">
        <v>60337</v>
      </c>
      <c r="BC26" s="121">
        <v>0</v>
      </c>
      <c r="BD26" s="121">
        <v>0</v>
      </c>
      <c r="BE26" s="121">
        <v>154669</v>
      </c>
      <c r="BF26" s="121">
        <f>SUM(AE26,+AM26,+BE26)</f>
        <v>5784407</v>
      </c>
      <c r="BG26" s="121">
        <f>SUM(BH26,+BM26)</f>
        <v>7776</v>
      </c>
      <c r="BH26" s="121">
        <f>SUM(BI26:BL26)</f>
        <v>7776</v>
      </c>
      <c r="BI26" s="121">
        <v>0</v>
      </c>
      <c r="BJ26" s="121">
        <v>7776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145832</v>
      </c>
      <c r="BP26" s="121">
        <f>SUM(BQ26:BT26)</f>
        <v>24582</v>
      </c>
      <c r="BQ26" s="121">
        <v>24582</v>
      </c>
      <c r="BR26" s="121">
        <v>0</v>
      </c>
      <c r="BS26" s="121">
        <v>0</v>
      </c>
      <c r="BT26" s="121">
        <v>0</v>
      </c>
      <c r="BU26" s="121">
        <f>SUM(BV26:BX26)</f>
        <v>32082</v>
      </c>
      <c r="BV26" s="121">
        <v>135</v>
      </c>
      <c r="BW26" s="121">
        <v>31947</v>
      </c>
      <c r="BX26" s="121">
        <v>0</v>
      </c>
      <c r="BY26" s="121">
        <v>0</v>
      </c>
      <c r="BZ26" s="121">
        <f>SUM(CA26:CD26)</f>
        <v>89168</v>
      </c>
      <c r="CA26" s="121">
        <v>19881</v>
      </c>
      <c r="CB26" s="121">
        <v>68945</v>
      </c>
      <c r="CC26" s="121">
        <v>0</v>
      </c>
      <c r="CD26" s="121">
        <v>342</v>
      </c>
      <c r="CE26" s="121">
        <v>0</v>
      </c>
      <c r="CF26" s="121">
        <v>0</v>
      </c>
      <c r="CG26" s="121">
        <v>1378</v>
      </c>
      <c r="CH26" s="121">
        <f>SUM(BG26,+BO26,+CG26)</f>
        <v>154986</v>
      </c>
      <c r="CI26" s="121">
        <f>SUM(AE26,+BG26)</f>
        <v>3029040</v>
      </c>
      <c r="CJ26" s="121">
        <f>SUM(AF26,+BH26)</f>
        <v>3029040</v>
      </c>
      <c r="CK26" s="121">
        <f>SUM(AG26,+BI26)</f>
        <v>0</v>
      </c>
      <c r="CL26" s="121">
        <f>SUM(AH26,+BJ26)</f>
        <v>3029040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2754306</v>
      </c>
      <c r="CR26" s="121">
        <f>SUM(AN26,+BP26)</f>
        <v>410110</v>
      </c>
      <c r="CS26" s="121">
        <f>SUM(AO26,+BQ26)</f>
        <v>201645</v>
      </c>
      <c r="CT26" s="121">
        <f>SUM(AP26,+BR26)</f>
        <v>149379</v>
      </c>
      <c r="CU26" s="121">
        <f>SUM(AQ26,+BS26)</f>
        <v>32041</v>
      </c>
      <c r="CV26" s="121">
        <f>SUM(AR26,+BT26)</f>
        <v>27045</v>
      </c>
      <c r="CW26" s="121">
        <f>SUM(AS26,+BU26)</f>
        <v>354988</v>
      </c>
      <c r="CX26" s="121">
        <f>SUM(AT26,+BV26)</f>
        <v>4935</v>
      </c>
      <c r="CY26" s="121">
        <f>SUM(AU26,+BW26)</f>
        <v>307377</v>
      </c>
      <c r="CZ26" s="121">
        <f>SUM(AV26,+BX26)</f>
        <v>42676</v>
      </c>
      <c r="DA26" s="121">
        <f>SUM(AW26,+BY26)</f>
        <v>0</v>
      </c>
      <c r="DB26" s="121">
        <f>SUM(AX26,+BZ26)</f>
        <v>1989208</v>
      </c>
      <c r="DC26" s="121">
        <f>SUM(AY26,+CA26)</f>
        <v>610809</v>
      </c>
      <c r="DD26" s="121">
        <f>SUM(AZ26,+CB26)</f>
        <v>1288255</v>
      </c>
      <c r="DE26" s="121">
        <f>SUM(BA26,+CC26)</f>
        <v>29465</v>
      </c>
      <c r="DF26" s="121">
        <f>SUM(BB26,+CD26)</f>
        <v>60679</v>
      </c>
      <c r="DG26" s="121">
        <f>SUM(BC26,+CE26)</f>
        <v>0</v>
      </c>
      <c r="DH26" s="121">
        <f>SUM(BD26,+CF26)</f>
        <v>0</v>
      </c>
      <c r="DI26" s="121">
        <f>SUM(BE26,+CG26)</f>
        <v>156047</v>
      </c>
      <c r="DJ26" s="121">
        <f>SUM(BF26,+CH26)</f>
        <v>5939393</v>
      </c>
    </row>
    <row r="27" spans="1:114" s="136" customFormat="1" ht="13.5" customHeight="1" x14ac:dyDescent="0.15">
      <c r="A27" s="119" t="s">
        <v>14</v>
      </c>
      <c r="B27" s="120" t="s">
        <v>397</v>
      </c>
      <c r="C27" s="119" t="s">
        <v>398</v>
      </c>
      <c r="D27" s="121">
        <f>SUM(E27,+L27)</f>
        <v>1603404</v>
      </c>
      <c r="E27" s="121">
        <f>SUM(F27:I27,K27)</f>
        <v>688622</v>
      </c>
      <c r="F27" s="121">
        <v>36296</v>
      </c>
      <c r="G27" s="121">
        <v>0</v>
      </c>
      <c r="H27" s="121">
        <v>0</v>
      </c>
      <c r="I27" s="121">
        <v>180078</v>
      </c>
      <c r="J27" s="122" t="s">
        <v>533</v>
      </c>
      <c r="K27" s="121">
        <v>472248</v>
      </c>
      <c r="L27" s="121">
        <v>914782</v>
      </c>
      <c r="M27" s="121">
        <f>SUM(N27,+U27)</f>
        <v>133725</v>
      </c>
      <c r="N27" s="121">
        <f>SUM(O27:R27,T27)</f>
        <v>9185</v>
      </c>
      <c r="O27" s="121">
        <v>3658</v>
      </c>
      <c r="P27" s="121">
        <v>608</v>
      </c>
      <c r="Q27" s="121">
        <v>0</v>
      </c>
      <c r="R27" s="121">
        <v>4919</v>
      </c>
      <c r="S27" s="122" t="s">
        <v>533</v>
      </c>
      <c r="T27" s="121">
        <v>0</v>
      </c>
      <c r="U27" s="121">
        <v>124540</v>
      </c>
      <c r="V27" s="121">
        <f>+SUM(D27,M27)</f>
        <v>1737129</v>
      </c>
      <c r="W27" s="121">
        <f>+SUM(E27,N27)</f>
        <v>697807</v>
      </c>
      <c r="X27" s="121">
        <f>+SUM(F27,O27)</f>
        <v>39954</v>
      </c>
      <c r="Y27" s="121">
        <f>+SUM(G27,P27)</f>
        <v>608</v>
      </c>
      <c r="Z27" s="121">
        <f>+SUM(H27,Q27)</f>
        <v>0</v>
      </c>
      <c r="AA27" s="121">
        <f>+SUM(I27,R27)</f>
        <v>184997</v>
      </c>
      <c r="AB27" s="122" t="str">
        <f>IF(+SUM(J27,S27)=0,"-",+SUM(J27,S27))</f>
        <v>-</v>
      </c>
      <c r="AC27" s="121">
        <f>+SUM(K27,T27)</f>
        <v>472248</v>
      </c>
      <c r="AD27" s="121">
        <f>+SUM(L27,U27)</f>
        <v>1039322</v>
      </c>
      <c r="AE27" s="121">
        <f>SUM(AF27,+AK27)</f>
        <v>169970</v>
      </c>
      <c r="AF27" s="121">
        <f>SUM(AG27:AJ27)</f>
        <v>97060</v>
      </c>
      <c r="AG27" s="121">
        <v>0</v>
      </c>
      <c r="AH27" s="121">
        <v>92124</v>
      </c>
      <c r="AI27" s="121">
        <v>0</v>
      </c>
      <c r="AJ27" s="121">
        <v>4936</v>
      </c>
      <c r="AK27" s="121">
        <v>72910</v>
      </c>
      <c r="AL27" s="121">
        <v>0</v>
      </c>
      <c r="AM27" s="121">
        <f>SUM(AN27,AS27,AW27,AX27,BD27)</f>
        <v>1433434</v>
      </c>
      <c r="AN27" s="121">
        <f>SUM(AO27:AR27)</f>
        <v>211982</v>
      </c>
      <c r="AO27" s="121">
        <v>202285</v>
      </c>
      <c r="AP27" s="121">
        <v>9697</v>
      </c>
      <c r="AQ27" s="121">
        <v>0</v>
      </c>
      <c r="AR27" s="121">
        <v>0</v>
      </c>
      <c r="AS27" s="121">
        <f>SUM(AT27:AV27)</f>
        <v>363556</v>
      </c>
      <c r="AT27" s="121">
        <v>26336</v>
      </c>
      <c r="AU27" s="121">
        <v>333742</v>
      </c>
      <c r="AV27" s="121">
        <v>3478</v>
      </c>
      <c r="AW27" s="121">
        <v>0</v>
      </c>
      <c r="AX27" s="121">
        <f>SUM(AY27:BB27)</f>
        <v>857896</v>
      </c>
      <c r="AY27" s="121">
        <v>163975</v>
      </c>
      <c r="AZ27" s="121">
        <v>540008</v>
      </c>
      <c r="BA27" s="121">
        <v>153913</v>
      </c>
      <c r="BB27" s="121">
        <v>0</v>
      </c>
      <c r="BC27" s="121">
        <v>0</v>
      </c>
      <c r="BD27" s="121">
        <v>0</v>
      </c>
      <c r="BE27" s="121">
        <v>0</v>
      </c>
      <c r="BF27" s="121">
        <f>SUM(AE27,+AM27,+BE27)</f>
        <v>1603404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133725</v>
      </c>
      <c r="BP27" s="121">
        <f>SUM(BQ27:BT27)</f>
        <v>9697</v>
      </c>
      <c r="BQ27" s="121">
        <v>9697</v>
      </c>
      <c r="BR27" s="121">
        <v>0</v>
      </c>
      <c r="BS27" s="121">
        <v>0</v>
      </c>
      <c r="BT27" s="121">
        <v>0</v>
      </c>
      <c r="BU27" s="121">
        <f>SUM(BV27:BX27)</f>
        <v>54847</v>
      </c>
      <c r="BV27" s="121">
        <v>1347</v>
      </c>
      <c r="BW27" s="121">
        <v>53500</v>
      </c>
      <c r="BX27" s="121">
        <v>0</v>
      </c>
      <c r="BY27" s="121">
        <v>0</v>
      </c>
      <c r="BZ27" s="121">
        <f>SUM(CA27:CD27)</f>
        <v>69181</v>
      </c>
      <c r="CA27" s="121">
        <v>38429</v>
      </c>
      <c r="CB27" s="121">
        <v>30752</v>
      </c>
      <c r="CC27" s="121">
        <v>0</v>
      </c>
      <c r="CD27" s="121">
        <v>0</v>
      </c>
      <c r="CE27" s="121">
        <v>0</v>
      </c>
      <c r="CF27" s="121">
        <v>0</v>
      </c>
      <c r="CG27" s="121">
        <v>0</v>
      </c>
      <c r="CH27" s="121">
        <f>SUM(BG27,+BO27,+CG27)</f>
        <v>133725</v>
      </c>
      <c r="CI27" s="121">
        <f>SUM(AE27,+BG27)</f>
        <v>169970</v>
      </c>
      <c r="CJ27" s="121">
        <f>SUM(AF27,+BH27)</f>
        <v>97060</v>
      </c>
      <c r="CK27" s="121">
        <f>SUM(AG27,+BI27)</f>
        <v>0</v>
      </c>
      <c r="CL27" s="121">
        <f>SUM(AH27,+BJ27)</f>
        <v>92124</v>
      </c>
      <c r="CM27" s="121">
        <f>SUM(AI27,+BK27)</f>
        <v>0</v>
      </c>
      <c r="CN27" s="121">
        <f>SUM(AJ27,+BL27)</f>
        <v>4936</v>
      </c>
      <c r="CO27" s="121">
        <f>SUM(AK27,+BM27)</f>
        <v>72910</v>
      </c>
      <c r="CP27" s="121">
        <f>SUM(AL27,+BN27)</f>
        <v>0</v>
      </c>
      <c r="CQ27" s="121">
        <f>SUM(AM27,+BO27)</f>
        <v>1567159</v>
      </c>
      <c r="CR27" s="121">
        <f>SUM(AN27,+BP27)</f>
        <v>221679</v>
      </c>
      <c r="CS27" s="121">
        <f>SUM(AO27,+BQ27)</f>
        <v>211982</v>
      </c>
      <c r="CT27" s="121">
        <f>SUM(AP27,+BR27)</f>
        <v>9697</v>
      </c>
      <c r="CU27" s="121">
        <f>SUM(AQ27,+BS27)</f>
        <v>0</v>
      </c>
      <c r="CV27" s="121">
        <f>SUM(AR27,+BT27)</f>
        <v>0</v>
      </c>
      <c r="CW27" s="121">
        <f>SUM(AS27,+BU27)</f>
        <v>418403</v>
      </c>
      <c r="CX27" s="121">
        <f>SUM(AT27,+BV27)</f>
        <v>27683</v>
      </c>
      <c r="CY27" s="121">
        <f>SUM(AU27,+BW27)</f>
        <v>387242</v>
      </c>
      <c r="CZ27" s="121">
        <f>SUM(AV27,+BX27)</f>
        <v>3478</v>
      </c>
      <c r="DA27" s="121">
        <f>SUM(AW27,+BY27)</f>
        <v>0</v>
      </c>
      <c r="DB27" s="121">
        <f>SUM(AX27,+BZ27)</f>
        <v>927077</v>
      </c>
      <c r="DC27" s="121">
        <f>SUM(AY27,+CA27)</f>
        <v>202404</v>
      </c>
      <c r="DD27" s="121">
        <f>SUM(AZ27,+CB27)</f>
        <v>570760</v>
      </c>
      <c r="DE27" s="121">
        <f>SUM(BA27,+CC27)</f>
        <v>153913</v>
      </c>
      <c r="DF27" s="121">
        <f>SUM(BB27,+CD27)</f>
        <v>0</v>
      </c>
      <c r="DG27" s="121">
        <f>SUM(BC27,+CE27)</f>
        <v>0</v>
      </c>
      <c r="DH27" s="121">
        <f>SUM(BD27,+CF27)</f>
        <v>0</v>
      </c>
      <c r="DI27" s="121">
        <f>SUM(BE27,+CG27)</f>
        <v>0</v>
      </c>
      <c r="DJ27" s="121">
        <f>SUM(BF27,+CH27)</f>
        <v>1737129</v>
      </c>
    </row>
    <row r="28" spans="1:114" s="136" customFormat="1" ht="13.5" customHeight="1" x14ac:dyDescent="0.15">
      <c r="A28" s="119" t="s">
        <v>14</v>
      </c>
      <c r="B28" s="120" t="s">
        <v>400</v>
      </c>
      <c r="C28" s="119" t="s">
        <v>401</v>
      </c>
      <c r="D28" s="121">
        <f>SUM(E28,+L28)</f>
        <v>512096</v>
      </c>
      <c r="E28" s="121">
        <f>SUM(F28:I28,K28)</f>
        <v>134167</v>
      </c>
      <c r="F28" s="121">
        <v>0</v>
      </c>
      <c r="G28" s="121">
        <v>0</v>
      </c>
      <c r="H28" s="121">
        <v>0</v>
      </c>
      <c r="I28" s="121">
        <v>124887</v>
      </c>
      <c r="J28" s="122" t="s">
        <v>533</v>
      </c>
      <c r="K28" s="121">
        <v>9280</v>
      </c>
      <c r="L28" s="121">
        <v>377929</v>
      </c>
      <c r="M28" s="121">
        <f>SUM(N28,+U28)</f>
        <v>541702</v>
      </c>
      <c r="N28" s="121">
        <f>SUM(O28:R28,T28)</f>
        <v>425641</v>
      </c>
      <c r="O28" s="121">
        <v>130557</v>
      </c>
      <c r="P28" s="121">
        <v>0</v>
      </c>
      <c r="Q28" s="121">
        <v>171800</v>
      </c>
      <c r="R28" s="121">
        <v>123284</v>
      </c>
      <c r="S28" s="122" t="s">
        <v>533</v>
      </c>
      <c r="T28" s="121">
        <v>0</v>
      </c>
      <c r="U28" s="121">
        <v>116061</v>
      </c>
      <c r="V28" s="121">
        <f>+SUM(D28,M28)</f>
        <v>1053798</v>
      </c>
      <c r="W28" s="121">
        <f>+SUM(E28,N28)</f>
        <v>559808</v>
      </c>
      <c r="X28" s="121">
        <f>+SUM(F28,O28)</f>
        <v>130557</v>
      </c>
      <c r="Y28" s="121">
        <f>+SUM(G28,P28)</f>
        <v>0</v>
      </c>
      <c r="Z28" s="121">
        <f>+SUM(H28,Q28)</f>
        <v>171800</v>
      </c>
      <c r="AA28" s="121">
        <f>+SUM(I28,R28)</f>
        <v>248171</v>
      </c>
      <c r="AB28" s="122" t="str">
        <f>IF(+SUM(J28,S28)=0,"-",+SUM(J28,S28))</f>
        <v>-</v>
      </c>
      <c r="AC28" s="121">
        <f>+SUM(K28,T28)</f>
        <v>9280</v>
      </c>
      <c r="AD28" s="121">
        <f>+SUM(L28,U28)</f>
        <v>493990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502627</v>
      </c>
      <c r="AN28" s="121">
        <f>SUM(AO28:AR28)</f>
        <v>236299</v>
      </c>
      <c r="AO28" s="121">
        <v>52460</v>
      </c>
      <c r="AP28" s="121">
        <v>102710</v>
      </c>
      <c r="AQ28" s="121">
        <v>73754</v>
      </c>
      <c r="AR28" s="121">
        <v>7375</v>
      </c>
      <c r="AS28" s="121">
        <f>SUM(AT28:AV28)</f>
        <v>140135</v>
      </c>
      <c r="AT28" s="121">
        <v>9258</v>
      </c>
      <c r="AU28" s="121">
        <v>127436</v>
      </c>
      <c r="AV28" s="121">
        <v>3441</v>
      </c>
      <c r="AW28" s="121">
        <v>11234</v>
      </c>
      <c r="AX28" s="121">
        <f>SUM(AY28:BB28)</f>
        <v>114959</v>
      </c>
      <c r="AY28" s="121">
        <v>37649</v>
      </c>
      <c r="AZ28" s="121">
        <v>25761</v>
      </c>
      <c r="BA28" s="121">
        <v>47202</v>
      </c>
      <c r="BB28" s="121">
        <v>4347</v>
      </c>
      <c r="BC28" s="121">
        <v>9469</v>
      </c>
      <c r="BD28" s="121">
        <v>0</v>
      </c>
      <c r="BE28" s="121">
        <v>0</v>
      </c>
      <c r="BF28" s="121">
        <f>SUM(AE28,+AM28,+BE28)</f>
        <v>502627</v>
      </c>
      <c r="BG28" s="121">
        <f>SUM(BH28,+BM28)</f>
        <v>346626</v>
      </c>
      <c r="BH28" s="121">
        <f>SUM(BI28:BL28)</f>
        <v>346626</v>
      </c>
      <c r="BI28" s="121">
        <v>0</v>
      </c>
      <c r="BJ28" s="121">
        <v>333774</v>
      </c>
      <c r="BK28" s="121">
        <v>0</v>
      </c>
      <c r="BL28" s="121">
        <v>12852</v>
      </c>
      <c r="BM28" s="121">
        <v>0</v>
      </c>
      <c r="BN28" s="121">
        <v>0</v>
      </c>
      <c r="BO28" s="121">
        <f>SUM(BP28,BU28,BY28,BZ28,CF28)</f>
        <v>155900</v>
      </c>
      <c r="BP28" s="121">
        <f>SUM(BQ28:BT28)</f>
        <v>84445</v>
      </c>
      <c r="BQ28" s="121">
        <v>22785</v>
      </c>
      <c r="BR28" s="121">
        <v>30830</v>
      </c>
      <c r="BS28" s="121">
        <v>30830</v>
      </c>
      <c r="BT28" s="121">
        <v>0</v>
      </c>
      <c r="BU28" s="121">
        <f>SUM(BV28:BX28)</f>
        <v>47622</v>
      </c>
      <c r="BV28" s="121">
        <v>2732</v>
      </c>
      <c r="BW28" s="121">
        <v>44890</v>
      </c>
      <c r="BX28" s="121">
        <v>0</v>
      </c>
      <c r="BY28" s="121">
        <v>0</v>
      </c>
      <c r="BZ28" s="121">
        <f>SUM(CA28:CD28)</f>
        <v>23833</v>
      </c>
      <c r="CA28" s="121">
        <v>23833</v>
      </c>
      <c r="CB28" s="121">
        <v>0</v>
      </c>
      <c r="CC28" s="121">
        <v>0</v>
      </c>
      <c r="CD28" s="121">
        <v>0</v>
      </c>
      <c r="CE28" s="121">
        <v>0</v>
      </c>
      <c r="CF28" s="121">
        <v>0</v>
      </c>
      <c r="CG28" s="121">
        <v>39176</v>
      </c>
      <c r="CH28" s="121">
        <f>SUM(BG28,+BO28,+CG28)</f>
        <v>541702</v>
      </c>
      <c r="CI28" s="121">
        <f>SUM(AE28,+BG28)</f>
        <v>346626</v>
      </c>
      <c r="CJ28" s="121">
        <f>SUM(AF28,+BH28)</f>
        <v>346626</v>
      </c>
      <c r="CK28" s="121">
        <f>SUM(AG28,+BI28)</f>
        <v>0</v>
      </c>
      <c r="CL28" s="121">
        <f>SUM(AH28,+BJ28)</f>
        <v>333774</v>
      </c>
      <c r="CM28" s="121">
        <f>SUM(AI28,+BK28)</f>
        <v>0</v>
      </c>
      <c r="CN28" s="121">
        <f>SUM(AJ28,+BL28)</f>
        <v>12852</v>
      </c>
      <c r="CO28" s="121">
        <f>SUM(AK28,+BM28)</f>
        <v>0</v>
      </c>
      <c r="CP28" s="121">
        <f>SUM(AL28,+BN28)</f>
        <v>0</v>
      </c>
      <c r="CQ28" s="121">
        <f>SUM(AM28,+BO28)</f>
        <v>658527</v>
      </c>
      <c r="CR28" s="121">
        <f>SUM(AN28,+BP28)</f>
        <v>320744</v>
      </c>
      <c r="CS28" s="121">
        <f>SUM(AO28,+BQ28)</f>
        <v>75245</v>
      </c>
      <c r="CT28" s="121">
        <f>SUM(AP28,+BR28)</f>
        <v>133540</v>
      </c>
      <c r="CU28" s="121">
        <f>SUM(AQ28,+BS28)</f>
        <v>104584</v>
      </c>
      <c r="CV28" s="121">
        <f>SUM(AR28,+BT28)</f>
        <v>7375</v>
      </c>
      <c r="CW28" s="121">
        <f>SUM(AS28,+BU28)</f>
        <v>187757</v>
      </c>
      <c r="CX28" s="121">
        <f>SUM(AT28,+BV28)</f>
        <v>11990</v>
      </c>
      <c r="CY28" s="121">
        <f>SUM(AU28,+BW28)</f>
        <v>172326</v>
      </c>
      <c r="CZ28" s="121">
        <f>SUM(AV28,+BX28)</f>
        <v>3441</v>
      </c>
      <c r="DA28" s="121">
        <f>SUM(AW28,+BY28)</f>
        <v>11234</v>
      </c>
      <c r="DB28" s="121">
        <f>SUM(AX28,+BZ28)</f>
        <v>138792</v>
      </c>
      <c r="DC28" s="121">
        <f>SUM(AY28,+CA28)</f>
        <v>61482</v>
      </c>
      <c r="DD28" s="121">
        <f>SUM(AZ28,+CB28)</f>
        <v>25761</v>
      </c>
      <c r="DE28" s="121">
        <f>SUM(BA28,+CC28)</f>
        <v>47202</v>
      </c>
      <c r="DF28" s="121">
        <f>SUM(BB28,+CD28)</f>
        <v>4347</v>
      </c>
      <c r="DG28" s="121">
        <f>SUM(BC28,+CE28)</f>
        <v>9469</v>
      </c>
      <c r="DH28" s="121">
        <f>SUM(BD28,+CF28)</f>
        <v>0</v>
      </c>
      <c r="DI28" s="121">
        <f>SUM(BE28,+CG28)</f>
        <v>39176</v>
      </c>
      <c r="DJ28" s="121">
        <f>SUM(BF28,+CH28)</f>
        <v>1044329</v>
      </c>
    </row>
    <row r="29" spans="1:114" s="136" customFormat="1" ht="13.5" customHeight="1" x14ac:dyDescent="0.15">
      <c r="A29" s="119" t="s">
        <v>14</v>
      </c>
      <c r="B29" s="120" t="s">
        <v>403</v>
      </c>
      <c r="C29" s="119" t="s">
        <v>404</v>
      </c>
      <c r="D29" s="121">
        <f>SUM(E29,+L29)</f>
        <v>1228550</v>
      </c>
      <c r="E29" s="121">
        <f>SUM(F29:I29,K29)</f>
        <v>24</v>
      </c>
      <c r="F29" s="121">
        <v>0</v>
      </c>
      <c r="G29" s="121">
        <v>0</v>
      </c>
      <c r="H29" s="121">
        <v>0</v>
      </c>
      <c r="I29" s="121">
        <v>24</v>
      </c>
      <c r="J29" s="122" t="s">
        <v>533</v>
      </c>
      <c r="K29" s="121">
        <v>0</v>
      </c>
      <c r="L29" s="121">
        <v>1228526</v>
      </c>
      <c r="M29" s="121">
        <f>SUM(N29,+U29)</f>
        <v>250475</v>
      </c>
      <c r="N29" s="121">
        <f>SUM(O29:R29,T29)</f>
        <v>14128</v>
      </c>
      <c r="O29" s="121">
        <v>0</v>
      </c>
      <c r="P29" s="121">
        <v>0</v>
      </c>
      <c r="Q29" s="121">
        <v>0</v>
      </c>
      <c r="R29" s="121">
        <v>14128</v>
      </c>
      <c r="S29" s="122" t="s">
        <v>533</v>
      </c>
      <c r="T29" s="121">
        <v>0</v>
      </c>
      <c r="U29" s="121">
        <v>236347</v>
      </c>
      <c r="V29" s="121">
        <f>+SUM(D29,M29)</f>
        <v>1479025</v>
      </c>
      <c r="W29" s="121">
        <f>+SUM(E29,N29)</f>
        <v>14152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14152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1464873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49954</v>
      </c>
      <c r="AN29" s="121">
        <f>SUM(AO29:AR29)</f>
        <v>44390</v>
      </c>
      <c r="AO29" s="121">
        <v>44390</v>
      </c>
      <c r="AP29" s="121">
        <v>0</v>
      </c>
      <c r="AQ29" s="121">
        <v>0</v>
      </c>
      <c r="AR29" s="121">
        <v>0</v>
      </c>
      <c r="AS29" s="121">
        <f>SUM(AT29:AV29)</f>
        <v>4687</v>
      </c>
      <c r="AT29" s="121">
        <v>0</v>
      </c>
      <c r="AU29" s="121">
        <v>0</v>
      </c>
      <c r="AV29" s="121">
        <v>4687</v>
      </c>
      <c r="AW29" s="121">
        <v>0</v>
      </c>
      <c r="AX29" s="121">
        <f>SUM(AY29:BB29)</f>
        <v>877</v>
      </c>
      <c r="AY29" s="121">
        <v>0</v>
      </c>
      <c r="AZ29" s="121">
        <v>0</v>
      </c>
      <c r="BA29" s="121">
        <v>0</v>
      </c>
      <c r="BB29" s="121">
        <v>877</v>
      </c>
      <c r="BC29" s="121">
        <v>1178596</v>
      </c>
      <c r="BD29" s="121">
        <v>0</v>
      </c>
      <c r="BE29" s="121">
        <v>0</v>
      </c>
      <c r="BF29" s="121">
        <f>SUM(AE29,+AM29,+BE29)</f>
        <v>49954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106694</v>
      </c>
      <c r="BP29" s="121">
        <f>SUM(BQ29:BT29)</f>
        <v>25894</v>
      </c>
      <c r="BQ29" s="121">
        <v>25894</v>
      </c>
      <c r="BR29" s="121">
        <v>0</v>
      </c>
      <c r="BS29" s="121">
        <v>0</v>
      </c>
      <c r="BT29" s="121">
        <v>0</v>
      </c>
      <c r="BU29" s="121">
        <f>SUM(BV29:BX29)</f>
        <v>71344</v>
      </c>
      <c r="BV29" s="121">
        <v>71344</v>
      </c>
      <c r="BW29" s="121">
        <v>0</v>
      </c>
      <c r="BX29" s="121">
        <v>0</v>
      </c>
      <c r="BY29" s="121">
        <v>0</v>
      </c>
      <c r="BZ29" s="121">
        <f>SUM(CA29:CD29)</f>
        <v>9456</v>
      </c>
      <c r="CA29" s="121">
        <v>0</v>
      </c>
      <c r="CB29" s="121">
        <v>0</v>
      </c>
      <c r="CC29" s="121">
        <v>0</v>
      </c>
      <c r="CD29" s="121">
        <v>9456</v>
      </c>
      <c r="CE29" s="121">
        <v>143781</v>
      </c>
      <c r="CF29" s="121">
        <v>0</v>
      </c>
      <c r="CG29" s="121">
        <v>0</v>
      </c>
      <c r="CH29" s="121">
        <f>SUM(BG29,+BO29,+CG29)</f>
        <v>106694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156648</v>
      </c>
      <c r="CR29" s="121">
        <f>SUM(AN29,+BP29)</f>
        <v>70284</v>
      </c>
      <c r="CS29" s="121">
        <f>SUM(AO29,+BQ29)</f>
        <v>70284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76031</v>
      </c>
      <c r="CX29" s="121">
        <f>SUM(AT29,+BV29)</f>
        <v>71344</v>
      </c>
      <c r="CY29" s="121">
        <f>SUM(AU29,+BW29)</f>
        <v>0</v>
      </c>
      <c r="CZ29" s="121">
        <f>SUM(AV29,+BX29)</f>
        <v>4687</v>
      </c>
      <c r="DA29" s="121">
        <f>SUM(AW29,+BY29)</f>
        <v>0</v>
      </c>
      <c r="DB29" s="121">
        <f>SUM(AX29,+BZ29)</f>
        <v>10333</v>
      </c>
      <c r="DC29" s="121">
        <f>SUM(AY29,+CA29)</f>
        <v>0</v>
      </c>
      <c r="DD29" s="121">
        <f>SUM(AZ29,+CB29)</f>
        <v>0</v>
      </c>
      <c r="DE29" s="121">
        <f>SUM(BA29,+CC29)</f>
        <v>0</v>
      </c>
      <c r="DF29" s="121">
        <f>SUM(BB29,+CD29)</f>
        <v>10333</v>
      </c>
      <c r="DG29" s="121">
        <f>SUM(BC29,+CE29)</f>
        <v>1322377</v>
      </c>
      <c r="DH29" s="121">
        <f>SUM(BD29,+CF29)</f>
        <v>0</v>
      </c>
      <c r="DI29" s="121">
        <f>SUM(BE29,+CG29)</f>
        <v>0</v>
      </c>
      <c r="DJ29" s="121">
        <f>SUM(BF29,+CH29)</f>
        <v>156648</v>
      </c>
    </row>
    <row r="30" spans="1:114" s="136" customFormat="1" ht="13.5" customHeight="1" x14ac:dyDescent="0.15">
      <c r="A30" s="119" t="s">
        <v>14</v>
      </c>
      <c r="B30" s="120" t="s">
        <v>406</v>
      </c>
      <c r="C30" s="119" t="s">
        <v>407</v>
      </c>
      <c r="D30" s="121">
        <f>SUM(E30,+L30)</f>
        <v>1444915</v>
      </c>
      <c r="E30" s="121">
        <f>SUM(F30:I30,K30)</f>
        <v>290180</v>
      </c>
      <c r="F30" s="121">
        <v>0</v>
      </c>
      <c r="G30" s="121">
        <v>0</v>
      </c>
      <c r="H30" s="121">
        <v>0</v>
      </c>
      <c r="I30" s="121">
        <v>240912</v>
      </c>
      <c r="J30" s="122" t="s">
        <v>533</v>
      </c>
      <c r="K30" s="121">
        <v>49268</v>
      </c>
      <c r="L30" s="121">
        <v>1154735</v>
      </c>
      <c r="M30" s="121">
        <f>SUM(N30,+U30)</f>
        <v>205351</v>
      </c>
      <c r="N30" s="121">
        <f>SUM(O30:R30,T30)</f>
        <v>8718</v>
      </c>
      <c r="O30" s="121">
        <v>0</v>
      </c>
      <c r="P30" s="121">
        <v>0</v>
      </c>
      <c r="Q30" s="121">
        <v>0</v>
      </c>
      <c r="R30" s="121">
        <v>8716</v>
      </c>
      <c r="S30" s="122" t="s">
        <v>533</v>
      </c>
      <c r="T30" s="121">
        <v>2</v>
      </c>
      <c r="U30" s="121">
        <v>196633</v>
      </c>
      <c r="V30" s="121">
        <f>+SUM(D30,M30)</f>
        <v>1650266</v>
      </c>
      <c r="W30" s="121">
        <f>+SUM(E30,N30)</f>
        <v>298898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249628</v>
      </c>
      <c r="AB30" s="122" t="str">
        <f>IF(+SUM(J30,S30)=0,"-",+SUM(J30,S30))</f>
        <v>-</v>
      </c>
      <c r="AC30" s="121">
        <f>+SUM(K30,T30)</f>
        <v>49270</v>
      </c>
      <c r="AD30" s="121">
        <f>+SUM(L30,U30)</f>
        <v>1351368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1444478</v>
      </c>
      <c r="AN30" s="121">
        <f>SUM(AO30:AR30)</f>
        <v>208502</v>
      </c>
      <c r="AO30" s="121">
        <v>64363</v>
      </c>
      <c r="AP30" s="121">
        <v>53522</v>
      </c>
      <c r="AQ30" s="121">
        <v>90617</v>
      </c>
      <c r="AR30" s="121">
        <v>0</v>
      </c>
      <c r="AS30" s="121">
        <f>SUM(AT30:AV30)</f>
        <v>73058</v>
      </c>
      <c r="AT30" s="121">
        <v>44512</v>
      </c>
      <c r="AU30" s="121">
        <v>28546</v>
      </c>
      <c r="AV30" s="121">
        <v>0</v>
      </c>
      <c r="AW30" s="121">
        <v>0</v>
      </c>
      <c r="AX30" s="121">
        <f>SUM(AY30:BB30)</f>
        <v>1162918</v>
      </c>
      <c r="AY30" s="121">
        <v>308075</v>
      </c>
      <c r="AZ30" s="121">
        <v>819942</v>
      </c>
      <c r="BA30" s="121">
        <v>34901</v>
      </c>
      <c r="BB30" s="121">
        <v>0</v>
      </c>
      <c r="BC30" s="121">
        <v>0</v>
      </c>
      <c r="BD30" s="121">
        <v>0</v>
      </c>
      <c r="BE30" s="121">
        <v>437</v>
      </c>
      <c r="BF30" s="121">
        <f>SUM(AE30,+AM30,+BE30)</f>
        <v>1444915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205351</v>
      </c>
      <c r="BP30" s="121">
        <f>SUM(BQ30:BT30)</f>
        <v>11790</v>
      </c>
      <c r="BQ30" s="121">
        <v>9182</v>
      </c>
      <c r="BR30" s="121">
        <v>0</v>
      </c>
      <c r="BS30" s="121">
        <v>2608</v>
      </c>
      <c r="BT30" s="121">
        <v>0</v>
      </c>
      <c r="BU30" s="121">
        <f>SUM(BV30:BX30)</f>
        <v>73463</v>
      </c>
      <c r="BV30" s="121">
        <v>0</v>
      </c>
      <c r="BW30" s="121">
        <v>73463</v>
      </c>
      <c r="BX30" s="121">
        <v>0</v>
      </c>
      <c r="BY30" s="121">
        <v>0</v>
      </c>
      <c r="BZ30" s="121">
        <f>SUM(CA30:CD30)</f>
        <v>120098</v>
      </c>
      <c r="CA30" s="121">
        <v>0</v>
      </c>
      <c r="CB30" s="121">
        <v>118495</v>
      </c>
      <c r="CC30" s="121">
        <v>0</v>
      </c>
      <c r="CD30" s="121">
        <v>1603</v>
      </c>
      <c r="CE30" s="121">
        <v>0</v>
      </c>
      <c r="CF30" s="121">
        <v>0</v>
      </c>
      <c r="CG30" s="121">
        <v>0</v>
      </c>
      <c r="CH30" s="121">
        <f>SUM(BG30,+BO30,+CG30)</f>
        <v>205351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1649829</v>
      </c>
      <c r="CR30" s="121">
        <f>SUM(AN30,+BP30)</f>
        <v>220292</v>
      </c>
      <c r="CS30" s="121">
        <f>SUM(AO30,+BQ30)</f>
        <v>73545</v>
      </c>
      <c r="CT30" s="121">
        <f>SUM(AP30,+BR30)</f>
        <v>53522</v>
      </c>
      <c r="CU30" s="121">
        <f>SUM(AQ30,+BS30)</f>
        <v>93225</v>
      </c>
      <c r="CV30" s="121">
        <f>SUM(AR30,+BT30)</f>
        <v>0</v>
      </c>
      <c r="CW30" s="121">
        <f>SUM(AS30,+BU30)</f>
        <v>146521</v>
      </c>
      <c r="CX30" s="121">
        <f>SUM(AT30,+BV30)</f>
        <v>44512</v>
      </c>
      <c r="CY30" s="121">
        <f>SUM(AU30,+BW30)</f>
        <v>102009</v>
      </c>
      <c r="CZ30" s="121">
        <f>SUM(AV30,+BX30)</f>
        <v>0</v>
      </c>
      <c r="DA30" s="121">
        <f>SUM(AW30,+BY30)</f>
        <v>0</v>
      </c>
      <c r="DB30" s="121">
        <f>SUM(AX30,+BZ30)</f>
        <v>1283016</v>
      </c>
      <c r="DC30" s="121">
        <f>SUM(AY30,+CA30)</f>
        <v>308075</v>
      </c>
      <c r="DD30" s="121">
        <f>SUM(AZ30,+CB30)</f>
        <v>938437</v>
      </c>
      <c r="DE30" s="121">
        <f>SUM(BA30,+CC30)</f>
        <v>34901</v>
      </c>
      <c r="DF30" s="121">
        <f>SUM(BB30,+CD30)</f>
        <v>1603</v>
      </c>
      <c r="DG30" s="121">
        <f>SUM(BC30,+CE30)</f>
        <v>0</v>
      </c>
      <c r="DH30" s="121">
        <f>SUM(BD30,+CF30)</f>
        <v>0</v>
      </c>
      <c r="DI30" s="121">
        <f>SUM(BE30,+CG30)</f>
        <v>437</v>
      </c>
      <c r="DJ30" s="121">
        <f>SUM(BF30,+CH30)</f>
        <v>1650266</v>
      </c>
    </row>
    <row r="31" spans="1:114" s="136" customFormat="1" ht="13.5" customHeight="1" x14ac:dyDescent="0.15">
      <c r="A31" s="119" t="s">
        <v>14</v>
      </c>
      <c r="B31" s="120" t="s">
        <v>409</v>
      </c>
      <c r="C31" s="119" t="s">
        <v>410</v>
      </c>
      <c r="D31" s="121">
        <f>SUM(E31,+L31)</f>
        <v>735548</v>
      </c>
      <c r="E31" s="121">
        <f>SUM(F31:I31,K31)</f>
        <v>204345</v>
      </c>
      <c r="F31" s="121">
        <v>0</v>
      </c>
      <c r="G31" s="121">
        <v>0</v>
      </c>
      <c r="H31" s="121">
        <v>0</v>
      </c>
      <c r="I31" s="121">
        <v>175312</v>
      </c>
      <c r="J31" s="122" t="s">
        <v>533</v>
      </c>
      <c r="K31" s="121">
        <v>29033</v>
      </c>
      <c r="L31" s="121">
        <v>531203</v>
      </c>
      <c r="M31" s="121">
        <f>SUM(N31,+U31)</f>
        <v>114748</v>
      </c>
      <c r="N31" s="121">
        <f>SUM(O31:R31,T31)</f>
        <v>9853</v>
      </c>
      <c r="O31" s="121">
        <v>0</v>
      </c>
      <c r="P31" s="121">
        <v>0</v>
      </c>
      <c r="Q31" s="121">
        <v>0</v>
      </c>
      <c r="R31" s="121">
        <v>7902</v>
      </c>
      <c r="S31" s="122" t="s">
        <v>533</v>
      </c>
      <c r="T31" s="121">
        <v>1951</v>
      </c>
      <c r="U31" s="121">
        <v>104895</v>
      </c>
      <c r="V31" s="121">
        <f>+SUM(D31,M31)</f>
        <v>850296</v>
      </c>
      <c r="W31" s="121">
        <f>+SUM(E31,N31)</f>
        <v>214198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183214</v>
      </c>
      <c r="AB31" s="122" t="str">
        <f>IF(+SUM(J31,S31)=0,"-",+SUM(J31,S31))</f>
        <v>-</v>
      </c>
      <c r="AC31" s="121">
        <f>+SUM(K31,T31)</f>
        <v>30984</v>
      </c>
      <c r="AD31" s="121">
        <f>+SUM(L31,U31)</f>
        <v>636098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729649</v>
      </c>
      <c r="AN31" s="121">
        <f>SUM(AO31:AR31)</f>
        <v>47330</v>
      </c>
      <c r="AO31" s="121">
        <v>27545</v>
      </c>
      <c r="AP31" s="121">
        <v>9326</v>
      </c>
      <c r="AQ31" s="121">
        <v>10459</v>
      </c>
      <c r="AR31" s="121">
        <v>0</v>
      </c>
      <c r="AS31" s="121">
        <f>SUM(AT31:AV31)</f>
        <v>40515</v>
      </c>
      <c r="AT31" s="121">
        <v>16592</v>
      </c>
      <c r="AU31" s="121">
        <v>17979</v>
      </c>
      <c r="AV31" s="121">
        <v>5944</v>
      </c>
      <c r="AW31" s="121">
        <v>5792</v>
      </c>
      <c r="AX31" s="121">
        <f>SUM(AY31:BB31)</f>
        <v>636012</v>
      </c>
      <c r="AY31" s="121">
        <v>143129</v>
      </c>
      <c r="AZ31" s="121">
        <v>465634</v>
      </c>
      <c r="BA31" s="121">
        <v>24589</v>
      </c>
      <c r="BB31" s="121">
        <v>2660</v>
      </c>
      <c r="BC31" s="121">
        <v>0</v>
      </c>
      <c r="BD31" s="121">
        <v>0</v>
      </c>
      <c r="BE31" s="121">
        <v>5899</v>
      </c>
      <c r="BF31" s="121">
        <f>SUM(AE31,+AM31,+BE31)</f>
        <v>735548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114609</v>
      </c>
      <c r="BP31" s="121">
        <f>SUM(BQ31:BT31)</f>
        <v>4688</v>
      </c>
      <c r="BQ31" s="121">
        <v>4688</v>
      </c>
      <c r="BR31" s="121">
        <v>0</v>
      </c>
      <c r="BS31" s="121">
        <v>0</v>
      </c>
      <c r="BT31" s="121">
        <v>0</v>
      </c>
      <c r="BU31" s="121">
        <f>SUM(BV31:BX31)</f>
        <v>37450</v>
      </c>
      <c r="BV31" s="121">
        <v>0</v>
      </c>
      <c r="BW31" s="121">
        <v>37450</v>
      </c>
      <c r="BX31" s="121">
        <v>0</v>
      </c>
      <c r="BY31" s="121">
        <v>0</v>
      </c>
      <c r="BZ31" s="121">
        <f>SUM(CA31:CD31)</f>
        <v>72471</v>
      </c>
      <c r="CA31" s="121">
        <v>4517</v>
      </c>
      <c r="CB31" s="121">
        <v>65454</v>
      </c>
      <c r="CC31" s="121">
        <v>0</v>
      </c>
      <c r="CD31" s="121">
        <v>2500</v>
      </c>
      <c r="CE31" s="121">
        <v>0</v>
      </c>
      <c r="CF31" s="121">
        <v>0</v>
      </c>
      <c r="CG31" s="121">
        <v>139</v>
      </c>
      <c r="CH31" s="121">
        <f>SUM(BG31,+BO31,+CG31)</f>
        <v>114748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844258</v>
      </c>
      <c r="CR31" s="121">
        <f>SUM(AN31,+BP31)</f>
        <v>52018</v>
      </c>
      <c r="CS31" s="121">
        <f>SUM(AO31,+BQ31)</f>
        <v>32233</v>
      </c>
      <c r="CT31" s="121">
        <f>SUM(AP31,+BR31)</f>
        <v>9326</v>
      </c>
      <c r="CU31" s="121">
        <f>SUM(AQ31,+BS31)</f>
        <v>10459</v>
      </c>
      <c r="CV31" s="121">
        <f>SUM(AR31,+BT31)</f>
        <v>0</v>
      </c>
      <c r="CW31" s="121">
        <f>SUM(AS31,+BU31)</f>
        <v>77965</v>
      </c>
      <c r="CX31" s="121">
        <f>SUM(AT31,+BV31)</f>
        <v>16592</v>
      </c>
      <c r="CY31" s="121">
        <f>SUM(AU31,+BW31)</f>
        <v>55429</v>
      </c>
      <c r="CZ31" s="121">
        <f>SUM(AV31,+BX31)</f>
        <v>5944</v>
      </c>
      <c r="DA31" s="121">
        <f>SUM(AW31,+BY31)</f>
        <v>5792</v>
      </c>
      <c r="DB31" s="121">
        <f>SUM(AX31,+BZ31)</f>
        <v>708483</v>
      </c>
      <c r="DC31" s="121">
        <f>SUM(AY31,+CA31)</f>
        <v>147646</v>
      </c>
      <c r="DD31" s="121">
        <f>SUM(AZ31,+CB31)</f>
        <v>531088</v>
      </c>
      <c r="DE31" s="121">
        <f>SUM(BA31,+CC31)</f>
        <v>24589</v>
      </c>
      <c r="DF31" s="121">
        <f>SUM(BB31,+CD31)</f>
        <v>5160</v>
      </c>
      <c r="DG31" s="121">
        <f>SUM(BC31,+CE31)</f>
        <v>0</v>
      </c>
      <c r="DH31" s="121">
        <f>SUM(BD31,+CF31)</f>
        <v>0</v>
      </c>
      <c r="DI31" s="121">
        <f>SUM(BE31,+CG31)</f>
        <v>6038</v>
      </c>
      <c r="DJ31" s="121">
        <f>SUM(BF31,+CH31)</f>
        <v>850296</v>
      </c>
    </row>
    <row r="32" spans="1:114" s="136" customFormat="1" ht="13.5" customHeight="1" x14ac:dyDescent="0.15">
      <c r="A32" s="119" t="s">
        <v>14</v>
      </c>
      <c r="B32" s="120" t="s">
        <v>412</v>
      </c>
      <c r="C32" s="119" t="s">
        <v>413</v>
      </c>
      <c r="D32" s="121">
        <f>SUM(E32,+L32)</f>
        <v>2430805</v>
      </c>
      <c r="E32" s="121">
        <f>SUM(F32:I32,K32)</f>
        <v>681525</v>
      </c>
      <c r="F32" s="121">
        <v>0</v>
      </c>
      <c r="G32" s="121">
        <v>0</v>
      </c>
      <c r="H32" s="121">
        <v>0</v>
      </c>
      <c r="I32" s="121">
        <v>597068</v>
      </c>
      <c r="J32" s="122" t="s">
        <v>533</v>
      </c>
      <c r="K32" s="121">
        <v>84457</v>
      </c>
      <c r="L32" s="121">
        <v>1749280</v>
      </c>
      <c r="M32" s="121">
        <f>SUM(N32,+U32)</f>
        <v>115440</v>
      </c>
      <c r="N32" s="121">
        <f>SUM(O32:R32,T32)</f>
        <v>668</v>
      </c>
      <c r="O32" s="121">
        <v>0</v>
      </c>
      <c r="P32" s="121">
        <v>0</v>
      </c>
      <c r="Q32" s="121">
        <v>0</v>
      </c>
      <c r="R32" s="121">
        <v>668</v>
      </c>
      <c r="S32" s="122" t="s">
        <v>533</v>
      </c>
      <c r="T32" s="121">
        <v>0</v>
      </c>
      <c r="U32" s="121">
        <v>114772</v>
      </c>
      <c r="V32" s="121">
        <f>+SUM(D32,M32)</f>
        <v>2546245</v>
      </c>
      <c r="W32" s="121">
        <f>+SUM(E32,N32)</f>
        <v>682193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597736</v>
      </c>
      <c r="AB32" s="122" t="str">
        <f>IF(+SUM(J32,S32)=0,"-",+SUM(J32,S32))</f>
        <v>-</v>
      </c>
      <c r="AC32" s="121">
        <f>+SUM(K32,T32)</f>
        <v>84457</v>
      </c>
      <c r="AD32" s="121">
        <f>+SUM(L32,U32)</f>
        <v>1864052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2430805</v>
      </c>
      <c r="AN32" s="121">
        <f>SUM(AO32:AR32)</f>
        <v>113051</v>
      </c>
      <c r="AO32" s="121">
        <v>104355</v>
      </c>
      <c r="AP32" s="121">
        <v>0</v>
      </c>
      <c r="AQ32" s="121">
        <v>8696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2317754</v>
      </c>
      <c r="AY32" s="121">
        <v>646316</v>
      </c>
      <c r="AZ32" s="121">
        <v>1430406</v>
      </c>
      <c r="BA32" s="121">
        <v>241032</v>
      </c>
      <c r="BB32" s="121">
        <v>0</v>
      </c>
      <c r="BC32" s="121">
        <v>0</v>
      </c>
      <c r="BD32" s="121">
        <v>0</v>
      </c>
      <c r="BE32" s="121">
        <v>0</v>
      </c>
      <c r="BF32" s="121">
        <f>SUM(AE32,+AM32,+BE32)</f>
        <v>2430805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115440</v>
      </c>
      <c r="BP32" s="121">
        <f>SUM(BQ32:BT32)</f>
        <v>17392</v>
      </c>
      <c r="BQ32" s="121">
        <v>8696</v>
      </c>
      <c r="BR32" s="121">
        <v>0</v>
      </c>
      <c r="BS32" s="121">
        <v>8696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98048</v>
      </c>
      <c r="CA32" s="121">
        <v>38959</v>
      </c>
      <c r="CB32" s="121">
        <v>59089</v>
      </c>
      <c r="CC32" s="121">
        <v>0</v>
      </c>
      <c r="CD32" s="121">
        <v>0</v>
      </c>
      <c r="CE32" s="121">
        <v>0</v>
      </c>
      <c r="CF32" s="121">
        <v>0</v>
      </c>
      <c r="CG32" s="121">
        <v>0</v>
      </c>
      <c r="CH32" s="121">
        <f>SUM(BG32,+BO32,+CG32)</f>
        <v>115440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2546245</v>
      </c>
      <c r="CR32" s="121">
        <f>SUM(AN32,+BP32)</f>
        <v>130443</v>
      </c>
      <c r="CS32" s="121">
        <f>SUM(AO32,+BQ32)</f>
        <v>113051</v>
      </c>
      <c r="CT32" s="121">
        <f>SUM(AP32,+BR32)</f>
        <v>0</v>
      </c>
      <c r="CU32" s="121">
        <f>SUM(AQ32,+BS32)</f>
        <v>17392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2415802</v>
      </c>
      <c r="DC32" s="121">
        <f>SUM(AY32,+CA32)</f>
        <v>685275</v>
      </c>
      <c r="DD32" s="121">
        <f>SUM(AZ32,+CB32)</f>
        <v>1489495</v>
      </c>
      <c r="DE32" s="121">
        <f>SUM(BA32,+CC32)</f>
        <v>241032</v>
      </c>
      <c r="DF32" s="121">
        <f>SUM(BB32,+CD32)</f>
        <v>0</v>
      </c>
      <c r="DG32" s="121">
        <f>SUM(BC32,+CE32)</f>
        <v>0</v>
      </c>
      <c r="DH32" s="121">
        <f>SUM(BD32,+CF32)</f>
        <v>0</v>
      </c>
      <c r="DI32" s="121">
        <f>SUM(BE32,+CG32)</f>
        <v>0</v>
      </c>
      <c r="DJ32" s="121">
        <f>SUM(BF32,+CH32)</f>
        <v>2546245</v>
      </c>
    </row>
    <row r="33" spans="1:114" s="136" customFormat="1" ht="13.5" customHeight="1" x14ac:dyDescent="0.15">
      <c r="A33" s="119" t="s">
        <v>14</v>
      </c>
      <c r="B33" s="120" t="s">
        <v>415</v>
      </c>
      <c r="C33" s="119" t="s">
        <v>416</v>
      </c>
      <c r="D33" s="121">
        <f>SUM(E33,+L33)</f>
        <v>1254592</v>
      </c>
      <c r="E33" s="121">
        <f>SUM(F33:I33,K33)</f>
        <v>165535</v>
      </c>
      <c r="F33" s="121">
        <v>0</v>
      </c>
      <c r="G33" s="121">
        <v>0</v>
      </c>
      <c r="H33" s="121">
        <v>0</v>
      </c>
      <c r="I33" s="121">
        <v>165455</v>
      </c>
      <c r="J33" s="122" t="s">
        <v>533</v>
      </c>
      <c r="K33" s="121">
        <v>80</v>
      </c>
      <c r="L33" s="121">
        <v>1089057</v>
      </c>
      <c r="M33" s="121">
        <f>SUM(N33,+U33)</f>
        <v>47997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533</v>
      </c>
      <c r="T33" s="121">
        <v>0</v>
      </c>
      <c r="U33" s="121">
        <v>47997</v>
      </c>
      <c r="V33" s="121">
        <f>+SUM(D33,M33)</f>
        <v>1302589</v>
      </c>
      <c r="W33" s="121">
        <f>+SUM(E33,N33)</f>
        <v>165535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165455</v>
      </c>
      <c r="AB33" s="122" t="str">
        <f>IF(+SUM(J33,S33)=0,"-",+SUM(J33,S33))</f>
        <v>-</v>
      </c>
      <c r="AC33" s="121">
        <f>+SUM(K33,T33)</f>
        <v>80</v>
      </c>
      <c r="AD33" s="121">
        <f>+SUM(L33,U33)</f>
        <v>1137054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f>SUM(AN33,AS33,AW33,AX33,BD33)</f>
        <v>1254592</v>
      </c>
      <c r="AN33" s="121">
        <f>SUM(AO33:AR33)</f>
        <v>97415</v>
      </c>
      <c r="AO33" s="121">
        <v>55666</v>
      </c>
      <c r="AP33" s="121">
        <v>27833</v>
      </c>
      <c r="AQ33" s="121">
        <v>13916</v>
      </c>
      <c r="AR33" s="121">
        <v>0</v>
      </c>
      <c r="AS33" s="121">
        <f>SUM(AT33:AV33)</f>
        <v>244517</v>
      </c>
      <c r="AT33" s="121">
        <v>8655</v>
      </c>
      <c r="AU33" s="121">
        <v>235862</v>
      </c>
      <c r="AV33" s="121">
        <v>0</v>
      </c>
      <c r="AW33" s="121">
        <v>0</v>
      </c>
      <c r="AX33" s="121">
        <f>SUM(AY33:BB33)</f>
        <v>912660</v>
      </c>
      <c r="AY33" s="121">
        <v>363673</v>
      </c>
      <c r="AZ33" s="121">
        <v>424557</v>
      </c>
      <c r="BA33" s="121">
        <v>106330</v>
      </c>
      <c r="BB33" s="121">
        <v>18100</v>
      </c>
      <c r="BC33" s="121">
        <v>0</v>
      </c>
      <c r="BD33" s="121">
        <v>0</v>
      </c>
      <c r="BE33" s="121">
        <v>0</v>
      </c>
      <c r="BF33" s="121">
        <f>SUM(AE33,+AM33,+BE33)</f>
        <v>1254592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47997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0</v>
      </c>
      <c r="CQ33" s="121">
        <f>SUM(AM33,+BO33)</f>
        <v>1254592</v>
      </c>
      <c r="CR33" s="121">
        <f>SUM(AN33,+BP33)</f>
        <v>97415</v>
      </c>
      <c r="CS33" s="121">
        <f>SUM(AO33,+BQ33)</f>
        <v>55666</v>
      </c>
      <c r="CT33" s="121">
        <f>SUM(AP33,+BR33)</f>
        <v>27833</v>
      </c>
      <c r="CU33" s="121">
        <f>SUM(AQ33,+BS33)</f>
        <v>13916</v>
      </c>
      <c r="CV33" s="121">
        <f>SUM(AR33,+BT33)</f>
        <v>0</v>
      </c>
      <c r="CW33" s="121">
        <f>SUM(AS33,+BU33)</f>
        <v>244517</v>
      </c>
      <c r="CX33" s="121">
        <f>SUM(AT33,+BV33)</f>
        <v>8655</v>
      </c>
      <c r="CY33" s="121">
        <f>SUM(AU33,+BW33)</f>
        <v>235862</v>
      </c>
      <c r="CZ33" s="121">
        <f>SUM(AV33,+BX33)</f>
        <v>0</v>
      </c>
      <c r="DA33" s="121">
        <f>SUM(AW33,+BY33)</f>
        <v>0</v>
      </c>
      <c r="DB33" s="121">
        <f>SUM(AX33,+BZ33)</f>
        <v>912660</v>
      </c>
      <c r="DC33" s="121">
        <f>SUM(AY33,+CA33)</f>
        <v>363673</v>
      </c>
      <c r="DD33" s="121">
        <f>SUM(AZ33,+CB33)</f>
        <v>424557</v>
      </c>
      <c r="DE33" s="121">
        <f>SUM(BA33,+CC33)</f>
        <v>106330</v>
      </c>
      <c r="DF33" s="121">
        <f>SUM(BB33,+CD33)</f>
        <v>18100</v>
      </c>
      <c r="DG33" s="121">
        <f>SUM(BC33,+CE33)</f>
        <v>47997</v>
      </c>
      <c r="DH33" s="121">
        <f>SUM(BD33,+CF33)</f>
        <v>0</v>
      </c>
      <c r="DI33" s="121">
        <f>SUM(BE33,+CG33)</f>
        <v>0</v>
      </c>
      <c r="DJ33" s="121">
        <f>SUM(BF33,+CH33)</f>
        <v>1254592</v>
      </c>
    </row>
    <row r="34" spans="1:114" s="136" customFormat="1" ht="13.5" customHeight="1" x14ac:dyDescent="0.15">
      <c r="A34" s="119" t="s">
        <v>14</v>
      </c>
      <c r="B34" s="120" t="s">
        <v>418</v>
      </c>
      <c r="C34" s="119" t="s">
        <v>419</v>
      </c>
      <c r="D34" s="121">
        <f>SUM(E34,+L34)</f>
        <v>962704</v>
      </c>
      <c r="E34" s="121">
        <f>SUM(F34:I34,K34)</f>
        <v>134265</v>
      </c>
      <c r="F34" s="121">
        <v>0</v>
      </c>
      <c r="G34" s="121">
        <v>0</v>
      </c>
      <c r="H34" s="121">
        <v>0</v>
      </c>
      <c r="I34" s="121">
        <v>97586</v>
      </c>
      <c r="J34" s="122" t="s">
        <v>533</v>
      </c>
      <c r="K34" s="121">
        <v>36679</v>
      </c>
      <c r="L34" s="121">
        <v>828439</v>
      </c>
      <c r="M34" s="121">
        <f>SUM(N34,+U34)</f>
        <v>72146</v>
      </c>
      <c r="N34" s="121">
        <f>SUM(O34:R34,T34)</f>
        <v>5096</v>
      </c>
      <c r="O34" s="121">
        <v>0</v>
      </c>
      <c r="P34" s="121">
        <v>0</v>
      </c>
      <c r="Q34" s="121">
        <v>0</v>
      </c>
      <c r="R34" s="121">
        <v>5006</v>
      </c>
      <c r="S34" s="122" t="s">
        <v>533</v>
      </c>
      <c r="T34" s="121">
        <v>90</v>
      </c>
      <c r="U34" s="121">
        <v>67050</v>
      </c>
      <c r="V34" s="121">
        <f>+SUM(D34,M34)</f>
        <v>1034850</v>
      </c>
      <c r="W34" s="121">
        <f>+SUM(E34,N34)</f>
        <v>139361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102592</v>
      </c>
      <c r="AB34" s="122" t="str">
        <f>IF(+SUM(J34,S34)=0,"-",+SUM(J34,S34))</f>
        <v>-</v>
      </c>
      <c r="AC34" s="121">
        <f>+SUM(K34,T34)</f>
        <v>36769</v>
      </c>
      <c r="AD34" s="121">
        <f>+SUM(L34,U34)</f>
        <v>895489</v>
      </c>
      <c r="AE34" s="121">
        <f>SUM(AF34,+AK34)</f>
        <v>17689</v>
      </c>
      <c r="AF34" s="121">
        <f>SUM(AG34:AJ34)</f>
        <v>17689</v>
      </c>
      <c r="AG34" s="121">
        <v>0</v>
      </c>
      <c r="AH34" s="121">
        <v>17689</v>
      </c>
      <c r="AI34" s="121">
        <v>0</v>
      </c>
      <c r="AJ34" s="121">
        <v>0</v>
      </c>
      <c r="AK34" s="121">
        <v>0</v>
      </c>
      <c r="AL34" s="121">
        <v>0</v>
      </c>
      <c r="AM34" s="121">
        <f>SUM(AN34,AS34,AW34,AX34,BD34)</f>
        <v>944894</v>
      </c>
      <c r="AN34" s="121">
        <f>SUM(AO34:AR34)</f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f>SUM(AT34:AV34)</f>
        <v>17093</v>
      </c>
      <c r="AT34" s="121">
        <v>0</v>
      </c>
      <c r="AU34" s="121">
        <v>17093</v>
      </c>
      <c r="AV34" s="121">
        <v>0</v>
      </c>
      <c r="AW34" s="121">
        <v>0</v>
      </c>
      <c r="AX34" s="121">
        <f>SUM(AY34:BB34)</f>
        <v>927801</v>
      </c>
      <c r="AY34" s="121">
        <v>167471</v>
      </c>
      <c r="AZ34" s="121">
        <v>733808</v>
      </c>
      <c r="BA34" s="121">
        <v>26522</v>
      </c>
      <c r="BB34" s="121">
        <v>0</v>
      </c>
      <c r="BC34" s="121">
        <v>0</v>
      </c>
      <c r="BD34" s="121">
        <v>0</v>
      </c>
      <c r="BE34" s="121">
        <v>121</v>
      </c>
      <c r="BF34" s="121">
        <f>SUM(AE34,+AM34,+BE34)</f>
        <v>962704</v>
      </c>
      <c r="BG34" s="121">
        <f>SUM(BH34,+BM34)</f>
        <v>21317</v>
      </c>
      <c r="BH34" s="121">
        <f>SUM(BI34:BL34)</f>
        <v>21317</v>
      </c>
      <c r="BI34" s="121">
        <v>0</v>
      </c>
      <c r="BJ34" s="121">
        <v>21317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13184</v>
      </c>
      <c r="BP34" s="121">
        <f>SUM(BQ34:BT34)</f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f>SUM(BV34:BX34)</f>
        <v>9997</v>
      </c>
      <c r="BV34" s="121">
        <v>0</v>
      </c>
      <c r="BW34" s="121">
        <v>9997</v>
      </c>
      <c r="BX34" s="121">
        <v>0</v>
      </c>
      <c r="BY34" s="121">
        <v>0</v>
      </c>
      <c r="BZ34" s="121">
        <f>SUM(CA34:CD34)</f>
        <v>3187</v>
      </c>
      <c r="CA34" s="121">
        <v>0</v>
      </c>
      <c r="CB34" s="121">
        <v>3187</v>
      </c>
      <c r="CC34" s="121">
        <v>0</v>
      </c>
      <c r="CD34" s="121">
        <v>0</v>
      </c>
      <c r="CE34" s="121">
        <v>0</v>
      </c>
      <c r="CF34" s="121">
        <v>0</v>
      </c>
      <c r="CG34" s="121">
        <v>37645</v>
      </c>
      <c r="CH34" s="121">
        <f>SUM(BG34,+BO34,+CG34)</f>
        <v>72146</v>
      </c>
      <c r="CI34" s="121">
        <f>SUM(AE34,+BG34)</f>
        <v>39006</v>
      </c>
      <c r="CJ34" s="121">
        <f>SUM(AF34,+BH34)</f>
        <v>39006</v>
      </c>
      <c r="CK34" s="121">
        <f>SUM(AG34,+BI34)</f>
        <v>0</v>
      </c>
      <c r="CL34" s="121">
        <f>SUM(AH34,+BJ34)</f>
        <v>39006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0</v>
      </c>
      <c r="CQ34" s="121">
        <f>SUM(AM34,+BO34)</f>
        <v>958078</v>
      </c>
      <c r="CR34" s="121">
        <f>SUM(AN34,+BP34)</f>
        <v>0</v>
      </c>
      <c r="CS34" s="121">
        <f>SUM(AO34,+BQ34)</f>
        <v>0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27090</v>
      </c>
      <c r="CX34" s="121">
        <f>SUM(AT34,+BV34)</f>
        <v>0</v>
      </c>
      <c r="CY34" s="121">
        <f>SUM(AU34,+BW34)</f>
        <v>27090</v>
      </c>
      <c r="CZ34" s="121">
        <f>SUM(AV34,+BX34)</f>
        <v>0</v>
      </c>
      <c r="DA34" s="121">
        <f>SUM(AW34,+BY34)</f>
        <v>0</v>
      </c>
      <c r="DB34" s="121">
        <f>SUM(AX34,+BZ34)</f>
        <v>930988</v>
      </c>
      <c r="DC34" s="121">
        <f>SUM(AY34,+CA34)</f>
        <v>167471</v>
      </c>
      <c r="DD34" s="121">
        <f>SUM(AZ34,+CB34)</f>
        <v>736995</v>
      </c>
      <c r="DE34" s="121">
        <f>SUM(BA34,+CC34)</f>
        <v>26522</v>
      </c>
      <c r="DF34" s="121">
        <f>SUM(BB34,+CD34)</f>
        <v>0</v>
      </c>
      <c r="DG34" s="121">
        <f>SUM(BC34,+CE34)</f>
        <v>0</v>
      </c>
      <c r="DH34" s="121">
        <f>SUM(BD34,+CF34)</f>
        <v>0</v>
      </c>
      <c r="DI34" s="121">
        <f>SUM(BE34,+CG34)</f>
        <v>37766</v>
      </c>
      <c r="DJ34" s="121">
        <f>SUM(BF34,+CH34)</f>
        <v>1034850</v>
      </c>
    </row>
    <row r="35" spans="1:114" s="136" customFormat="1" ht="13.5" customHeight="1" x14ac:dyDescent="0.15">
      <c r="A35" s="119" t="s">
        <v>14</v>
      </c>
      <c r="B35" s="120" t="s">
        <v>421</v>
      </c>
      <c r="C35" s="119" t="s">
        <v>422</v>
      </c>
      <c r="D35" s="121">
        <f>SUM(E35,+L35)</f>
        <v>927480</v>
      </c>
      <c r="E35" s="121">
        <f>SUM(F35:I35,K35)</f>
        <v>138419</v>
      </c>
      <c r="F35" s="121">
        <v>0</v>
      </c>
      <c r="G35" s="121">
        <v>0</v>
      </c>
      <c r="H35" s="121">
        <v>8900</v>
      </c>
      <c r="I35" s="121">
        <v>129281</v>
      </c>
      <c r="J35" s="122" t="s">
        <v>533</v>
      </c>
      <c r="K35" s="121">
        <v>238</v>
      </c>
      <c r="L35" s="121">
        <v>789061</v>
      </c>
      <c r="M35" s="121">
        <f>SUM(N35,+U35)</f>
        <v>127593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533</v>
      </c>
      <c r="T35" s="121">
        <v>0</v>
      </c>
      <c r="U35" s="121">
        <v>127593</v>
      </c>
      <c r="V35" s="121">
        <f>+SUM(D35,M35)</f>
        <v>1055073</v>
      </c>
      <c r="W35" s="121">
        <f>+SUM(E35,N35)</f>
        <v>138419</v>
      </c>
      <c r="X35" s="121">
        <f>+SUM(F35,O35)</f>
        <v>0</v>
      </c>
      <c r="Y35" s="121">
        <f>+SUM(G35,P35)</f>
        <v>0</v>
      </c>
      <c r="Z35" s="121">
        <f>+SUM(H35,Q35)</f>
        <v>8900</v>
      </c>
      <c r="AA35" s="121">
        <f>+SUM(I35,R35)</f>
        <v>129281</v>
      </c>
      <c r="AB35" s="122" t="str">
        <f>IF(+SUM(J35,S35)=0,"-",+SUM(J35,S35))</f>
        <v>-</v>
      </c>
      <c r="AC35" s="121">
        <f>+SUM(K35,T35)</f>
        <v>238</v>
      </c>
      <c r="AD35" s="121">
        <f>+SUM(L35,U35)</f>
        <v>916654</v>
      </c>
      <c r="AE35" s="121">
        <f>SUM(AF35,+AK35)</f>
        <v>8943</v>
      </c>
      <c r="AF35" s="121">
        <f>SUM(AG35:AJ35)</f>
        <v>8943</v>
      </c>
      <c r="AG35" s="121">
        <v>0</v>
      </c>
      <c r="AH35" s="121">
        <v>8943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913087</v>
      </c>
      <c r="AN35" s="121">
        <f>SUM(AO35:AR35)</f>
        <v>75767</v>
      </c>
      <c r="AO35" s="121">
        <v>73715</v>
      </c>
      <c r="AP35" s="121">
        <v>0</v>
      </c>
      <c r="AQ35" s="121">
        <v>2052</v>
      </c>
      <c r="AR35" s="121">
        <v>0</v>
      </c>
      <c r="AS35" s="121">
        <f>SUM(AT35:AV35)</f>
        <v>187340</v>
      </c>
      <c r="AT35" s="121">
        <v>3874</v>
      </c>
      <c r="AU35" s="121">
        <v>172969</v>
      </c>
      <c r="AV35" s="121">
        <v>10497</v>
      </c>
      <c r="AW35" s="121">
        <v>0</v>
      </c>
      <c r="AX35" s="121">
        <f>SUM(AY35:BB35)</f>
        <v>649980</v>
      </c>
      <c r="AY35" s="121">
        <v>205013</v>
      </c>
      <c r="AZ35" s="121">
        <v>377127</v>
      </c>
      <c r="BA35" s="121">
        <v>66721</v>
      </c>
      <c r="BB35" s="121">
        <v>1119</v>
      </c>
      <c r="BC35" s="121">
        <v>0</v>
      </c>
      <c r="BD35" s="121">
        <v>0</v>
      </c>
      <c r="BE35" s="121">
        <v>5450</v>
      </c>
      <c r="BF35" s="121">
        <f>SUM(AE35,+AM35,+BE35)</f>
        <v>927480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>SUM(BP35,BU35,BY35,BZ35,CF35)</f>
        <v>0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127593</v>
      </c>
      <c r="CF35" s="121">
        <v>0</v>
      </c>
      <c r="CG35" s="121">
        <v>0</v>
      </c>
      <c r="CH35" s="121">
        <f>SUM(BG35,+BO35,+CG35)</f>
        <v>0</v>
      </c>
      <c r="CI35" s="121">
        <f>SUM(AE35,+BG35)</f>
        <v>8943</v>
      </c>
      <c r="CJ35" s="121">
        <f>SUM(AF35,+BH35)</f>
        <v>8943</v>
      </c>
      <c r="CK35" s="121">
        <f>SUM(AG35,+BI35)</f>
        <v>0</v>
      </c>
      <c r="CL35" s="121">
        <f>SUM(AH35,+BJ35)</f>
        <v>8943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0</v>
      </c>
      <c r="CQ35" s="121">
        <f>SUM(AM35,+BO35)</f>
        <v>913087</v>
      </c>
      <c r="CR35" s="121">
        <f>SUM(AN35,+BP35)</f>
        <v>75767</v>
      </c>
      <c r="CS35" s="121">
        <f>SUM(AO35,+BQ35)</f>
        <v>73715</v>
      </c>
      <c r="CT35" s="121">
        <f>SUM(AP35,+BR35)</f>
        <v>0</v>
      </c>
      <c r="CU35" s="121">
        <f>SUM(AQ35,+BS35)</f>
        <v>2052</v>
      </c>
      <c r="CV35" s="121">
        <f>SUM(AR35,+BT35)</f>
        <v>0</v>
      </c>
      <c r="CW35" s="121">
        <f>SUM(AS35,+BU35)</f>
        <v>187340</v>
      </c>
      <c r="CX35" s="121">
        <f>SUM(AT35,+BV35)</f>
        <v>3874</v>
      </c>
      <c r="CY35" s="121">
        <f>SUM(AU35,+BW35)</f>
        <v>172969</v>
      </c>
      <c r="CZ35" s="121">
        <f>SUM(AV35,+BX35)</f>
        <v>10497</v>
      </c>
      <c r="DA35" s="121">
        <f>SUM(AW35,+BY35)</f>
        <v>0</v>
      </c>
      <c r="DB35" s="121">
        <f>SUM(AX35,+BZ35)</f>
        <v>649980</v>
      </c>
      <c r="DC35" s="121">
        <f>SUM(AY35,+CA35)</f>
        <v>205013</v>
      </c>
      <c r="DD35" s="121">
        <f>SUM(AZ35,+CB35)</f>
        <v>377127</v>
      </c>
      <c r="DE35" s="121">
        <f>SUM(BA35,+CC35)</f>
        <v>66721</v>
      </c>
      <c r="DF35" s="121">
        <f>SUM(BB35,+CD35)</f>
        <v>1119</v>
      </c>
      <c r="DG35" s="121">
        <f>SUM(BC35,+CE35)</f>
        <v>127593</v>
      </c>
      <c r="DH35" s="121">
        <f>SUM(BD35,+CF35)</f>
        <v>0</v>
      </c>
      <c r="DI35" s="121">
        <f>SUM(BE35,+CG35)</f>
        <v>5450</v>
      </c>
      <c r="DJ35" s="121">
        <f>SUM(BF35,+CH35)</f>
        <v>927480</v>
      </c>
    </row>
    <row r="36" spans="1:114" s="136" customFormat="1" ht="13.5" customHeight="1" x14ac:dyDescent="0.15">
      <c r="A36" s="119" t="s">
        <v>14</v>
      </c>
      <c r="B36" s="120" t="s">
        <v>424</v>
      </c>
      <c r="C36" s="119" t="s">
        <v>425</v>
      </c>
      <c r="D36" s="121">
        <f>SUM(E36,+L36)</f>
        <v>697308</v>
      </c>
      <c r="E36" s="121">
        <f>SUM(F36:I36,K36)</f>
        <v>120</v>
      </c>
      <c r="F36" s="121">
        <v>0</v>
      </c>
      <c r="G36" s="121">
        <v>0</v>
      </c>
      <c r="H36" s="121">
        <v>0</v>
      </c>
      <c r="I36" s="121">
        <v>0</v>
      </c>
      <c r="J36" s="122" t="s">
        <v>533</v>
      </c>
      <c r="K36" s="121">
        <v>120</v>
      </c>
      <c r="L36" s="121">
        <v>697188</v>
      </c>
      <c r="M36" s="121">
        <f>SUM(N36,+U36)</f>
        <v>109876</v>
      </c>
      <c r="N36" s="121">
        <f>SUM(O36:R36,T36)</f>
        <v>40</v>
      </c>
      <c r="O36" s="121">
        <v>0</v>
      </c>
      <c r="P36" s="121">
        <v>0</v>
      </c>
      <c r="Q36" s="121">
        <v>0</v>
      </c>
      <c r="R36" s="121">
        <v>0</v>
      </c>
      <c r="S36" s="122" t="s">
        <v>533</v>
      </c>
      <c r="T36" s="121">
        <v>40</v>
      </c>
      <c r="U36" s="121">
        <v>109836</v>
      </c>
      <c r="V36" s="121">
        <f>+SUM(D36,M36)</f>
        <v>807184</v>
      </c>
      <c r="W36" s="121">
        <f>+SUM(E36,N36)</f>
        <v>160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2" t="str">
        <f>IF(+SUM(J36,S36)=0,"-",+SUM(J36,S36))</f>
        <v>-</v>
      </c>
      <c r="AC36" s="121">
        <f>+SUM(K36,T36)</f>
        <v>160</v>
      </c>
      <c r="AD36" s="121">
        <f>+SUM(L36,U36)</f>
        <v>807024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4402</v>
      </c>
      <c r="AM36" s="121">
        <f>SUM(AN36,AS36,AW36,AX36,BD36)</f>
        <v>0</v>
      </c>
      <c r="AN36" s="121">
        <f>SUM(AO36:AR36)</f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f>SUM(AT36:AV36)</f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f>SUM(AY36:BB36)</f>
        <v>0</v>
      </c>
      <c r="AY36" s="121">
        <v>0</v>
      </c>
      <c r="AZ36" s="121">
        <v>0</v>
      </c>
      <c r="BA36" s="121">
        <v>0</v>
      </c>
      <c r="BB36" s="121">
        <v>0</v>
      </c>
      <c r="BC36" s="121">
        <v>692906</v>
      </c>
      <c r="BD36" s="121">
        <v>0</v>
      </c>
      <c r="BE36" s="121">
        <v>0</v>
      </c>
      <c r="BF36" s="121">
        <f>SUM(AE36,+AM36,+BE36)</f>
        <v>0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0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109876</v>
      </c>
      <c r="CF36" s="121">
        <v>0</v>
      </c>
      <c r="CG36" s="121">
        <v>0</v>
      </c>
      <c r="CH36" s="121">
        <f>SUM(BG36,+BO36,+CG36)</f>
        <v>0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4402</v>
      </c>
      <c r="CQ36" s="121">
        <f>SUM(AM36,+BO36)</f>
        <v>0</v>
      </c>
      <c r="CR36" s="121">
        <f>SUM(AN36,+BP36)</f>
        <v>0</v>
      </c>
      <c r="CS36" s="121">
        <f>SUM(AO36,+BQ36)</f>
        <v>0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0</v>
      </c>
      <c r="CX36" s="121">
        <f>SUM(AT36,+BV36)</f>
        <v>0</v>
      </c>
      <c r="CY36" s="121">
        <f>SUM(AU36,+BW36)</f>
        <v>0</v>
      </c>
      <c r="CZ36" s="121">
        <f>SUM(AV36,+BX36)</f>
        <v>0</v>
      </c>
      <c r="DA36" s="121">
        <f>SUM(AW36,+BY36)</f>
        <v>0</v>
      </c>
      <c r="DB36" s="121">
        <f>SUM(AX36,+BZ36)</f>
        <v>0</v>
      </c>
      <c r="DC36" s="121">
        <f>SUM(AY36,+CA36)</f>
        <v>0</v>
      </c>
      <c r="DD36" s="121">
        <f>SUM(AZ36,+CB36)</f>
        <v>0</v>
      </c>
      <c r="DE36" s="121">
        <f>SUM(BA36,+CC36)</f>
        <v>0</v>
      </c>
      <c r="DF36" s="121">
        <f>SUM(BB36,+CD36)</f>
        <v>0</v>
      </c>
      <c r="DG36" s="121">
        <f>SUM(BC36,+CE36)</f>
        <v>802782</v>
      </c>
      <c r="DH36" s="121">
        <f>SUM(BD36,+CF36)</f>
        <v>0</v>
      </c>
      <c r="DI36" s="121">
        <f>SUM(BE36,+CG36)</f>
        <v>0</v>
      </c>
      <c r="DJ36" s="121">
        <f>SUM(BF36,+CH36)</f>
        <v>0</v>
      </c>
    </row>
    <row r="37" spans="1:114" s="136" customFormat="1" ht="13.5" customHeight="1" x14ac:dyDescent="0.15">
      <c r="A37" s="119" t="s">
        <v>14</v>
      </c>
      <c r="B37" s="120" t="s">
        <v>431</v>
      </c>
      <c r="C37" s="119" t="s">
        <v>432</v>
      </c>
      <c r="D37" s="121">
        <f>SUM(E37,+L37)</f>
        <v>464729</v>
      </c>
      <c r="E37" s="121">
        <f>SUM(F37:I37,K37)</f>
        <v>9768</v>
      </c>
      <c r="F37" s="121">
        <v>0</v>
      </c>
      <c r="G37" s="121">
        <v>765</v>
      </c>
      <c r="H37" s="121">
        <v>0</v>
      </c>
      <c r="I37" s="121">
        <v>8985</v>
      </c>
      <c r="J37" s="122" t="s">
        <v>533</v>
      </c>
      <c r="K37" s="121">
        <v>18</v>
      </c>
      <c r="L37" s="121">
        <v>454961</v>
      </c>
      <c r="M37" s="121">
        <f>SUM(N37,+U37)</f>
        <v>61350</v>
      </c>
      <c r="N37" s="121">
        <f>SUM(O37:R37,T37)</f>
        <v>5113</v>
      </c>
      <c r="O37" s="121">
        <v>3157</v>
      </c>
      <c r="P37" s="121">
        <v>1956</v>
      </c>
      <c r="Q37" s="121">
        <v>0</v>
      </c>
      <c r="R37" s="121">
        <v>0</v>
      </c>
      <c r="S37" s="122" t="s">
        <v>533</v>
      </c>
      <c r="T37" s="121">
        <v>0</v>
      </c>
      <c r="U37" s="121">
        <v>56237</v>
      </c>
      <c r="V37" s="121">
        <f>+SUM(D37,M37)</f>
        <v>526079</v>
      </c>
      <c r="W37" s="121">
        <f>+SUM(E37,N37)</f>
        <v>14881</v>
      </c>
      <c r="X37" s="121">
        <f>+SUM(F37,O37)</f>
        <v>3157</v>
      </c>
      <c r="Y37" s="121">
        <f>+SUM(G37,P37)</f>
        <v>2721</v>
      </c>
      <c r="Z37" s="121">
        <f>+SUM(H37,Q37)</f>
        <v>0</v>
      </c>
      <c r="AA37" s="121">
        <f>+SUM(I37,R37)</f>
        <v>8985</v>
      </c>
      <c r="AB37" s="122" t="str">
        <f>IF(+SUM(J37,S37)=0,"-",+SUM(J37,S37))</f>
        <v>-</v>
      </c>
      <c r="AC37" s="121">
        <f>+SUM(K37,T37)</f>
        <v>18</v>
      </c>
      <c r="AD37" s="121">
        <f>+SUM(L37,U37)</f>
        <v>511198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2140</v>
      </c>
      <c r="AM37" s="121">
        <f>SUM(AN37,AS37,AW37,AX37,BD37)</f>
        <v>23234</v>
      </c>
      <c r="AN37" s="121">
        <f>SUM(AO37:AR37)</f>
        <v>23234</v>
      </c>
      <c r="AO37" s="121">
        <v>23234</v>
      </c>
      <c r="AP37" s="121">
        <v>0</v>
      </c>
      <c r="AQ37" s="121">
        <v>0</v>
      </c>
      <c r="AR37" s="121">
        <v>0</v>
      </c>
      <c r="AS37" s="121">
        <f>SUM(AT37:AV37)</f>
        <v>0</v>
      </c>
      <c r="AT37" s="121">
        <v>0</v>
      </c>
      <c r="AU37" s="121">
        <v>0</v>
      </c>
      <c r="AV37" s="121">
        <v>0</v>
      </c>
      <c r="AW37" s="121">
        <v>0</v>
      </c>
      <c r="AX37" s="121">
        <f>SUM(AY37:BB37)</f>
        <v>0</v>
      </c>
      <c r="AY37" s="121">
        <v>0</v>
      </c>
      <c r="AZ37" s="121">
        <v>0</v>
      </c>
      <c r="BA37" s="121">
        <v>0</v>
      </c>
      <c r="BB37" s="121">
        <v>0</v>
      </c>
      <c r="BC37" s="121">
        <v>439355</v>
      </c>
      <c r="BD37" s="121">
        <v>0</v>
      </c>
      <c r="BE37" s="121">
        <v>0</v>
      </c>
      <c r="BF37" s="121">
        <f>SUM(AE37,+AM37,+BE37)</f>
        <v>23234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4112</v>
      </c>
      <c r="BP37" s="121">
        <f>SUM(BQ37:BT37)</f>
        <v>4112</v>
      </c>
      <c r="BQ37" s="121">
        <v>4112</v>
      </c>
      <c r="BR37" s="121">
        <v>0</v>
      </c>
      <c r="BS37" s="121">
        <v>0</v>
      </c>
      <c r="BT37" s="121">
        <v>0</v>
      </c>
      <c r="BU37" s="121">
        <f>SUM(BV37:BX37)</f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>SUM(CA37:CD37)</f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57238</v>
      </c>
      <c r="CF37" s="121">
        <v>0</v>
      </c>
      <c r="CG37" s="121">
        <v>0</v>
      </c>
      <c r="CH37" s="121">
        <f>SUM(BG37,+BO37,+CG37)</f>
        <v>4112</v>
      </c>
      <c r="CI37" s="121">
        <f>SUM(AE37,+BG37)</f>
        <v>0</v>
      </c>
      <c r="CJ37" s="121">
        <f>SUM(AF37,+BH37)</f>
        <v>0</v>
      </c>
      <c r="CK37" s="121">
        <f>SUM(AG37,+BI37)</f>
        <v>0</v>
      </c>
      <c r="CL37" s="121">
        <f>SUM(AH37,+BJ37)</f>
        <v>0</v>
      </c>
      <c r="CM37" s="121">
        <f>SUM(AI37,+BK37)</f>
        <v>0</v>
      </c>
      <c r="CN37" s="121">
        <f>SUM(AJ37,+BL37)</f>
        <v>0</v>
      </c>
      <c r="CO37" s="121">
        <f>SUM(AK37,+BM37)</f>
        <v>0</v>
      </c>
      <c r="CP37" s="121">
        <f>SUM(AL37,+BN37)</f>
        <v>2140</v>
      </c>
      <c r="CQ37" s="121">
        <f>SUM(AM37,+BO37)</f>
        <v>27346</v>
      </c>
      <c r="CR37" s="121">
        <f>SUM(AN37,+BP37)</f>
        <v>27346</v>
      </c>
      <c r="CS37" s="121">
        <f>SUM(AO37,+BQ37)</f>
        <v>27346</v>
      </c>
      <c r="CT37" s="121">
        <f>SUM(AP37,+BR37)</f>
        <v>0</v>
      </c>
      <c r="CU37" s="121">
        <f>SUM(AQ37,+BS37)</f>
        <v>0</v>
      </c>
      <c r="CV37" s="121">
        <f>SUM(AR37,+BT37)</f>
        <v>0</v>
      </c>
      <c r="CW37" s="121">
        <f>SUM(AS37,+BU37)</f>
        <v>0</v>
      </c>
      <c r="CX37" s="121">
        <f>SUM(AT37,+BV37)</f>
        <v>0</v>
      </c>
      <c r="CY37" s="121">
        <f>SUM(AU37,+BW37)</f>
        <v>0</v>
      </c>
      <c r="CZ37" s="121">
        <f>SUM(AV37,+BX37)</f>
        <v>0</v>
      </c>
      <c r="DA37" s="121">
        <f>SUM(AW37,+BY37)</f>
        <v>0</v>
      </c>
      <c r="DB37" s="121">
        <f>SUM(AX37,+BZ37)</f>
        <v>0</v>
      </c>
      <c r="DC37" s="121">
        <f>SUM(AY37,+CA37)</f>
        <v>0</v>
      </c>
      <c r="DD37" s="121">
        <f>SUM(AZ37,+CB37)</f>
        <v>0</v>
      </c>
      <c r="DE37" s="121">
        <f>SUM(BA37,+CC37)</f>
        <v>0</v>
      </c>
      <c r="DF37" s="121">
        <f>SUM(BB37,+CD37)</f>
        <v>0</v>
      </c>
      <c r="DG37" s="121">
        <f>SUM(BC37,+CE37)</f>
        <v>496593</v>
      </c>
      <c r="DH37" s="121">
        <f>SUM(BD37,+CF37)</f>
        <v>0</v>
      </c>
      <c r="DI37" s="121">
        <f>SUM(BE37,+CG37)</f>
        <v>0</v>
      </c>
      <c r="DJ37" s="121">
        <f>SUM(BF37,+CH37)</f>
        <v>27346</v>
      </c>
    </row>
    <row r="38" spans="1:114" s="136" customFormat="1" ht="13.5" customHeight="1" x14ac:dyDescent="0.15">
      <c r="A38" s="119" t="s">
        <v>14</v>
      </c>
      <c r="B38" s="120" t="s">
        <v>434</v>
      </c>
      <c r="C38" s="119" t="s">
        <v>435</v>
      </c>
      <c r="D38" s="121">
        <f>SUM(E38,+L38)</f>
        <v>644292</v>
      </c>
      <c r="E38" s="121">
        <f>SUM(F38:I38,K38)</f>
        <v>101973</v>
      </c>
      <c r="F38" s="121">
        <v>0</v>
      </c>
      <c r="G38" s="121">
        <v>0</v>
      </c>
      <c r="H38" s="121">
        <v>0</v>
      </c>
      <c r="I38" s="121">
        <v>101923</v>
      </c>
      <c r="J38" s="122" t="s">
        <v>533</v>
      </c>
      <c r="K38" s="121">
        <v>50</v>
      </c>
      <c r="L38" s="121">
        <v>542319</v>
      </c>
      <c r="M38" s="121">
        <f>SUM(N38,+U38)</f>
        <v>74747</v>
      </c>
      <c r="N38" s="121">
        <f>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533</v>
      </c>
      <c r="T38" s="121">
        <v>0</v>
      </c>
      <c r="U38" s="121">
        <v>74747</v>
      </c>
      <c r="V38" s="121">
        <f>+SUM(D38,M38)</f>
        <v>719039</v>
      </c>
      <c r="W38" s="121">
        <f>+SUM(E38,N38)</f>
        <v>101973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101923</v>
      </c>
      <c r="AB38" s="122" t="str">
        <f>IF(+SUM(J38,S38)=0,"-",+SUM(J38,S38))</f>
        <v>-</v>
      </c>
      <c r="AC38" s="121">
        <f>+SUM(K38,T38)</f>
        <v>50</v>
      </c>
      <c r="AD38" s="121">
        <f>+SUM(L38,U38)</f>
        <v>617066</v>
      </c>
      <c r="AE38" s="121">
        <f>SUM(AF38,+AK38)</f>
        <v>27799</v>
      </c>
      <c r="AF38" s="121">
        <f>SUM(AG38:AJ38)</f>
        <v>27799</v>
      </c>
      <c r="AG38" s="121">
        <v>0</v>
      </c>
      <c r="AH38" s="121">
        <v>0</v>
      </c>
      <c r="AI38" s="121">
        <v>0</v>
      </c>
      <c r="AJ38" s="121">
        <v>27799</v>
      </c>
      <c r="AK38" s="121">
        <v>0</v>
      </c>
      <c r="AL38" s="121">
        <v>0</v>
      </c>
      <c r="AM38" s="121">
        <f>SUM(AN38,AS38,AW38,AX38,BD38)</f>
        <v>354530</v>
      </c>
      <c r="AN38" s="121">
        <f>SUM(AO38:AR38)</f>
        <v>57512</v>
      </c>
      <c r="AO38" s="121">
        <v>57512</v>
      </c>
      <c r="AP38" s="121">
        <v>0</v>
      </c>
      <c r="AQ38" s="121">
        <v>0</v>
      </c>
      <c r="AR38" s="121">
        <v>0</v>
      </c>
      <c r="AS38" s="121">
        <f>SUM(AT38:AV38)</f>
        <v>16985</v>
      </c>
      <c r="AT38" s="121">
        <v>2321</v>
      </c>
      <c r="AU38" s="121">
        <v>9547</v>
      </c>
      <c r="AV38" s="121">
        <v>5117</v>
      </c>
      <c r="AW38" s="121">
        <v>0</v>
      </c>
      <c r="AX38" s="121">
        <f>SUM(AY38:BB38)</f>
        <v>273876</v>
      </c>
      <c r="AY38" s="121">
        <v>149294</v>
      </c>
      <c r="AZ38" s="121">
        <v>115089</v>
      </c>
      <c r="BA38" s="121">
        <v>9493</v>
      </c>
      <c r="BB38" s="121">
        <v>0</v>
      </c>
      <c r="BC38" s="121">
        <v>0</v>
      </c>
      <c r="BD38" s="121">
        <v>6157</v>
      </c>
      <c r="BE38" s="121">
        <v>261963</v>
      </c>
      <c r="BF38" s="121">
        <f>SUM(AE38,+AM38,+BE38)</f>
        <v>644292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6852</v>
      </c>
      <c r="BP38" s="121">
        <f>SUM(BQ38:BT38)</f>
        <v>6852</v>
      </c>
      <c r="BQ38" s="121">
        <v>6852</v>
      </c>
      <c r="BR38" s="121">
        <v>0</v>
      </c>
      <c r="BS38" s="121">
        <v>0</v>
      </c>
      <c r="BT38" s="121">
        <v>0</v>
      </c>
      <c r="BU38" s="121">
        <f>SUM(BV38:BX38)</f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f>SUM(CA38:CD38)</f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67895</v>
      </c>
      <c r="CF38" s="121">
        <v>0</v>
      </c>
      <c r="CG38" s="121">
        <v>0</v>
      </c>
      <c r="CH38" s="121">
        <f>SUM(BG38,+BO38,+CG38)</f>
        <v>6852</v>
      </c>
      <c r="CI38" s="121">
        <f>SUM(AE38,+BG38)</f>
        <v>27799</v>
      </c>
      <c r="CJ38" s="121">
        <f>SUM(AF38,+BH38)</f>
        <v>27799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27799</v>
      </c>
      <c r="CO38" s="121">
        <f>SUM(AK38,+BM38)</f>
        <v>0</v>
      </c>
      <c r="CP38" s="121">
        <f>SUM(AL38,+BN38)</f>
        <v>0</v>
      </c>
      <c r="CQ38" s="121">
        <f>SUM(AM38,+BO38)</f>
        <v>361382</v>
      </c>
      <c r="CR38" s="121">
        <f>SUM(AN38,+BP38)</f>
        <v>64364</v>
      </c>
      <c r="CS38" s="121">
        <f>SUM(AO38,+BQ38)</f>
        <v>64364</v>
      </c>
      <c r="CT38" s="121">
        <f>SUM(AP38,+BR38)</f>
        <v>0</v>
      </c>
      <c r="CU38" s="121">
        <f>SUM(AQ38,+BS38)</f>
        <v>0</v>
      </c>
      <c r="CV38" s="121">
        <f>SUM(AR38,+BT38)</f>
        <v>0</v>
      </c>
      <c r="CW38" s="121">
        <f>SUM(AS38,+BU38)</f>
        <v>16985</v>
      </c>
      <c r="CX38" s="121">
        <f>SUM(AT38,+BV38)</f>
        <v>2321</v>
      </c>
      <c r="CY38" s="121">
        <f>SUM(AU38,+BW38)</f>
        <v>9547</v>
      </c>
      <c r="CZ38" s="121">
        <f>SUM(AV38,+BX38)</f>
        <v>5117</v>
      </c>
      <c r="DA38" s="121">
        <f>SUM(AW38,+BY38)</f>
        <v>0</v>
      </c>
      <c r="DB38" s="121">
        <f>SUM(AX38,+BZ38)</f>
        <v>273876</v>
      </c>
      <c r="DC38" s="121">
        <f>SUM(AY38,+CA38)</f>
        <v>149294</v>
      </c>
      <c r="DD38" s="121">
        <f>SUM(AZ38,+CB38)</f>
        <v>115089</v>
      </c>
      <c r="DE38" s="121">
        <f>SUM(BA38,+CC38)</f>
        <v>9493</v>
      </c>
      <c r="DF38" s="121">
        <f>SUM(BB38,+CD38)</f>
        <v>0</v>
      </c>
      <c r="DG38" s="121">
        <f>SUM(BC38,+CE38)</f>
        <v>67895</v>
      </c>
      <c r="DH38" s="121">
        <f>SUM(BD38,+CF38)</f>
        <v>6157</v>
      </c>
      <c r="DI38" s="121">
        <f>SUM(BE38,+CG38)</f>
        <v>261963</v>
      </c>
      <c r="DJ38" s="121">
        <f>SUM(BF38,+CH38)</f>
        <v>651144</v>
      </c>
    </row>
    <row r="39" spans="1:114" s="136" customFormat="1" ht="13.5" customHeight="1" x14ac:dyDescent="0.15">
      <c r="A39" s="119" t="s">
        <v>14</v>
      </c>
      <c r="B39" s="120" t="s">
        <v>437</v>
      </c>
      <c r="C39" s="119" t="s">
        <v>438</v>
      </c>
      <c r="D39" s="121">
        <f>SUM(E39,+L39)</f>
        <v>701397</v>
      </c>
      <c r="E39" s="121">
        <f>SUM(F39:I39,K39)</f>
        <v>91268</v>
      </c>
      <c r="F39" s="121">
        <v>0</v>
      </c>
      <c r="G39" s="121">
        <v>0</v>
      </c>
      <c r="H39" s="121">
        <v>0</v>
      </c>
      <c r="I39" s="121">
        <v>75002</v>
      </c>
      <c r="J39" s="122" t="s">
        <v>533</v>
      </c>
      <c r="K39" s="121">
        <v>16266</v>
      </c>
      <c r="L39" s="121">
        <v>610129</v>
      </c>
      <c r="M39" s="121">
        <f>SUM(N39,+U39)</f>
        <v>242652</v>
      </c>
      <c r="N39" s="121">
        <f>SUM(O39:R39,T39)</f>
        <v>103989</v>
      </c>
      <c r="O39" s="121">
        <v>0</v>
      </c>
      <c r="P39" s="121">
        <v>0</v>
      </c>
      <c r="Q39" s="121">
        <v>0</v>
      </c>
      <c r="R39" s="121">
        <v>103989</v>
      </c>
      <c r="S39" s="122" t="s">
        <v>533</v>
      </c>
      <c r="T39" s="121">
        <v>0</v>
      </c>
      <c r="U39" s="121">
        <v>138663</v>
      </c>
      <c r="V39" s="121">
        <f>+SUM(D39,M39)</f>
        <v>944049</v>
      </c>
      <c r="W39" s="121">
        <f>+SUM(E39,N39)</f>
        <v>195257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178991</v>
      </c>
      <c r="AB39" s="122" t="str">
        <f>IF(+SUM(J39,S39)=0,"-",+SUM(J39,S39))</f>
        <v>-</v>
      </c>
      <c r="AC39" s="121">
        <f>+SUM(K39,T39)</f>
        <v>16266</v>
      </c>
      <c r="AD39" s="121">
        <f>+SUM(L39,U39)</f>
        <v>748792</v>
      </c>
      <c r="AE39" s="121">
        <f>SUM(AF39,+AK39)</f>
        <v>5831</v>
      </c>
      <c r="AF39" s="121">
        <f>SUM(AG39:AJ39)</f>
        <v>5831</v>
      </c>
      <c r="AG39" s="121">
        <v>1014</v>
      </c>
      <c r="AH39" s="121">
        <v>0</v>
      </c>
      <c r="AI39" s="121">
        <v>4817</v>
      </c>
      <c r="AJ39" s="121">
        <v>0</v>
      </c>
      <c r="AK39" s="121">
        <v>0</v>
      </c>
      <c r="AL39" s="121">
        <v>0</v>
      </c>
      <c r="AM39" s="121">
        <f>SUM(AN39,AS39,AW39,AX39,BD39)</f>
        <v>535794</v>
      </c>
      <c r="AN39" s="121">
        <f>SUM(AO39:AR39)</f>
        <v>102098</v>
      </c>
      <c r="AO39" s="121">
        <v>54975</v>
      </c>
      <c r="AP39" s="121">
        <v>20874</v>
      </c>
      <c r="AQ39" s="121">
        <v>19760</v>
      </c>
      <c r="AR39" s="121">
        <v>6489</v>
      </c>
      <c r="AS39" s="121">
        <f>SUM(AT39:AV39)</f>
        <v>24119</v>
      </c>
      <c r="AT39" s="121">
        <v>11123</v>
      </c>
      <c r="AU39" s="121">
        <v>3628</v>
      </c>
      <c r="AV39" s="121">
        <v>9368</v>
      </c>
      <c r="AW39" s="121">
        <v>19894</v>
      </c>
      <c r="AX39" s="121">
        <f>SUM(AY39:BB39)</f>
        <v>389683</v>
      </c>
      <c r="AY39" s="121">
        <v>116319</v>
      </c>
      <c r="AZ39" s="121">
        <v>254609</v>
      </c>
      <c r="BA39" s="121">
        <v>17859</v>
      </c>
      <c r="BB39" s="121">
        <v>896</v>
      </c>
      <c r="BC39" s="121">
        <v>159772</v>
      </c>
      <c r="BD39" s="121">
        <v>0</v>
      </c>
      <c r="BE39" s="121">
        <v>0</v>
      </c>
      <c r="BF39" s="121">
        <f>SUM(AE39,+AM39,+BE39)</f>
        <v>541625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f>SUM(BP39,BU39,BY39,BZ39,CF39)</f>
        <v>194555</v>
      </c>
      <c r="BP39" s="121">
        <f>SUM(BQ39:BT39)</f>
        <v>90210</v>
      </c>
      <c r="BQ39" s="121">
        <v>26234</v>
      </c>
      <c r="BR39" s="121">
        <v>31063</v>
      </c>
      <c r="BS39" s="121">
        <v>32913</v>
      </c>
      <c r="BT39" s="121">
        <v>0</v>
      </c>
      <c r="BU39" s="121">
        <f>SUM(BV39:BX39)</f>
        <v>36524</v>
      </c>
      <c r="BV39" s="121">
        <v>8252</v>
      </c>
      <c r="BW39" s="121">
        <v>28107</v>
      </c>
      <c r="BX39" s="121">
        <v>165</v>
      </c>
      <c r="BY39" s="121">
        <v>11748</v>
      </c>
      <c r="BZ39" s="121">
        <f>SUM(CA39:CD39)</f>
        <v>56073</v>
      </c>
      <c r="CA39" s="121">
        <v>13854</v>
      </c>
      <c r="CB39" s="121">
        <v>42219</v>
      </c>
      <c r="CC39" s="121">
        <v>0</v>
      </c>
      <c r="CD39" s="121">
        <v>0</v>
      </c>
      <c r="CE39" s="121">
        <v>48097</v>
      </c>
      <c r="CF39" s="121">
        <v>0</v>
      </c>
      <c r="CG39" s="121">
        <v>0</v>
      </c>
      <c r="CH39" s="121">
        <f>SUM(BG39,+BO39,+CG39)</f>
        <v>194555</v>
      </c>
      <c r="CI39" s="121">
        <f>SUM(AE39,+BG39)</f>
        <v>5831</v>
      </c>
      <c r="CJ39" s="121">
        <f>SUM(AF39,+BH39)</f>
        <v>5831</v>
      </c>
      <c r="CK39" s="121">
        <f>SUM(AG39,+BI39)</f>
        <v>1014</v>
      </c>
      <c r="CL39" s="121">
        <f>SUM(AH39,+BJ39)</f>
        <v>0</v>
      </c>
      <c r="CM39" s="121">
        <f>SUM(AI39,+BK39)</f>
        <v>4817</v>
      </c>
      <c r="CN39" s="121">
        <f>SUM(AJ39,+BL39)</f>
        <v>0</v>
      </c>
      <c r="CO39" s="121">
        <f>SUM(AK39,+BM39)</f>
        <v>0</v>
      </c>
      <c r="CP39" s="121">
        <f>SUM(AL39,+BN39)</f>
        <v>0</v>
      </c>
      <c r="CQ39" s="121">
        <f>SUM(AM39,+BO39)</f>
        <v>730349</v>
      </c>
      <c r="CR39" s="121">
        <f>SUM(AN39,+BP39)</f>
        <v>192308</v>
      </c>
      <c r="CS39" s="121">
        <f>SUM(AO39,+BQ39)</f>
        <v>81209</v>
      </c>
      <c r="CT39" s="121">
        <f>SUM(AP39,+BR39)</f>
        <v>51937</v>
      </c>
      <c r="CU39" s="121">
        <f>SUM(AQ39,+BS39)</f>
        <v>52673</v>
      </c>
      <c r="CV39" s="121">
        <f>SUM(AR39,+BT39)</f>
        <v>6489</v>
      </c>
      <c r="CW39" s="121">
        <f>SUM(AS39,+BU39)</f>
        <v>60643</v>
      </c>
      <c r="CX39" s="121">
        <f>SUM(AT39,+BV39)</f>
        <v>19375</v>
      </c>
      <c r="CY39" s="121">
        <f>SUM(AU39,+BW39)</f>
        <v>31735</v>
      </c>
      <c r="CZ39" s="121">
        <f>SUM(AV39,+BX39)</f>
        <v>9533</v>
      </c>
      <c r="DA39" s="121">
        <f>SUM(AW39,+BY39)</f>
        <v>31642</v>
      </c>
      <c r="DB39" s="121">
        <f>SUM(AX39,+BZ39)</f>
        <v>445756</v>
      </c>
      <c r="DC39" s="121">
        <f>SUM(AY39,+CA39)</f>
        <v>130173</v>
      </c>
      <c r="DD39" s="121">
        <f>SUM(AZ39,+CB39)</f>
        <v>296828</v>
      </c>
      <c r="DE39" s="121">
        <f>SUM(BA39,+CC39)</f>
        <v>17859</v>
      </c>
      <c r="DF39" s="121">
        <f>SUM(BB39,+CD39)</f>
        <v>896</v>
      </c>
      <c r="DG39" s="121">
        <f>SUM(BC39,+CE39)</f>
        <v>207869</v>
      </c>
      <c r="DH39" s="121">
        <f>SUM(BD39,+CF39)</f>
        <v>0</v>
      </c>
      <c r="DI39" s="121">
        <f>SUM(BE39,+CG39)</f>
        <v>0</v>
      </c>
      <c r="DJ39" s="121">
        <f>SUM(BF39,+CH39)</f>
        <v>736180</v>
      </c>
    </row>
    <row r="40" spans="1:114" s="136" customFormat="1" ht="13.5" customHeight="1" x14ac:dyDescent="0.15">
      <c r="A40" s="119" t="s">
        <v>14</v>
      </c>
      <c r="B40" s="120" t="s">
        <v>442</v>
      </c>
      <c r="C40" s="119" t="s">
        <v>443</v>
      </c>
      <c r="D40" s="121">
        <f>SUM(E40,+L40)</f>
        <v>191598</v>
      </c>
      <c r="E40" s="121">
        <f>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2" t="s">
        <v>533</v>
      </c>
      <c r="K40" s="121">
        <v>0</v>
      </c>
      <c r="L40" s="121">
        <v>191598</v>
      </c>
      <c r="M40" s="121">
        <f>SUM(N40,+U40)</f>
        <v>44043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533</v>
      </c>
      <c r="T40" s="121">
        <v>0</v>
      </c>
      <c r="U40" s="121">
        <v>44043</v>
      </c>
      <c r="V40" s="121">
        <f>+SUM(D40,M40)</f>
        <v>235641</v>
      </c>
      <c r="W40" s="121">
        <f>+SUM(E40,N40)</f>
        <v>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0</v>
      </c>
      <c r="AB40" s="122" t="str">
        <f>IF(+SUM(J40,S40)=0,"-",+SUM(J40,S40))</f>
        <v>-</v>
      </c>
      <c r="AC40" s="121">
        <f>+SUM(K40,T40)</f>
        <v>0</v>
      </c>
      <c r="AD40" s="121">
        <f>+SUM(L40,U40)</f>
        <v>235641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>SUM(AN40,AS40,AW40,AX40,BD40)</f>
        <v>0</v>
      </c>
      <c r="AN40" s="121">
        <f>SUM(AO40:AR40)</f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f>SUM(AT40:AV40)</f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f>SUM(AY40:BB40)</f>
        <v>0</v>
      </c>
      <c r="AY40" s="121">
        <v>0</v>
      </c>
      <c r="AZ40" s="121">
        <v>0</v>
      </c>
      <c r="BA40" s="121">
        <v>0</v>
      </c>
      <c r="BB40" s="121">
        <v>0</v>
      </c>
      <c r="BC40" s="121">
        <v>191598</v>
      </c>
      <c r="BD40" s="121">
        <v>0</v>
      </c>
      <c r="BE40" s="121">
        <v>0</v>
      </c>
      <c r="BF40" s="121">
        <f>SUM(AE40,+AM40,+BE40)</f>
        <v>0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0</v>
      </c>
      <c r="BP40" s="121">
        <f>SUM(BQ40:BT40)</f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44043</v>
      </c>
      <c r="CF40" s="121">
        <v>0</v>
      </c>
      <c r="CG40" s="121">
        <v>0</v>
      </c>
      <c r="CH40" s="121">
        <f>SUM(BG40,+BO40,+CG40)</f>
        <v>0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0</v>
      </c>
      <c r="CQ40" s="121">
        <f>SUM(AM40,+BO40)</f>
        <v>0</v>
      </c>
      <c r="CR40" s="121">
        <f>SUM(AN40,+BP40)</f>
        <v>0</v>
      </c>
      <c r="CS40" s="121">
        <f>SUM(AO40,+BQ40)</f>
        <v>0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0</v>
      </c>
      <c r="CX40" s="121">
        <f>SUM(AT40,+BV40)</f>
        <v>0</v>
      </c>
      <c r="CY40" s="121">
        <f>SUM(AU40,+BW40)</f>
        <v>0</v>
      </c>
      <c r="CZ40" s="121">
        <f>SUM(AV40,+BX40)</f>
        <v>0</v>
      </c>
      <c r="DA40" s="121">
        <f>SUM(AW40,+BY40)</f>
        <v>0</v>
      </c>
      <c r="DB40" s="121">
        <f>SUM(AX40,+BZ40)</f>
        <v>0</v>
      </c>
      <c r="DC40" s="121">
        <f>SUM(AY40,+CA40)</f>
        <v>0</v>
      </c>
      <c r="DD40" s="121">
        <f>SUM(AZ40,+CB40)</f>
        <v>0</v>
      </c>
      <c r="DE40" s="121">
        <f>SUM(BA40,+CC40)</f>
        <v>0</v>
      </c>
      <c r="DF40" s="121">
        <f>SUM(BB40,+CD40)</f>
        <v>0</v>
      </c>
      <c r="DG40" s="121">
        <f>SUM(BC40,+CE40)</f>
        <v>235641</v>
      </c>
      <c r="DH40" s="121">
        <f>SUM(BD40,+CF40)</f>
        <v>0</v>
      </c>
      <c r="DI40" s="121">
        <f>SUM(BE40,+CG40)</f>
        <v>0</v>
      </c>
      <c r="DJ40" s="121">
        <f>SUM(BF40,+CH40)</f>
        <v>0</v>
      </c>
    </row>
    <row r="41" spans="1:114" s="136" customFormat="1" ht="13.5" customHeight="1" x14ac:dyDescent="0.15">
      <c r="A41" s="119" t="s">
        <v>14</v>
      </c>
      <c r="B41" s="120" t="s">
        <v>447</v>
      </c>
      <c r="C41" s="119" t="s">
        <v>448</v>
      </c>
      <c r="D41" s="121">
        <f>SUM(E41,+L41)</f>
        <v>534675</v>
      </c>
      <c r="E41" s="121">
        <f>SUM(F41:I41,K41)</f>
        <v>120</v>
      </c>
      <c r="F41" s="121">
        <v>0</v>
      </c>
      <c r="G41" s="121">
        <v>0</v>
      </c>
      <c r="H41" s="121">
        <v>0</v>
      </c>
      <c r="I41" s="121">
        <v>120</v>
      </c>
      <c r="J41" s="122" t="s">
        <v>533</v>
      </c>
      <c r="K41" s="121">
        <v>0</v>
      </c>
      <c r="L41" s="121">
        <v>534555</v>
      </c>
      <c r="M41" s="121">
        <f>SUM(N41,+U41)</f>
        <v>128665</v>
      </c>
      <c r="N41" s="121">
        <f>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2" t="s">
        <v>533</v>
      </c>
      <c r="T41" s="121">
        <v>0</v>
      </c>
      <c r="U41" s="121">
        <v>128665</v>
      </c>
      <c r="V41" s="121">
        <f>+SUM(D41,M41)</f>
        <v>663340</v>
      </c>
      <c r="W41" s="121">
        <f>+SUM(E41,N41)</f>
        <v>120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120</v>
      </c>
      <c r="AB41" s="122" t="str">
        <f>IF(+SUM(J41,S41)=0,"-",+SUM(J41,S41))</f>
        <v>-</v>
      </c>
      <c r="AC41" s="121">
        <f>+SUM(K41,T41)</f>
        <v>0</v>
      </c>
      <c r="AD41" s="121">
        <f>+SUM(L41,U41)</f>
        <v>663220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107874</v>
      </c>
      <c r="AM41" s="121">
        <f>SUM(AN41,AS41,AW41,AX41,BD41)</f>
        <v>67819</v>
      </c>
      <c r="AN41" s="121">
        <f>SUM(AO41:AR41)</f>
        <v>59377</v>
      </c>
      <c r="AO41" s="121">
        <v>14017</v>
      </c>
      <c r="AP41" s="121">
        <v>45360</v>
      </c>
      <c r="AQ41" s="121">
        <v>0</v>
      </c>
      <c r="AR41" s="121">
        <v>0</v>
      </c>
      <c r="AS41" s="121">
        <f>SUM(AT41:AV41)</f>
        <v>5351</v>
      </c>
      <c r="AT41" s="121">
        <v>4375</v>
      </c>
      <c r="AU41" s="121">
        <v>0</v>
      </c>
      <c r="AV41" s="121">
        <v>976</v>
      </c>
      <c r="AW41" s="121">
        <v>0</v>
      </c>
      <c r="AX41" s="121">
        <f>SUM(AY41:BB41)</f>
        <v>3091</v>
      </c>
      <c r="AY41" s="121">
        <v>2438</v>
      </c>
      <c r="AZ41" s="121">
        <v>653</v>
      </c>
      <c r="BA41" s="121">
        <v>0</v>
      </c>
      <c r="BB41" s="121">
        <v>0</v>
      </c>
      <c r="BC41" s="121">
        <v>348005</v>
      </c>
      <c r="BD41" s="121">
        <v>0</v>
      </c>
      <c r="BE41" s="121">
        <v>10977</v>
      </c>
      <c r="BF41" s="121">
        <f>SUM(AE41,+AM41,+BE41)</f>
        <v>78796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0</v>
      </c>
      <c r="BP41" s="121">
        <f>SUM(BQ41:BT41)</f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f>SUM(BV41:BX41)</f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f>SUM(CA41:CD41)</f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128665</v>
      </c>
      <c r="CF41" s="121">
        <v>0</v>
      </c>
      <c r="CG41" s="121">
        <v>0</v>
      </c>
      <c r="CH41" s="121">
        <f>SUM(BG41,+BO41,+CG41)</f>
        <v>0</v>
      </c>
      <c r="CI41" s="121">
        <f>SUM(AE41,+BG41)</f>
        <v>0</v>
      </c>
      <c r="CJ41" s="121">
        <f>SUM(AF41,+BH41)</f>
        <v>0</v>
      </c>
      <c r="CK41" s="121">
        <f>SUM(AG41,+BI41)</f>
        <v>0</v>
      </c>
      <c r="CL41" s="121">
        <f>SUM(AH41,+BJ41)</f>
        <v>0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107874</v>
      </c>
      <c r="CQ41" s="121">
        <f>SUM(AM41,+BO41)</f>
        <v>67819</v>
      </c>
      <c r="CR41" s="121">
        <f>SUM(AN41,+BP41)</f>
        <v>59377</v>
      </c>
      <c r="CS41" s="121">
        <f>SUM(AO41,+BQ41)</f>
        <v>14017</v>
      </c>
      <c r="CT41" s="121">
        <f>SUM(AP41,+BR41)</f>
        <v>45360</v>
      </c>
      <c r="CU41" s="121">
        <f>SUM(AQ41,+BS41)</f>
        <v>0</v>
      </c>
      <c r="CV41" s="121">
        <f>SUM(AR41,+BT41)</f>
        <v>0</v>
      </c>
      <c r="CW41" s="121">
        <f>SUM(AS41,+BU41)</f>
        <v>5351</v>
      </c>
      <c r="CX41" s="121">
        <f>SUM(AT41,+BV41)</f>
        <v>4375</v>
      </c>
      <c r="CY41" s="121">
        <f>SUM(AU41,+BW41)</f>
        <v>0</v>
      </c>
      <c r="CZ41" s="121">
        <f>SUM(AV41,+BX41)</f>
        <v>976</v>
      </c>
      <c r="DA41" s="121">
        <f>SUM(AW41,+BY41)</f>
        <v>0</v>
      </c>
      <c r="DB41" s="121">
        <f>SUM(AX41,+BZ41)</f>
        <v>3091</v>
      </c>
      <c r="DC41" s="121">
        <f>SUM(AY41,+CA41)</f>
        <v>2438</v>
      </c>
      <c r="DD41" s="121">
        <f>SUM(AZ41,+CB41)</f>
        <v>653</v>
      </c>
      <c r="DE41" s="121">
        <f>SUM(BA41,+CC41)</f>
        <v>0</v>
      </c>
      <c r="DF41" s="121">
        <f>SUM(BB41,+CD41)</f>
        <v>0</v>
      </c>
      <c r="DG41" s="121">
        <f>SUM(BC41,+CE41)</f>
        <v>476670</v>
      </c>
      <c r="DH41" s="121">
        <f>SUM(BD41,+CF41)</f>
        <v>0</v>
      </c>
      <c r="DI41" s="121">
        <f>SUM(BE41,+CG41)</f>
        <v>10977</v>
      </c>
      <c r="DJ41" s="121">
        <f>SUM(BF41,+CH41)</f>
        <v>78796</v>
      </c>
    </row>
    <row r="42" spans="1:114" s="136" customFormat="1" ht="13.5" customHeight="1" x14ac:dyDescent="0.15">
      <c r="A42" s="119" t="s">
        <v>14</v>
      </c>
      <c r="B42" s="120" t="s">
        <v>452</v>
      </c>
      <c r="C42" s="119" t="s">
        <v>453</v>
      </c>
      <c r="D42" s="121">
        <f>SUM(E42,+L42)</f>
        <v>588964</v>
      </c>
      <c r="E42" s="121">
        <f>SUM(F42:I42,K42)</f>
        <v>46785</v>
      </c>
      <c r="F42" s="121">
        <v>0</v>
      </c>
      <c r="G42" s="121">
        <v>0</v>
      </c>
      <c r="H42" s="121">
        <v>0</v>
      </c>
      <c r="I42" s="121">
        <v>46713</v>
      </c>
      <c r="J42" s="122" t="s">
        <v>533</v>
      </c>
      <c r="K42" s="121">
        <v>72</v>
      </c>
      <c r="L42" s="121">
        <v>542179</v>
      </c>
      <c r="M42" s="121">
        <f>SUM(N42,+U42)</f>
        <v>52923</v>
      </c>
      <c r="N42" s="121">
        <f>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2" t="s">
        <v>533</v>
      </c>
      <c r="T42" s="121">
        <v>0</v>
      </c>
      <c r="U42" s="121">
        <v>52923</v>
      </c>
      <c r="V42" s="121">
        <f>+SUM(D42,M42)</f>
        <v>641887</v>
      </c>
      <c r="W42" s="121">
        <f>+SUM(E42,N42)</f>
        <v>46785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46713</v>
      </c>
      <c r="AB42" s="122" t="str">
        <f>IF(+SUM(J42,S42)=0,"-",+SUM(J42,S42))</f>
        <v>-</v>
      </c>
      <c r="AC42" s="121">
        <f>+SUM(K42,T42)</f>
        <v>72</v>
      </c>
      <c r="AD42" s="121">
        <f>+SUM(L42,U42)</f>
        <v>595102</v>
      </c>
      <c r="AE42" s="121">
        <f>SUM(AF42,+AK42)</f>
        <v>0</v>
      </c>
      <c r="AF42" s="121">
        <f>SUM(AG42:AJ42)</f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f>SUM(AN42,AS42,AW42,AX42,BD42)</f>
        <v>162424</v>
      </c>
      <c r="AN42" s="121">
        <f>SUM(AO42:AR42)</f>
        <v>22174</v>
      </c>
      <c r="AO42" s="121">
        <v>22174</v>
      </c>
      <c r="AP42" s="121">
        <v>0</v>
      </c>
      <c r="AQ42" s="121">
        <v>0</v>
      </c>
      <c r="AR42" s="121">
        <v>0</v>
      </c>
      <c r="AS42" s="121">
        <f>SUM(AT42:AV42)</f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f>SUM(AY42:BB42)</f>
        <v>140250</v>
      </c>
      <c r="AY42" s="121">
        <v>41075</v>
      </c>
      <c r="AZ42" s="121">
        <v>0</v>
      </c>
      <c r="BA42" s="121">
        <v>0</v>
      </c>
      <c r="BB42" s="121">
        <v>99175</v>
      </c>
      <c r="BC42" s="121">
        <v>426540</v>
      </c>
      <c r="BD42" s="121">
        <v>0</v>
      </c>
      <c r="BE42" s="121">
        <v>0</v>
      </c>
      <c r="BF42" s="121">
        <f>SUM(AE42,+AM42,+BE42)</f>
        <v>162424</v>
      </c>
      <c r="BG42" s="121">
        <f>SUM(BH42,+BM42)</f>
        <v>0</v>
      </c>
      <c r="BH42" s="121">
        <f>SUM(BI42:BL42)</f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6010</v>
      </c>
      <c r="BP42" s="121">
        <f>SUM(BQ42:BT42)</f>
        <v>6010</v>
      </c>
      <c r="BQ42" s="121">
        <v>6010</v>
      </c>
      <c r="BR42" s="121">
        <v>0</v>
      </c>
      <c r="BS42" s="121">
        <v>0</v>
      </c>
      <c r="BT42" s="121">
        <v>0</v>
      </c>
      <c r="BU42" s="121">
        <f>SUM(BV42:BX42)</f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f>SUM(CA42:CD42)</f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46913</v>
      </c>
      <c r="CF42" s="121">
        <v>0</v>
      </c>
      <c r="CG42" s="121">
        <v>0</v>
      </c>
      <c r="CH42" s="121">
        <f>SUM(BG42,+BO42,+CG42)</f>
        <v>6010</v>
      </c>
      <c r="CI42" s="121">
        <f>SUM(AE42,+BG42)</f>
        <v>0</v>
      </c>
      <c r="CJ42" s="121">
        <f>SUM(AF42,+BH42)</f>
        <v>0</v>
      </c>
      <c r="CK42" s="121">
        <f>SUM(AG42,+BI42)</f>
        <v>0</v>
      </c>
      <c r="CL42" s="121">
        <f>SUM(AH42,+BJ42)</f>
        <v>0</v>
      </c>
      <c r="CM42" s="121">
        <f>SUM(AI42,+BK42)</f>
        <v>0</v>
      </c>
      <c r="CN42" s="121">
        <f>SUM(AJ42,+BL42)</f>
        <v>0</v>
      </c>
      <c r="CO42" s="121">
        <f>SUM(AK42,+BM42)</f>
        <v>0</v>
      </c>
      <c r="CP42" s="121">
        <f>SUM(AL42,+BN42)</f>
        <v>0</v>
      </c>
      <c r="CQ42" s="121">
        <f>SUM(AM42,+BO42)</f>
        <v>168434</v>
      </c>
      <c r="CR42" s="121">
        <f>SUM(AN42,+BP42)</f>
        <v>28184</v>
      </c>
      <c r="CS42" s="121">
        <f>SUM(AO42,+BQ42)</f>
        <v>28184</v>
      </c>
      <c r="CT42" s="121">
        <f>SUM(AP42,+BR42)</f>
        <v>0</v>
      </c>
      <c r="CU42" s="121">
        <f>SUM(AQ42,+BS42)</f>
        <v>0</v>
      </c>
      <c r="CV42" s="121">
        <f>SUM(AR42,+BT42)</f>
        <v>0</v>
      </c>
      <c r="CW42" s="121">
        <f>SUM(AS42,+BU42)</f>
        <v>0</v>
      </c>
      <c r="CX42" s="121">
        <f>SUM(AT42,+BV42)</f>
        <v>0</v>
      </c>
      <c r="CY42" s="121">
        <f>SUM(AU42,+BW42)</f>
        <v>0</v>
      </c>
      <c r="CZ42" s="121">
        <f>SUM(AV42,+BX42)</f>
        <v>0</v>
      </c>
      <c r="DA42" s="121">
        <f>SUM(AW42,+BY42)</f>
        <v>0</v>
      </c>
      <c r="DB42" s="121">
        <f>SUM(AX42,+BZ42)</f>
        <v>140250</v>
      </c>
      <c r="DC42" s="121">
        <f>SUM(AY42,+CA42)</f>
        <v>41075</v>
      </c>
      <c r="DD42" s="121">
        <f>SUM(AZ42,+CB42)</f>
        <v>0</v>
      </c>
      <c r="DE42" s="121">
        <f>SUM(BA42,+CC42)</f>
        <v>0</v>
      </c>
      <c r="DF42" s="121">
        <f>SUM(BB42,+CD42)</f>
        <v>99175</v>
      </c>
      <c r="DG42" s="121">
        <f>SUM(BC42,+CE42)</f>
        <v>473453</v>
      </c>
      <c r="DH42" s="121">
        <f>SUM(BD42,+CF42)</f>
        <v>0</v>
      </c>
      <c r="DI42" s="121">
        <f>SUM(BE42,+CG42)</f>
        <v>0</v>
      </c>
      <c r="DJ42" s="121">
        <f>SUM(BF42,+CH42)</f>
        <v>168434</v>
      </c>
    </row>
    <row r="43" spans="1:114" s="136" customFormat="1" ht="13.5" customHeight="1" x14ac:dyDescent="0.15">
      <c r="A43" s="119" t="s">
        <v>14</v>
      </c>
      <c r="B43" s="120" t="s">
        <v>457</v>
      </c>
      <c r="C43" s="119" t="s">
        <v>458</v>
      </c>
      <c r="D43" s="121">
        <f>SUM(E43,+L43)</f>
        <v>586592</v>
      </c>
      <c r="E43" s="121">
        <f>SUM(F43:I43,K43)</f>
        <v>122422</v>
      </c>
      <c r="F43" s="121">
        <v>0</v>
      </c>
      <c r="G43" s="121">
        <v>0</v>
      </c>
      <c r="H43" s="121">
        <v>0</v>
      </c>
      <c r="I43" s="121">
        <v>105955</v>
      </c>
      <c r="J43" s="122" t="s">
        <v>533</v>
      </c>
      <c r="K43" s="121">
        <v>16467</v>
      </c>
      <c r="L43" s="121">
        <v>464170</v>
      </c>
      <c r="M43" s="121">
        <f>SUM(N43,+U43)</f>
        <v>114436</v>
      </c>
      <c r="N43" s="121">
        <f>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2" t="s">
        <v>533</v>
      </c>
      <c r="T43" s="121">
        <v>0</v>
      </c>
      <c r="U43" s="121">
        <v>114436</v>
      </c>
      <c r="V43" s="121">
        <f>+SUM(D43,M43)</f>
        <v>701028</v>
      </c>
      <c r="W43" s="121">
        <f>+SUM(E43,N43)</f>
        <v>122422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105955</v>
      </c>
      <c r="AB43" s="122" t="str">
        <f>IF(+SUM(J43,S43)=0,"-",+SUM(J43,S43))</f>
        <v>-</v>
      </c>
      <c r="AC43" s="121">
        <f>+SUM(K43,T43)</f>
        <v>16467</v>
      </c>
      <c r="AD43" s="121">
        <f>+SUM(L43,U43)</f>
        <v>578606</v>
      </c>
      <c r="AE43" s="121">
        <f>SUM(AF43,+AK43)</f>
        <v>0</v>
      </c>
      <c r="AF43" s="121">
        <f>SUM(AG43:AJ43)</f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f>SUM(AN43,AS43,AW43,AX43,BD43)</f>
        <v>586592</v>
      </c>
      <c r="AN43" s="121">
        <f>SUM(AO43:AR43)</f>
        <v>125823</v>
      </c>
      <c r="AO43" s="121">
        <v>41467</v>
      </c>
      <c r="AP43" s="121">
        <v>3301</v>
      </c>
      <c r="AQ43" s="121">
        <v>78955</v>
      </c>
      <c r="AR43" s="121">
        <v>2100</v>
      </c>
      <c r="AS43" s="121">
        <f>SUM(AT43:AV43)</f>
        <v>132822</v>
      </c>
      <c r="AT43" s="121">
        <v>627</v>
      </c>
      <c r="AU43" s="121">
        <v>131995</v>
      </c>
      <c r="AV43" s="121">
        <v>200</v>
      </c>
      <c r="AW43" s="121">
        <v>0</v>
      </c>
      <c r="AX43" s="121">
        <f>SUM(AY43:BB43)</f>
        <v>327947</v>
      </c>
      <c r="AY43" s="121">
        <v>83747</v>
      </c>
      <c r="AZ43" s="121">
        <v>242945</v>
      </c>
      <c r="BA43" s="121">
        <v>862</v>
      </c>
      <c r="BB43" s="121">
        <v>393</v>
      </c>
      <c r="BC43" s="121">
        <v>0</v>
      </c>
      <c r="BD43" s="121">
        <v>0</v>
      </c>
      <c r="BE43" s="121">
        <v>0</v>
      </c>
      <c r="BF43" s="121">
        <f>SUM(AE43,+AM43,+BE43)</f>
        <v>586592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f>SUM(BP43,BU43,BY43,BZ43,CF43)</f>
        <v>0</v>
      </c>
      <c r="BP43" s="121">
        <f>SUM(BQ43:BT43)</f>
        <v>0</v>
      </c>
      <c r="BQ43" s="121">
        <v>0</v>
      </c>
      <c r="BR43" s="121">
        <v>0</v>
      </c>
      <c r="BS43" s="121">
        <v>0</v>
      </c>
      <c r="BT43" s="121">
        <v>0</v>
      </c>
      <c r="BU43" s="121">
        <f>SUM(BV43:BX43)</f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f>SUM(CA43:CD43)</f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114436</v>
      </c>
      <c r="CF43" s="121">
        <v>0</v>
      </c>
      <c r="CG43" s="121">
        <v>0</v>
      </c>
      <c r="CH43" s="121">
        <f>SUM(BG43,+BO43,+CG43)</f>
        <v>0</v>
      </c>
      <c r="CI43" s="121">
        <f>SUM(AE43,+BG43)</f>
        <v>0</v>
      </c>
      <c r="CJ43" s="121">
        <f>SUM(AF43,+BH43)</f>
        <v>0</v>
      </c>
      <c r="CK43" s="121">
        <f>SUM(AG43,+BI43)</f>
        <v>0</v>
      </c>
      <c r="CL43" s="121">
        <f>SUM(AH43,+BJ43)</f>
        <v>0</v>
      </c>
      <c r="CM43" s="121">
        <f>SUM(AI43,+BK43)</f>
        <v>0</v>
      </c>
      <c r="CN43" s="121">
        <f>SUM(AJ43,+BL43)</f>
        <v>0</v>
      </c>
      <c r="CO43" s="121">
        <f>SUM(AK43,+BM43)</f>
        <v>0</v>
      </c>
      <c r="CP43" s="121">
        <f>SUM(AL43,+BN43)</f>
        <v>0</v>
      </c>
      <c r="CQ43" s="121">
        <f>SUM(AM43,+BO43)</f>
        <v>586592</v>
      </c>
      <c r="CR43" s="121">
        <f>SUM(AN43,+BP43)</f>
        <v>125823</v>
      </c>
      <c r="CS43" s="121">
        <f>SUM(AO43,+BQ43)</f>
        <v>41467</v>
      </c>
      <c r="CT43" s="121">
        <f>SUM(AP43,+BR43)</f>
        <v>3301</v>
      </c>
      <c r="CU43" s="121">
        <f>SUM(AQ43,+BS43)</f>
        <v>78955</v>
      </c>
      <c r="CV43" s="121">
        <f>SUM(AR43,+BT43)</f>
        <v>2100</v>
      </c>
      <c r="CW43" s="121">
        <f>SUM(AS43,+BU43)</f>
        <v>132822</v>
      </c>
      <c r="CX43" s="121">
        <f>SUM(AT43,+BV43)</f>
        <v>627</v>
      </c>
      <c r="CY43" s="121">
        <f>SUM(AU43,+BW43)</f>
        <v>131995</v>
      </c>
      <c r="CZ43" s="121">
        <f>SUM(AV43,+BX43)</f>
        <v>200</v>
      </c>
      <c r="DA43" s="121">
        <f>SUM(AW43,+BY43)</f>
        <v>0</v>
      </c>
      <c r="DB43" s="121">
        <f>SUM(AX43,+BZ43)</f>
        <v>327947</v>
      </c>
      <c r="DC43" s="121">
        <f>SUM(AY43,+CA43)</f>
        <v>83747</v>
      </c>
      <c r="DD43" s="121">
        <f>SUM(AZ43,+CB43)</f>
        <v>242945</v>
      </c>
      <c r="DE43" s="121">
        <f>SUM(BA43,+CC43)</f>
        <v>862</v>
      </c>
      <c r="DF43" s="121">
        <f>SUM(BB43,+CD43)</f>
        <v>393</v>
      </c>
      <c r="DG43" s="121">
        <f>SUM(BC43,+CE43)</f>
        <v>114436</v>
      </c>
      <c r="DH43" s="121">
        <f>SUM(BD43,+CF43)</f>
        <v>0</v>
      </c>
      <c r="DI43" s="121">
        <f>SUM(BE43,+CG43)</f>
        <v>0</v>
      </c>
      <c r="DJ43" s="121">
        <f>SUM(BF43,+CH43)</f>
        <v>586592</v>
      </c>
    </row>
    <row r="44" spans="1:114" s="136" customFormat="1" ht="13.5" customHeight="1" x14ac:dyDescent="0.15">
      <c r="A44" s="119" t="s">
        <v>14</v>
      </c>
      <c r="B44" s="120" t="s">
        <v>462</v>
      </c>
      <c r="C44" s="119" t="s">
        <v>463</v>
      </c>
      <c r="D44" s="121">
        <f>SUM(E44,+L44)</f>
        <v>481702</v>
      </c>
      <c r="E44" s="121">
        <f>SUM(F44:I44,K44)</f>
        <v>85586</v>
      </c>
      <c r="F44" s="121">
        <v>0</v>
      </c>
      <c r="G44" s="121">
        <v>0</v>
      </c>
      <c r="H44" s="121">
        <v>0</v>
      </c>
      <c r="I44" s="121">
        <v>76965</v>
      </c>
      <c r="J44" s="122" t="s">
        <v>533</v>
      </c>
      <c r="K44" s="121">
        <v>8621</v>
      </c>
      <c r="L44" s="121">
        <v>396116</v>
      </c>
      <c r="M44" s="121">
        <f>SUM(N44,+U44)</f>
        <v>47466</v>
      </c>
      <c r="N44" s="121">
        <f>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2" t="s">
        <v>533</v>
      </c>
      <c r="T44" s="121">
        <v>0</v>
      </c>
      <c r="U44" s="121">
        <v>47466</v>
      </c>
      <c r="V44" s="121">
        <f>+SUM(D44,M44)</f>
        <v>529168</v>
      </c>
      <c r="W44" s="121">
        <f>+SUM(E44,N44)</f>
        <v>85586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76965</v>
      </c>
      <c r="AB44" s="122" t="str">
        <f>IF(+SUM(J44,S44)=0,"-",+SUM(J44,S44))</f>
        <v>-</v>
      </c>
      <c r="AC44" s="121">
        <f>+SUM(K44,T44)</f>
        <v>8621</v>
      </c>
      <c r="AD44" s="121">
        <f>+SUM(L44,U44)</f>
        <v>443582</v>
      </c>
      <c r="AE44" s="121">
        <f>SUM(AF44,+AK44)</f>
        <v>0</v>
      </c>
      <c r="AF44" s="121">
        <f>SUM(AG44:AJ44)</f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f>SUM(AN44,AS44,AW44,AX44,BD44)</f>
        <v>147777</v>
      </c>
      <c r="AN44" s="121">
        <f>SUM(AO44:AR44)</f>
        <v>32889</v>
      </c>
      <c r="AO44" s="121">
        <v>22475</v>
      </c>
      <c r="AP44" s="121">
        <v>10414</v>
      </c>
      <c r="AQ44" s="121">
        <v>0</v>
      </c>
      <c r="AR44" s="121">
        <v>0</v>
      </c>
      <c r="AS44" s="121">
        <f>SUM(AT44:AV44)</f>
        <v>874</v>
      </c>
      <c r="AT44" s="121">
        <v>874</v>
      </c>
      <c r="AU44" s="121">
        <v>0</v>
      </c>
      <c r="AV44" s="121">
        <v>0</v>
      </c>
      <c r="AW44" s="121">
        <v>0</v>
      </c>
      <c r="AX44" s="121">
        <f>SUM(AY44:BB44)</f>
        <v>114014</v>
      </c>
      <c r="AY44" s="121">
        <v>82776</v>
      </c>
      <c r="AZ44" s="121">
        <v>0</v>
      </c>
      <c r="BA44" s="121">
        <v>0</v>
      </c>
      <c r="BB44" s="121">
        <v>31238</v>
      </c>
      <c r="BC44" s="121">
        <v>324534</v>
      </c>
      <c r="BD44" s="121">
        <v>0</v>
      </c>
      <c r="BE44" s="121">
        <v>9391</v>
      </c>
      <c r="BF44" s="121">
        <f>SUM(AE44,+AM44,+BE44)</f>
        <v>157168</v>
      </c>
      <c r="BG44" s="121">
        <f>SUM(BH44,+BM44)</f>
        <v>0</v>
      </c>
      <c r="BH44" s="121">
        <f>SUM(BI44:BL44)</f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f>SUM(BP44,BU44,BY44,BZ44,CF44)</f>
        <v>22475</v>
      </c>
      <c r="BP44" s="121">
        <f>SUM(BQ44:BT44)</f>
        <v>22475</v>
      </c>
      <c r="BQ44" s="121">
        <v>22475</v>
      </c>
      <c r="BR44" s="121">
        <v>0</v>
      </c>
      <c r="BS44" s="121">
        <v>0</v>
      </c>
      <c r="BT44" s="121">
        <v>0</v>
      </c>
      <c r="BU44" s="121">
        <f>SUM(BV44:BX44)</f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>SUM(CA44:CD44)</f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24991</v>
      </c>
      <c r="CF44" s="121">
        <v>0</v>
      </c>
      <c r="CG44" s="121">
        <v>0</v>
      </c>
      <c r="CH44" s="121">
        <f>SUM(BG44,+BO44,+CG44)</f>
        <v>22475</v>
      </c>
      <c r="CI44" s="121">
        <f>SUM(AE44,+BG44)</f>
        <v>0</v>
      </c>
      <c r="CJ44" s="121">
        <f>SUM(AF44,+BH44)</f>
        <v>0</v>
      </c>
      <c r="CK44" s="121">
        <f>SUM(AG44,+BI44)</f>
        <v>0</v>
      </c>
      <c r="CL44" s="121">
        <f>SUM(AH44,+BJ44)</f>
        <v>0</v>
      </c>
      <c r="CM44" s="121">
        <f>SUM(AI44,+BK44)</f>
        <v>0</v>
      </c>
      <c r="CN44" s="121">
        <f>SUM(AJ44,+BL44)</f>
        <v>0</v>
      </c>
      <c r="CO44" s="121">
        <f>SUM(AK44,+BM44)</f>
        <v>0</v>
      </c>
      <c r="CP44" s="121">
        <f>SUM(AL44,+BN44)</f>
        <v>0</v>
      </c>
      <c r="CQ44" s="121">
        <f>SUM(AM44,+BO44)</f>
        <v>170252</v>
      </c>
      <c r="CR44" s="121">
        <f>SUM(AN44,+BP44)</f>
        <v>55364</v>
      </c>
      <c r="CS44" s="121">
        <f>SUM(AO44,+BQ44)</f>
        <v>44950</v>
      </c>
      <c r="CT44" s="121">
        <f>SUM(AP44,+BR44)</f>
        <v>10414</v>
      </c>
      <c r="CU44" s="121">
        <f>SUM(AQ44,+BS44)</f>
        <v>0</v>
      </c>
      <c r="CV44" s="121">
        <f>SUM(AR44,+BT44)</f>
        <v>0</v>
      </c>
      <c r="CW44" s="121">
        <f>SUM(AS44,+BU44)</f>
        <v>874</v>
      </c>
      <c r="CX44" s="121">
        <f>SUM(AT44,+BV44)</f>
        <v>874</v>
      </c>
      <c r="CY44" s="121">
        <f>SUM(AU44,+BW44)</f>
        <v>0</v>
      </c>
      <c r="CZ44" s="121">
        <f>SUM(AV44,+BX44)</f>
        <v>0</v>
      </c>
      <c r="DA44" s="121">
        <f>SUM(AW44,+BY44)</f>
        <v>0</v>
      </c>
      <c r="DB44" s="121">
        <f>SUM(AX44,+BZ44)</f>
        <v>114014</v>
      </c>
      <c r="DC44" s="121">
        <f>SUM(AY44,+CA44)</f>
        <v>82776</v>
      </c>
      <c r="DD44" s="121">
        <f>SUM(AZ44,+CB44)</f>
        <v>0</v>
      </c>
      <c r="DE44" s="121">
        <f>SUM(BA44,+CC44)</f>
        <v>0</v>
      </c>
      <c r="DF44" s="121">
        <f>SUM(BB44,+CD44)</f>
        <v>31238</v>
      </c>
      <c r="DG44" s="121">
        <f>SUM(BC44,+CE44)</f>
        <v>349525</v>
      </c>
      <c r="DH44" s="121">
        <f>SUM(BD44,+CF44)</f>
        <v>0</v>
      </c>
      <c r="DI44" s="121">
        <f>SUM(BE44,+CG44)</f>
        <v>9391</v>
      </c>
      <c r="DJ44" s="121">
        <f>SUM(BF44,+CH44)</f>
        <v>179643</v>
      </c>
    </row>
    <row r="45" spans="1:114" s="136" customFormat="1" ht="13.5" customHeight="1" x14ac:dyDescent="0.15">
      <c r="A45" s="119" t="s">
        <v>14</v>
      </c>
      <c r="B45" s="120" t="s">
        <v>465</v>
      </c>
      <c r="C45" s="119" t="s">
        <v>466</v>
      </c>
      <c r="D45" s="121">
        <f>SUM(E45,+L45)</f>
        <v>181008</v>
      </c>
      <c r="E45" s="121">
        <f>SUM(F45:I45,K45)</f>
        <v>1394</v>
      </c>
      <c r="F45" s="121">
        <v>0</v>
      </c>
      <c r="G45" s="121">
        <v>120</v>
      </c>
      <c r="H45" s="121">
        <v>0</v>
      </c>
      <c r="I45" s="121">
        <v>1144</v>
      </c>
      <c r="J45" s="122" t="s">
        <v>533</v>
      </c>
      <c r="K45" s="121">
        <v>130</v>
      </c>
      <c r="L45" s="121">
        <v>179614</v>
      </c>
      <c r="M45" s="121">
        <f>SUM(N45,+U45)</f>
        <v>24554</v>
      </c>
      <c r="N45" s="121">
        <f>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2" t="s">
        <v>533</v>
      </c>
      <c r="T45" s="121">
        <v>0</v>
      </c>
      <c r="U45" s="121">
        <v>24554</v>
      </c>
      <c r="V45" s="121">
        <f>+SUM(D45,M45)</f>
        <v>205562</v>
      </c>
      <c r="W45" s="121">
        <f>+SUM(E45,N45)</f>
        <v>1394</v>
      </c>
      <c r="X45" s="121">
        <f>+SUM(F45,O45)</f>
        <v>0</v>
      </c>
      <c r="Y45" s="121">
        <f>+SUM(G45,P45)</f>
        <v>120</v>
      </c>
      <c r="Z45" s="121">
        <f>+SUM(H45,Q45)</f>
        <v>0</v>
      </c>
      <c r="AA45" s="121">
        <f>+SUM(I45,R45)</f>
        <v>1144</v>
      </c>
      <c r="AB45" s="122" t="str">
        <f>IF(+SUM(J45,S45)=0,"-",+SUM(J45,S45))</f>
        <v>-</v>
      </c>
      <c r="AC45" s="121">
        <f>+SUM(K45,T45)</f>
        <v>130</v>
      </c>
      <c r="AD45" s="121">
        <f>+SUM(L45,U45)</f>
        <v>204168</v>
      </c>
      <c r="AE45" s="121">
        <f>SUM(AF45,+AK45)</f>
        <v>0</v>
      </c>
      <c r="AF45" s="121">
        <f>SUM(AG45:AJ45)</f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f>SUM(AN45,AS45,AW45,AX45,BD45)</f>
        <v>89106</v>
      </c>
      <c r="AN45" s="121">
        <f>SUM(AO45:AR45)</f>
        <v>21291</v>
      </c>
      <c r="AO45" s="121">
        <v>21291</v>
      </c>
      <c r="AP45" s="121">
        <v>0</v>
      </c>
      <c r="AQ45" s="121">
        <v>0</v>
      </c>
      <c r="AR45" s="121">
        <v>0</v>
      </c>
      <c r="AS45" s="121">
        <f>SUM(AT45:AV45)</f>
        <v>67815</v>
      </c>
      <c r="AT45" s="121">
        <v>67561</v>
      </c>
      <c r="AU45" s="121">
        <v>254</v>
      </c>
      <c r="AV45" s="121">
        <v>0</v>
      </c>
      <c r="AW45" s="121">
        <v>0</v>
      </c>
      <c r="AX45" s="121">
        <f>SUM(AY45:BB45)</f>
        <v>0</v>
      </c>
      <c r="AY45" s="121">
        <v>0</v>
      </c>
      <c r="AZ45" s="121">
        <v>0</v>
      </c>
      <c r="BA45" s="121">
        <v>0</v>
      </c>
      <c r="BB45" s="121">
        <v>0</v>
      </c>
      <c r="BC45" s="121">
        <v>85282</v>
      </c>
      <c r="BD45" s="121">
        <v>0</v>
      </c>
      <c r="BE45" s="121">
        <v>6620</v>
      </c>
      <c r="BF45" s="121">
        <f>SUM(AE45,+AM45,+BE45)</f>
        <v>95726</v>
      </c>
      <c r="BG45" s="121">
        <f>SUM(BH45,+BM45)</f>
        <v>0</v>
      </c>
      <c r="BH45" s="121">
        <f>SUM(BI45:BL45)</f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f>SUM(BP45,BU45,BY45,BZ45,CF45)</f>
        <v>8588</v>
      </c>
      <c r="BP45" s="121">
        <f>SUM(BQ45:BT45)</f>
        <v>8588</v>
      </c>
      <c r="BQ45" s="121">
        <v>8588</v>
      </c>
      <c r="BR45" s="121">
        <v>0</v>
      </c>
      <c r="BS45" s="121">
        <v>0</v>
      </c>
      <c r="BT45" s="121">
        <v>0</v>
      </c>
      <c r="BU45" s="121">
        <f>SUM(BV45:BX45)</f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f>SUM(CA45:CD45)</f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15966</v>
      </c>
      <c r="CF45" s="121">
        <v>0</v>
      </c>
      <c r="CG45" s="121">
        <v>0</v>
      </c>
      <c r="CH45" s="121">
        <f>SUM(BG45,+BO45,+CG45)</f>
        <v>8588</v>
      </c>
      <c r="CI45" s="121">
        <f>SUM(AE45,+BG45)</f>
        <v>0</v>
      </c>
      <c r="CJ45" s="121">
        <f>SUM(AF45,+BH45)</f>
        <v>0</v>
      </c>
      <c r="CK45" s="121">
        <f>SUM(AG45,+BI45)</f>
        <v>0</v>
      </c>
      <c r="CL45" s="121">
        <f>SUM(AH45,+BJ45)</f>
        <v>0</v>
      </c>
      <c r="CM45" s="121">
        <f>SUM(AI45,+BK45)</f>
        <v>0</v>
      </c>
      <c r="CN45" s="121">
        <f>SUM(AJ45,+BL45)</f>
        <v>0</v>
      </c>
      <c r="CO45" s="121">
        <f>SUM(AK45,+BM45)</f>
        <v>0</v>
      </c>
      <c r="CP45" s="121">
        <f>SUM(AL45,+BN45)</f>
        <v>0</v>
      </c>
      <c r="CQ45" s="121">
        <f>SUM(AM45,+BO45)</f>
        <v>97694</v>
      </c>
      <c r="CR45" s="121">
        <f>SUM(AN45,+BP45)</f>
        <v>29879</v>
      </c>
      <c r="CS45" s="121">
        <f>SUM(AO45,+BQ45)</f>
        <v>29879</v>
      </c>
      <c r="CT45" s="121">
        <f>SUM(AP45,+BR45)</f>
        <v>0</v>
      </c>
      <c r="CU45" s="121">
        <f>SUM(AQ45,+BS45)</f>
        <v>0</v>
      </c>
      <c r="CV45" s="121">
        <f>SUM(AR45,+BT45)</f>
        <v>0</v>
      </c>
      <c r="CW45" s="121">
        <f>SUM(AS45,+BU45)</f>
        <v>67815</v>
      </c>
      <c r="CX45" s="121">
        <f>SUM(AT45,+BV45)</f>
        <v>67561</v>
      </c>
      <c r="CY45" s="121">
        <f>SUM(AU45,+BW45)</f>
        <v>254</v>
      </c>
      <c r="CZ45" s="121">
        <f>SUM(AV45,+BX45)</f>
        <v>0</v>
      </c>
      <c r="DA45" s="121">
        <f>SUM(AW45,+BY45)</f>
        <v>0</v>
      </c>
      <c r="DB45" s="121">
        <f>SUM(AX45,+BZ45)</f>
        <v>0</v>
      </c>
      <c r="DC45" s="121">
        <f>SUM(AY45,+CA45)</f>
        <v>0</v>
      </c>
      <c r="DD45" s="121">
        <f>SUM(AZ45,+CB45)</f>
        <v>0</v>
      </c>
      <c r="DE45" s="121">
        <f>SUM(BA45,+CC45)</f>
        <v>0</v>
      </c>
      <c r="DF45" s="121">
        <f>SUM(BB45,+CD45)</f>
        <v>0</v>
      </c>
      <c r="DG45" s="121">
        <f>SUM(BC45,+CE45)</f>
        <v>101248</v>
      </c>
      <c r="DH45" s="121">
        <f>SUM(BD45,+CF45)</f>
        <v>0</v>
      </c>
      <c r="DI45" s="121">
        <f>SUM(BE45,+CG45)</f>
        <v>6620</v>
      </c>
      <c r="DJ45" s="121">
        <f>SUM(BF45,+CH45)</f>
        <v>104314</v>
      </c>
    </row>
    <row r="46" spans="1:114" s="136" customFormat="1" ht="13.5" customHeight="1" x14ac:dyDescent="0.15">
      <c r="A46" s="119" t="s">
        <v>14</v>
      </c>
      <c r="B46" s="120" t="s">
        <v>468</v>
      </c>
      <c r="C46" s="119" t="s">
        <v>469</v>
      </c>
      <c r="D46" s="121">
        <f>SUM(E46,+L46)</f>
        <v>261436</v>
      </c>
      <c r="E46" s="121">
        <f>SUM(F46:I46,K46)</f>
        <v>35467</v>
      </c>
      <c r="F46" s="121">
        <v>0</v>
      </c>
      <c r="G46" s="121">
        <v>0</v>
      </c>
      <c r="H46" s="121">
        <v>0</v>
      </c>
      <c r="I46" s="121">
        <v>34658</v>
      </c>
      <c r="J46" s="122" t="s">
        <v>533</v>
      </c>
      <c r="K46" s="121">
        <v>809</v>
      </c>
      <c r="L46" s="121">
        <v>225969</v>
      </c>
      <c r="M46" s="121">
        <f>SUM(N46,+U46)</f>
        <v>20309</v>
      </c>
      <c r="N46" s="121">
        <f>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2" t="s">
        <v>533</v>
      </c>
      <c r="T46" s="121">
        <v>0</v>
      </c>
      <c r="U46" s="121">
        <v>20309</v>
      </c>
      <c r="V46" s="121">
        <f>+SUM(D46,M46)</f>
        <v>281745</v>
      </c>
      <c r="W46" s="121">
        <f>+SUM(E46,N46)</f>
        <v>35467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34658</v>
      </c>
      <c r="AB46" s="122" t="str">
        <f>IF(+SUM(J46,S46)=0,"-",+SUM(J46,S46))</f>
        <v>-</v>
      </c>
      <c r="AC46" s="121">
        <f>+SUM(K46,T46)</f>
        <v>809</v>
      </c>
      <c r="AD46" s="121">
        <f>+SUM(L46,U46)</f>
        <v>246278</v>
      </c>
      <c r="AE46" s="121">
        <f>SUM(AF46,+AK46)</f>
        <v>0</v>
      </c>
      <c r="AF46" s="121">
        <f>SUM(AG46:AJ46)</f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853</v>
      </c>
      <c r="AM46" s="121">
        <f>SUM(AN46,AS46,AW46,AX46,BD46)</f>
        <v>100415</v>
      </c>
      <c r="AN46" s="121">
        <f>SUM(AO46:AR46)</f>
        <v>29065</v>
      </c>
      <c r="AO46" s="121">
        <v>29065</v>
      </c>
      <c r="AP46" s="121">
        <v>0</v>
      </c>
      <c r="AQ46" s="121">
        <v>0</v>
      </c>
      <c r="AR46" s="121">
        <v>0</v>
      </c>
      <c r="AS46" s="121">
        <f>SUM(AT46:AV46)</f>
        <v>71350</v>
      </c>
      <c r="AT46" s="121">
        <v>63078</v>
      </c>
      <c r="AU46" s="121">
        <v>8272</v>
      </c>
      <c r="AV46" s="121">
        <v>0</v>
      </c>
      <c r="AW46" s="121">
        <v>0</v>
      </c>
      <c r="AX46" s="121">
        <f>SUM(AY46:BB46)</f>
        <v>0</v>
      </c>
      <c r="AY46" s="121">
        <v>0</v>
      </c>
      <c r="AZ46" s="121">
        <v>0</v>
      </c>
      <c r="BA46" s="121">
        <v>0</v>
      </c>
      <c r="BB46" s="121">
        <v>0</v>
      </c>
      <c r="BC46" s="121">
        <v>86768</v>
      </c>
      <c r="BD46" s="121">
        <v>0</v>
      </c>
      <c r="BE46" s="121">
        <v>73400</v>
      </c>
      <c r="BF46" s="121">
        <f>SUM(AE46,+AM46,+BE46)</f>
        <v>173815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f>SUM(BP46,BU46,BY46,BZ46,CF46)</f>
        <v>0</v>
      </c>
      <c r="BP46" s="121">
        <f>SUM(BQ46:BT46)</f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f>SUM(BV46:BX46)</f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>SUM(CA46:CD46)</f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20309</v>
      </c>
      <c r="CF46" s="121">
        <v>0</v>
      </c>
      <c r="CG46" s="121">
        <v>0</v>
      </c>
      <c r="CH46" s="121">
        <f>SUM(BG46,+BO46,+CG46)</f>
        <v>0</v>
      </c>
      <c r="CI46" s="121">
        <f>SUM(AE46,+BG46)</f>
        <v>0</v>
      </c>
      <c r="CJ46" s="121">
        <f>SUM(AF46,+BH46)</f>
        <v>0</v>
      </c>
      <c r="CK46" s="121">
        <f>SUM(AG46,+BI46)</f>
        <v>0</v>
      </c>
      <c r="CL46" s="121">
        <f>SUM(AH46,+BJ46)</f>
        <v>0</v>
      </c>
      <c r="CM46" s="121">
        <f>SUM(AI46,+BK46)</f>
        <v>0</v>
      </c>
      <c r="CN46" s="121">
        <f>SUM(AJ46,+BL46)</f>
        <v>0</v>
      </c>
      <c r="CO46" s="121">
        <f>SUM(AK46,+BM46)</f>
        <v>0</v>
      </c>
      <c r="CP46" s="121">
        <f>SUM(AL46,+BN46)</f>
        <v>853</v>
      </c>
      <c r="CQ46" s="121">
        <f>SUM(AM46,+BO46)</f>
        <v>100415</v>
      </c>
      <c r="CR46" s="121">
        <f>SUM(AN46,+BP46)</f>
        <v>29065</v>
      </c>
      <c r="CS46" s="121">
        <f>SUM(AO46,+BQ46)</f>
        <v>29065</v>
      </c>
      <c r="CT46" s="121">
        <f>SUM(AP46,+BR46)</f>
        <v>0</v>
      </c>
      <c r="CU46" s="121">
        <f>SUM(AQ46,+BS46)</f>
        <v>0</v>
      </c>
      <c r="CV46" s="121">
        <f>SUM(AR46,+BT46)</f>
        <v>0</v>
      </c>
      <c r="CW46" s="121">
        <f>SUM(AS46,+BU46)</f>
        <v>71350</v>
      </c>
      <c r="CX46" s="121">
        <f>SUM(AT46,+BV46)</f>
        <v>63078</v>
      </c>
      <c r="CY46" s="121">
        <f>SUM(AU46,+BW46)</f>
        <v>8272</v>
      </c>
      <c r="CZ46" s="121">
        <f>SUM(AV46,+BX46)</f>
        <v>0</v>
      </c>
      <c r="DA46" s="121">
        <f>SUM(AW46,+BY46)</f>
        <v>0</v>
      </c>
      <c r="DB46" s="121">
        <f>SUM(AX46,+BZ46)</f>
        <v>0</v>
      </c>
      <c r="DC46" s="121">
        <f>SUM(AY46,+CA46)</f>
        <v>0</v>
      </c>
      <c r="DD46" s="121">
        <f>SUM(AZ46,+CB46)</f>
        <v>0</v>
      </c>
      <c r="DE46" s="121">
        <f>SUM(BA46,+CC46)</f>
        <v>0</v>
      </c>
      <c r="DF46" s="121">
        <f>SUM(BB46,+CD46)</f>
        <v>0</v>
      </c>
      <c r="DG46" s="121">
        <f>SUM(BC46,+CE46)</f>
        <v>107077</v>
      </c>
      <c r="DH46" s="121">
        <f>SUM(BD46,+CF46)</f>
        <v>0</v>
      </c>
      <c r="DI46" s="121">
        <f>SUM(BE46,+CG46)</f>
        <v>73400</v>
      </c>
      <c r="DJ46" s="121">
        <f>SUM(BF46,+CH46)</f>
        <v>173815</v>
      </c>
    </row>
    <row r="47" spans="1:114" s="136" customFormat="1" ht="13.5" customHeight="1" x14ac:dyDescent="0.15">
      <c r="A47" s="119" t="s">
        <v>14</v>
      </c>
      <c r="B47" s="120" t="s">
        <v>471</v>
      </c>
      <c r="C47" s="119" t="s">
        <v>472</v>
      </c>
      <c r="D47" s="121">
        <f>SUM(E47,+L47)</f>
        <v>41879</v>
      </c>
      <c r="E47" s="121">
        <f>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2" t="s">
        <v>533</v>
      </c>
      <c r="K47" s="121">
        <v>0</v>
      </c>
      <c r="L47" s="121">
        <v>41879</v>
      </c>
      <c r="M47" s="121">
        <f>SUM(N47,+U47)</f>
        <v>13250</v>
      </c>
      <c r="N47" s="121">
        <f>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2" t="s">
        <v>533</v>
      </c>
      <c r="T47" s="121">
        <v>0</v>
      </c>
      <c r="U47" s="121">
        <v>13250</v>
      </c>
      <c r="V47" s="121">
        <f>+SUM(D47,M47)</f>
        <v>55129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2" t="str">
        <f>IF(+SUM(J47,S47)=0,"-",+SUM(J47,S47))</f>
        <v>-</v>
      </c>
      <c r="AC47" s="121">
        <f>+SUM(K47,T47)</f>
        <v>0</v>
      </c>
      <c r="AD47" s="121">
        <f>+SUM(L47,U47)</f>
        <v>55129</v>
      </c>
      <c r="AE47" s="121">
        <f>SUM(AF47,+AK47)</f>
        <v>0</v>
      </c>
      <c r="AF47" s="121">
        <f>SUM(AG47:AJ47)</f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2377</v>
      </c>
      <c r="AM47" s="121">
        <f>SUM(AN47,AS47,AW47,AX47,BD47)</f>
        <v>21845</v>
      </c>
      <c r="AN47" s="121">
        <f>SUM(AO47:AR47)</f>
        <v>3712</v>
      </c>
      <c r="AO47" s="121">
        <v>3712</v>
      </c>
      <c r="AP47" s="121">
        <v>0</v>
      </c>
      <c r="AQ47" s="121">
        <v>0</v>
      </c>
      <c r="AR47" s="121">
        <v>0</v>
      </c>
      <c r="AS47" s="121">
        <f>SUM(AT47:AV47)</f>
        <v>0</v>
      </c>
      <c r="AT47" s="121">
        <v>0</v>
      </c>
      <c r="AU47" s="121">
        <v>0</v>
      </c>
      <c r="AV47" s="121">
        <v>0</v>
      </c>
      <c r="AW47" s="121">
        <v>0</v>
      </c>
      <c r="AX47" s="121">
        <f>SUM(AY47:BB47)</f>
        <v>18133</v>
      </c>
      <c r="AY47" s="121">
        <v>18133</v>
      </c>
      <c r="AZ47" s="121">
        <v>0</v>
      </c>
      <c r="BA47" s="121">
        <v>0</v>
      </c>
      <c r="BB47" s="121">
        <v>0</v>
      </c>
      <c r="BC47" s="121">
        <v>17657</v>
      </c>
      <c r="BD47" s="121">
        <v>0</v>
      </c>
      <c r="BE47" s="121">
        <v>0</v>
      </c>
      <c r="BF47" s="121">
        <f>SUM(AE47,+AM47,+BE47)</f>
        <v>21845</v>
      </c>
      <c r="BG47" s="121">
        <f>SUM(BH47,+BM47)</f>
        <v>0</v>
      </c>
      <c r="BH47" s="121">
        <f>SUM(BI47:BL47)</f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3267</v>
      </c>
      <c r="BO47" s="121">
        <f>SUM(BP47,BU47,BY47,BZ47,CF47)</f>
        <v>0</v>
      </c>
      <c r="BP47" s="121">
        <f>SUM(BQ47:BT47)</f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f>SUM(BV47:BX47)</f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f>SUM(CA47:CD47)</f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9983</v>
      </c>
      <c r="CF47" s="121">
        <v>0</v>
      </c>
      <c r="CG47" s="121">
        <v>0</v>
      </c>
      <c r="CH47" s="121">
        <f>SUM(BG47,+BO47,+CG47)</f>
        <v>0</v>
      </c>
      <c r="CI47" s="121">
        <f>SUM(AE47,+BG47)</f>
        <v>0</v>
      </c>
      <c r="CJ47" s="121">
        <f>SUM(AF47,+BH47)</f>
        <v>0</v>
      </c>
      <c r="CK47" s="121">
        <f>SUM(AG47,+BI47)</f>
        <v>0</v>
      </c>
      <c r="CL47" s="121">
        <f>SUM(AH47,+BJ47)</f>
        <v>0</v>
      </c>
      <c r="CM47" s="121">
        <f>SUM(AI47,+BK47)</f>
        <v>0</v>
      </c>
      <c r="CN47" s="121">
        <f>SUM(AJ47,+BL47)</f>
        <v>0</v>
      </c>
      <c r="CO47" s="121">
        <f>SUM(AK47,+BM47)</f>
        <v>0</v>
      </c>
      <c r="CP47" s="121">
        <f>SUM(AL47,+BN47)</f>
        <v>5644</v>
      </c>
      <c r="CQ47" s="121">
        <f>SUM(AM47,+BO47)</f>
        <v>21845</v>
      </c>
      <c r="CR47" s="121">
        <f>SUM(AN47,+BP47)</f>
        <v>3712</v>
      </c>
      <c r="CS47" s="121">
        <f>SUM(AO47,+BQ47)</f>
        <v>3712</v>
      </c>
      <c r="CT47" s="121">
        <f>SUM(AP47,+BR47)</f>
        <v>0</v>
      </c>
      <c r="CU47" s="121">
        <f>SUM(AQ47,+BS47)</f>
        <v>0</v>
      </c>
      <c r="CV47" s="121">
        <f>SUM(AR47,+BT47)</f>
        <v>0</v>
      </c>
      <c r="CW47" s="121">
        <f>SUM(AS47,+BU47)</f>
        <v>0</v>
      </c>
      <c r="CX47" s="121">
        <f>SUM(AT47,+BV47)</f>
        <v>0</v>
      </c>
      <c r="CY47" s="121">
        <f>SUM(AU47,+BW47)</f>
        <v>0</v>
      </c>
      <c r="CZ47" s="121">
        <f>SUM(AV47,+BX47)</f>
        <v>0</v>
      </c>
      <c r="DA47" s="121">
        <f>SUM(AW47,+BY47)</f>
        <v>0</v>
      </c>
      <c r="DB47" s="121">
        <f>SUM(AX47,+BZ47)</f>
        <v>18133</v>
      </c>
      <c r="DC47" s="121">
        <f>SUM(AY47,+CA47)</f>
        <v>18133</v>
      </c>
      <c r="DD47" s="121">
        <f>SUM(AZ47,+CB47)</f>
        <v>0</v>
      </c>
      <c r="DE47" s="121">
        <f>SUM(BA47,+CC47)</f>
        <v>0</v>
      </c>
      <c r="DF47" s="121">
        <f>SUM(BB47,+CD47)</f>
        <v>0</v>
      </c>
      <c r="DG47" s="121">
        <f>SUM(BC47,+CE47)</f>
        <v>27640</v>
      </c>
      <c r="DH47" s="121">
        <f>SUM(BD47,+CF47)</f>
        <v>0</v>
      </c>
      <c r="DI47" s="121">
        <f>SUM(BE47,+CG47)</f>
        <v>0</v>
      </c>
      <c r="DJ47" s="121">
        <f>SUM(BF47,+CH47)</f>
        <v>21845</v>
      </c>
    </row>
    <row r="48" spans="1:114" s="136" customFormat="1" ht="13.5" customHeight="1" x14ac:dyDescent="0.15">
      <c r="A48" s="119" t="s">
        <v>14</v>
      </c>
      <c r="B48" s="120" t="s">
        <v>474</v>
      </c>
      <c r="C48" s="119" t="s">
        <v>475</v>
      </c>
      <c r="D48" s="121">
        <f>SUM(E48,+L48)</f>
        <v>70608</v>
      </c>
      <c r="E48" s="121">
        <f>SUM(F48:I48,K48)</f>
        <v>0</v>
      </c>
      <c r="F48" s="121">
        <v>0</v>
      </c>
      <c r="G48" s="121">
        <v>0</v>
      </c>
      <c r="H48" s="121">
        <v>0</v>
      </c>
      <c r="I48" s="121">
        <v>0</v>
      </c>
      <c r="J48" s="122" t="s">
        <v>533</v>
      </c>
      <c r="K48" s="121">
        <v>0</v>
      </c>
      <c r="L48" s="121">
        <v>70608</v>
      </c>
      <c r="M48" s="121">
        <f>SUM(N48,+U48)</f>
        <v>19994</v>
      </c>
      <c r="N48" s="121">
        <f>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2" t="s">
        <v>533</v>
      </c>
      <c r="T48" s="121">
        <v>0</v>
      </c>
      <c r="U48" s="121">
        <v>19994</v>
      </c>
      <c r="V48" s="121">
        <f>+SUM(D48,M48)</f>
        <v>90602</v>
      </c>
      <c r="W48" s="121">
        <f>+SUM(E48,N48)</f>
        <v>0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2" t="str">
        <f>IF(+SUM(J48,S48)=0,"-",+SUM(J48,S48))</f>
        <v>-</v>
      </c>
      <c r="AC48" s="121">
        <f>+SUM(K48,T48)</f>
        <v>0</v>
      </c>
      <c r="AD48" s="121">
        <f>+SUM(L48,U48)</f>
        <v>90602</v>
      </c>
      <c r="AE48" s="121">
        <f>SUM(AF48,+AK48)</f>
        <v>0</v>
      </c>
      <c r="AF48" s="121">
        <f>SUM(AG48:AJ48)</f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f>SUM(AN48,AS48,AW48,AX48,BD48)</f>
        <v>0</v>
      </c>
      <c r="AN48" s="121">
        <f>SUM(AO48:AR48)</f>
        <v>0</v>
      </c>
      <c r="AO48" s="121">
        <v>0</v>
      </c>
      <c r="AP48" s="121">
        <v>0</v>
      </c>
      <c r="AQ48" s="121">
        <v>0</v>
      </c>
      <c r="AR48" s="121">
        <v>0</v>
      </c>
      <c r="AS48" s="121">
        <f>SUM(AT48:AV48)</f>
        <v>0</v>
      </c>
      <c r="AT48" s="121">
        <v>0</v>
      </c>
      <c r="AU48" s="121">
        <v>0</v>
      </c>
      <c r="AV48" s="121">
        <v>0</v>
      </c>
      <c r="AW48" s="121">
        <v>0</v>
      </c>
      <c r="AX48" s="121">
        <f>SUM(AY48:BB48)</f>
        <v>0</v>
      </c>
      <c r="AY48" s="121">
        <v>0</v>
      </c>
      <c r="AZ48" s="121">
        <v>0</v>
      </c>
      <c r="BA48" s="121">
        <v>0</v>
      </c>
      <c r="BB48" s="121">
        <v>0</v>
      </c>
      <c r="BC48" s="121">
        <v>70608</v>
      </c>
      <c r="BD48" s="121">
        <v>0</v>
      </c>
      <c r="BE48" s="121">
        <v>0</v>
      </c>
      <c r="BF48" s="121">
        <f>SUM(AE48,+AM48,+BE48)</f>
        <v>0</v>
      </c>
      <c r="BG48" s="121">
        <f>SUM(BH48,+BM48)</f>
        <v>0</v>
      </c>
      <c r="BH48" s="121">
        <f>SUM(BI48:BL48)</f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f>SUM(BP48,BU48,BY48,BZ48,CF48)</f>
        <v>0</v>
      </c>
      <c r="BP48" s="121">
        <f>SUM(BQ48:BT48)</f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f>SUM(BV48:BX48)</f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>SUM(CA48:CD48)</f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19994</v>
      </c>
      <c r="CF48" s="121">
        <v>0</v>
      </c>
      <c r="CG48" s="121">
        <v>0</v>
      </c>
      <c r="CH48" s="121">
        <f>SUM(BG48,+BO48,+CG48)</f>
        <v>0</v>
      </c>
      <c r="CI48" s="121">
        <f>SUM(AE48,+BG48)</f>
        <v>0</v>
      </c>
      <c r="CJ48" s="121">
        <f>SUM(AF48,+BH48)</f>
        <v>0</v>
      </c>
      <c r="CK48" s="121">
        <f>SUM(AG48,+BI48)</f>
        <v>0</v>
      </c>
      <c r="CL48" s="121">
        <f>SUM(AH48,+BJ48)</f>
        <v>0</v>
      </c>
      <c r="CM48" s="121">
        <f>SUM(AI48,+BK48)</f>
        <v>0</v>
      </c>
      <c r="CN48" s="121">
        <f>SUM(AJ48,+BL48)</f>
        <v>0</v>
      </c>
      <c r="CO48" s="121">
        <f>SUM(AK48,+BM48)</f>
        <v>0</v>
      </c>
      <c r="CP48" s="121">
        <f>SUM(AL48,+BN48)</f>
        <v>0</v>
      </c>
      <c r="CQ48" s="121">
        <f>SUM(AM48,+BO48)</f>
        <v>0</v>
      </c>
      <c r="CR48" s="121">
        <f>SUM(AN48,+BP48)</f>
        <v>0</v>
      </c>
      <c r="CS48" s="121">
        <f>SUM(AO48,+BQ48)</f>
        <v>0</v>
      </c>
      <c r="CT48" s="121">
        <f>SUM(AP48,+BR48)</f>
        <v>0</v>
      </c>
      <c r="CU48" s="121">
        <f>SUM(AQ48,+BS48)</f>
        <v>0</v>
      </c>
      <c r="CV48" s="121">
        <f>SUM(AR48,+BT48)</f>
        <v>0</v>
      </c>
      <c r="CW48" s="121">
        <f>SUM(AS48,+BU48)</f>
        <v>0</v>
      </c>
      <c r="CX48" s="121">
        <f>SUM(AT48,+BV48)</f>
        <v>0</v>
      </c>
      <c r="CY48" s="121">
        <f>SUM(AU48,+BW48)</f>
        <v>0</v>
      </c>
      <c r="CZ48" s="121">
        <f>SUM(AV48,+BX48)</f>
        <v>0</v>
      </c>
      <c r="DA48" s="121">
        <f>SUM(AW48,+BY48)</f>
        <v>0</v>
      </c>
      <c r="DB48" s="121">
        <f>SUM(AX48,+BZ48)</f>
        <v>0</v>
      </c>
      <c r="DC48" s="121">
        <f>SUM(AY48,+CA48)</f>
        <v>0</v>
      </c>
      <c r="DD48" s="121">
        <f>SUM(AZ48,+CB48)</f>
        <v>0</v>
      </c>
      <c r="DE48" s="121">
        <f>SUM(BA48,+CC48)</f>
        <v>0</v>
      </c>
      <c r="DF48" s="121">
        <f>SUM(BB48,+CD48)</f>
        <v>0</v>
      </c>
      <c r="DG48" s="121">
        <f>SUM(BC48,+CE48)</f>
        <v>90602</v>
      </c>
      <c r="DH48" s="121">
        <f>SUM(BD48,+CF48)</f>
        <v>0</v>
      </c>
      <c r="DI48" s="121">
        <f>SUM(BE48,+CG48)</f>
        <v>0</v>
      </c>
      <c r="DJ48" s="121">
        <f>SUM(BF48,+CH48)</f>
        <v>0</v>
      </c>
    </row>
    <row r="49" spans="1:114" s="136" customFormat="1" ht="13.5" customHeight="1" x14ac:dyDescent="0.15">
      <c r="A49" s="119" t="s">
        <v>14</v>
      </c>
      <c r="B49" s="120" t="s">
        <v>477</v>
      </c>
      <c r="C49" s="119" t="s">
        <v>478</v>
      </c>
      <c r="D49" s="121">
        <f>SUM(E49,+L49)</f>
        <v>78171</v>
      </c>
      <c r="E49" s="121">
        <f>SUM(F49:I49,K49)</f>
        <v>0</v>
      </c>
      <c r="F49" s="121">
        <v>0</v>
      </c>
      <c r="G49" s="121">
        <v>0</v>
      </c>
      <c r="H49" s="121">
        <v>0</v>
      </c>
      <c r="I49" s="121">
        <v>0</v>
      </c>
      <c r="J49" s="122" t="s">
        <v>533</v>
      </c>
      <c r="K49" s="121">
        <v>0</v>
      </c>
      <c r="L49" s="121">
        <v>78171</v>
      </c>
      <c r="M49" s="121">
        <f>SUM(N49,+U49)</f>
        <v>26343</v>
      </c>
      <c r="N49" s="121">
        <f>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2" t="s">
        <v>533</v>
      </c>
      <c r="T49" s="121">
        <v>0</v>
      </c>
      <c r="U49" s="121">
        <v>26343</v>
      </c>
      <c r="V49" s="121">
        <f>+SUM(D49,M49)</f>
        <v>104514</v>
      </c>
      <c r="W49" s="121">
        <f>+SUM(E49,N49)</f>
        <v>0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0</v>
      </c>
      <c r="AB49" s="122" t="str">
        <f>IF(+SUM(J49,S49)=0,"-",+SUM(J49,S49))</f>
        <v>-</v>
      </c>
      <c r="AC49" s="121">
        <f>+SUM(K49,T49)</f>
        <v>0</v>
      </c>
      <c r="AD49" s="121">
        <f>+SUM(L49,U49)</f>
        <v>104514</v>
      </c>
      <c r="AE49" s="121">
        <f>SUM(AF49,+AK49)</f>
        <v>0</v>
      </c>
      <c r="AF49" s="121">
        <f>SUM(AG49:AJ49)</f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15982</v>
      </c>
      <c r="AM49" s="121">
        <f>SUM(AN49,AS49,AW49,AX49,BD49)</f>
        <v>0</v>
      </c>
      <c r="AN49" s="121">
        <f>SUM(AO49:AR49)</f>
        <v>0</v>
      </c>
      <c r="AO49" s="121">
        <v>0</v>
      </c>
      <c r="AP49" s="121">
        <v>0</v>
      </c>
      <c r="AQ49" s="121">
        <v>0</v>
      </c>
      <c r="AR49" s="121">
        <v>0</v>
      </c>
      <c r="AS49" s="121">
        <f>SUM(AT49:AV49)</f>
        <v>0</v>
      </c>
      <c r="AT49" s="121">
        <v>0</v>
      </c>
      <c r="AU49" s="121">
        <v>0</v>
      </c>
      <c r="AV49" s="121">
        <v>0</v>
      </c>
      <c r="AW49" s="121">
        <v>0</v>
      </c>
      <c r="AX49" s="121">
        <f>SUM(AY49:BB49)</f>
        <v>0</v>
      </c>
      <c r="AY49" s="121">
        <v>0</v>
      </c>
      <c r="AZ49" s="121">
        <v>0</v>
      </c>
      <c r="BA49" s="121">
        <v>0</v>
      </c>
      <c r="BB49" s="121">
        <v>0</v>
      </c>
      <c r="BC49" s="121">
        <v>62189</v>
      </c>
      <c r="BD49" s="121">
        <v>0</v>
      </c>
      <c r="BE49" s="121">
        <v>0</v>
      </c>
      <c r="BF49" s="121">
        <f>SUM(AE49,+AM49,+BE49)</f>
        <v>0</v>
      </c>
      <c r="BG49" s="121">
        <f>SUM(BH49,+BM49)</f>
        <v>0</v>
      </c>
      <c r="BH49" s="121">
        <f>SUM(BI49:BL49)</f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6494</v>
      </c>
      <c r="BO49" s="121">
        <f>SUM(BP49,BU49,BY49,BZ49,CF49)</f>
        <v>0</v>
      </c>
      <c r="BP49" s="121">
        <f>SUM(BQ49:BT49)</f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f>SUM(BV49:BX49)</f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f>SUM(CA49:CD49)</f>
        <v>0</v>
      </c>
      <c r="CA49" s="121">
        <v>0</v>
      </c>
      <c r="CB49" s="121">
        <v>0</v>
      </c>
      <c r="CC49" s="121">
        <v>0</v>
      </c>
      <c r="CD49" s="121">
        <v>0</v>
      </c>
      <c r="CE49" s="121">
        <v>19849</v>
      </c>
      <c r="CF49" s="121">
        <v>0</v>
      </c>
      <c r="CG49" s="121">
        <v>0</v>
      </c>
      <c r="CH49" s="121">
        <f>SUM(BG49,+BO49,+CG49)</f>
        <v>0</v>
      </c>
      <c r="CI49" s="121">
        <f>SUM(AE49,+BG49)</f>
        <v>0</v>
      </c>
      <c r="CJ49" s="121">
        <f>SUM(AF49,+BH49)</f>
        <v>0</v>
      </c>
      <c r="CK49" s="121">
        <f>SUM(AG49,+BI49)</f>
        <v>0</v>
      </c>
      <c r="CL49" s="121">
        <f>SUM(AH49,+BJ49)</f>
        <v>0</v>
      </c>
      <c r="CM49" s="121">
        <f>SUM(AI49,+BK49)</f>
        <v>0</v>
      </c>
      <c r="CN49" s="121">
        <f>SUM(AJ49,+BL49)</f>
        <v>0</v>
      </c>
      <c r="CO49" s="121">
        <f>SUM(AK49,+BM49)</f>
        <v>0</v>
      </c>
      <c r="CP49" s="121">
        <f>SUM(AL49,+BN49)</f>
        <v>22476</v>
      </c>
      <c r="CQ49" s="121">
        <f>SUM(AM49,+BO49)</f>
        <v>0</v>
      </c>
      <c r="CR49" s="121">
        <f>SUM(AN49,+BP49)</f>
        <v>0</v>
      </c>
      <c r="CS49" s="121">
        <f>SUM(AO49,+BQ49)</f>
        <v>0</v>
      </c>
      <c r="CT49" s="121">
        <f>SUM(AP49,+BR49)</f>
        <v>0</v>
      </c>
      <c r="CU49" s="121">
        <f>SUM(AQ49,+BS49)</f>
        <v>0</v>
      </c>
      <c r="CV49" s="121">
        <f>SUM(AR49,+BT49)</f>
        <v>0</v>
      </c>
      <c r="CW49" s="121">
        <f>SUM(AS49,+BU49)</f>
        <v>0</v>
      </c>
      <c r="CX49" s="121">
        <f>SUM(AT49,+BV49)</f>
        <v>0</v>
      </c>
      <c r="CY49" s="121">
        <f>SUM(AU49,+BW49)</f>
        <v>0</v>
      </c>
      <c r="CZ49" s="121">
        <f>SUM(AV49,+BX49)</f>
        <v>0</v>
      </c>
      <c r="DA49" s="121">
        <f>SUM(AW49,+BY49)</f>
        <v>0</v>
      </c>
      <c r="DB49" s="121">
        <f>SUM(AX49,+BZ49)</f>
        <v>0</v>
      </c>
      <c r="DC49" s="121">
        <f>SUM(AY49,+CA49)</f>
        <v>0</v>
      </c>
      <c r="DD49" s="121">
        <f>SUM(AZ49,+CB49)</f>
        <v>0</v>
      </c>
      <c r="DE49" s="121">
        <f>SUM(BA49,+CC49)</f>
        <v>0</v>
      </c>
      <c r="DF49" s="121">
        <f>SUM(BB49,+CD49)</f>
        <v>0</v>
      </c>
      <c r="DG49" s="121">
        <f>SUM(BC49,+CE49)</f>
        <v>82038</v>
      </c>
      <c r="DH49" s="121">
        <f>SUM(BD49,+CF49)</f>
        <v>0</v>
      </c>
      <c r="DI49" s="121">
        <f>SUM(BE49,+CG49)</f>
        <v>0</v>
      </c>
      <c r="DJ49" s="121">
        <f>SUM(BF49,+CH49)</f>
        <v>0</v>
      </c>
    </row>
    <row r="50" spans="1:114" s="136" customFormat="1" ht="13.5" customHeight="1" x14ac:dyDescent="0.15">
      <c r="A50" s="119" t="s">
        <v>14</v>
      </c>
      <c r="B50" s="120" t="s">
        <v>480</v>
      </c>
      <c r="C50" s="119" t="s">
        <v>481</v>
      </c>
      <c r="D50" s="121">
        <f>SUM(E50,+L50)</f>
        <v>179137</v>
      </c>
      <c r="E50" s="121">
        <f>SUM(F50:I50,K50)</f>
        <v>27954</v>
      </c>
      <c r="F50" s="121">
        <v>0</v>
      </c>
      <c r="G50" s="121">
        <v>0</v>
      </c>
      <c r="H50" s="121">
        <v>0</v>
      </c>
      <c r="I50" s="121">
        <v>25927</v>
      </c>
      <c r="J50" s="122" t="s">
        <v>533</v>
      </c>
      <c r="K50" s="121">
        <v>2027</v>
      </c>
      <c r="L50" s="121">
        <v>151183</v>
      </c>
      <c r="M50" s="121">
        <f>SUM(N50,+U50)</f>
        <v>17675</v>
      </c>
      <c r="N50" s="121">
        <f>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2" t="s">
        <v>533</v>
      </c>
      <c r="T50" s="121">
        <v>0</v>
      </c>
      <c r="U50" s="121">
        <v>17675</v>
      </c>
      <c r="V50" s="121">
        <f>+SUM(D50,M50)</f>
        <v>196812</v>
      </c>
      <c r="W50" s="121">
        <f>+SUM(E50,N50)</f>
        <v>27954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25927</v>
      </c>
      <c r="AB50" s="122" t="str">
        <f>IF(+SUM(J50,S50)=0,"-",+SUM(J50,S50))</f>
        <v>-</v>
      </c>
      <c r="AC50" s="121">
        <f>+SUM(K50,T50)</f>
        <v>2027</v>
      </c>
      <c r="AD50" s="121">
        <f>+SUM(L50,U50)</f>
        <v>168858</v>
      </c>
      <c r="AE50" s="121">
        <f>SUM(AF50,+AK50)</f>
        <v>0</v>
      </c>
      <c r="AF50" s="121">
        <f>SUM(AG50:AJ50)</f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f>SUM(AN50,AS50,AW50,AX50,BD50)</f>
        <v>41257</v>
      </c>
      <c r="AN50" s="121">
        <f>SUM(AO50:AR50)</f>
        <v>8212</v>
      </c>
      <c r="AO50" s="121">
        <v>3055</v>
      </c>
      <c r="AP50" s="121">
        <v>5157</v>
      </c>
      <c r="AQ50" s="121">
        <v>0</v>
      </c>
      <c r="AR50" s="121">
        <v>0</v>
      </c>
      <c r="AS50" s="121">
        <f>SUM(AT50:AV50)</f>
        <v>8680</v>
      </c>
      <c r="AT50" s="121">
        <v>8680</v>
      </c>
      <c r="AU50" s="121">
        <v>0</v>
      </c>
      <c r="AV50" s="121">
        <v>0</v>
      </c>
      <c r="AW50" s="121">
        <v>0</v>
      </c>
      <c r="AX50" s="121">
        <f>SUM(AY50:BB50)</f>
        <v>24365</v>
      </c>
      <c r="AY50" s="121">
        <v>24365</v>
      </c>
      <c r="AZ50" s="121">
        <v>0</v>
      </c>
      <c r="BA50" s="121">
        <v>0</v>
      </c>
      <c r="BB50" s="121">
        <v>0</v>
      </c>
      <c r="BC50" s="121">
        <v>137880</v>
      </c>
      <c r="BD50" s="121">
        <v>0</v>
      </c>
      <c r="BE50" s="121">
        <v>0</v>
      </c>
      <c r="BF50" s="121">
        <f>SUM(AE50,+AM50,+BE50)</f>
        <v>41257</v>
      </c>
      <c r="BG50" s="121">
        <f>SUM(BH50,+BM50)</f>
        <v>0</v>
      </c>
      <c r="BH50" s="121">
        <f>SUM(BI50:BL50)</f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f>SUM(BP50,BU50,BY50,BZ50,CF50)</f>
        <v>602</v>
      </c>
      <c r="BP50" s="121">
        <f>SUM(BQ50:BT50)</f>
        <v>602</v>
      </c>
      <c r="BQ50" s="121">
        <v>602</v>
      </c>
      <c r="BR50" s="121">
        <v>0</v>
      </c>
      <c r="BS50" s="121">
        <v>0</v>
      </c>
      <c r="BT50" s="121">
        <v>0</v>
      </c>
      <c r="BU50" s="121">
        <f>SUM(BV50:BX50)</f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f>SUM(CA50:CD50)</f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17073</v>
      </c>
      <c r="CF50" s="121">
        <v>0</v>
      </c>
      <c r="CG50" s="121">
        <v>0</v>
      </c>
      <c r="CH50" s="121">
        <f>SUM(BG50,+BO50,+CG50)</f>
        <v>602</v>
      </c>
      <c r="CI50" s="121">
        <f>SUM(AE50,+BG50)</f>
        <v>0</v>
      </c>
      <c r="CJ50" s="121">
        <f>SUM(AF50,+BH50)</f>
        <v>0</v>
      </c>
      <c r="CK50" s="121">
        <f>SUM(AG50,+BI50)</f>
        <v>0</v>
      </c>
      <c r="CL50" s="121">
        <f>SUM(AH50,+BJ50)</f>
        <v>0</v>
      </c>
      <c r="CM50" s="121">
        <f>SUM(AI50,+BK50)</f>
        <v>0</v>
      </c>
      <c r="CN50" s="121">
        <f>SUM(AJ50,+BL50)</f>
        <v>0</v>
      </c>
      <c r="CO50" s="121">
        <f>SUM(AK50,+BM50)</f>
        <v>0</v>
      </c>
      <c r="CP50" s="121">
        <f>SUM(AL50,+BN50)</f>
        <v>0</v>
      </c>
      <c r="CQ50" s="121">
        <f>SUM(AM50,+BO50)</f>
        <v>41859</v>
      </c>
      <c r="CR50" s="121">
        <f>SUM(AN50,+BP50)</f>
        <v>8814</v>
      </c>
      <c r="CS50" s="121">
        <f>SUM(AO50,+BQ50)</f>
        <v>3657</v>
      </c>
      <c r="CT50" s="121">
        <f>SUM(AP50,+BR50)</f>
        <v>5157</v>
      </c>
      <c r="CU50" s="121">
        <f>SUM(AQ50,+BS50)</f>
        <v>0</v>
      </c>
      <c r="CV50" s="121">
        <f>SUM(AR50,+BT50)</f>
        <v>0</v>
      </c>
      <c r="CW50" s="121">
        <f>SUM(AS50,+BU50)</f>
        <v>8680</v>
      </c>
      <c r="CX50" s="121">
        <f>SUM(AT50,+BV50)</f>
        <v>8680</v>
      </c>
      <c r="CY50" s="121">
        <f>SUM(AU50,+BW50)</f>
        <v>0</v>
      </c>
      <c r="CZ50" s="121">
        <f>SUM(AV50,+BX50)</f>
        <v>0</v>
      </c>
      <c r="DA50" s="121">
        <f>SUM(AW50,+BY50)</f>
        <v>0</v>
      </c>
      <c r="DB50" s="121">
        <f>SUM(AX50,+BZ50)</f>
        <v>24365</v>
      </c>
      <c r="DC50" s="121">
        <f>SUM(AY50,+CA50)</f>
        <v>24365</v>
      </c>
      <c r="DD50" s="121">
        <f>SUM(AZ50,+CB50)</f>
        <v>0</v>
      </c>
      <c r="DE50" s="121">
        <f>SUM(BA50,+CC50)</f>
        <v>0</v>
      </c>
      <c r="DF50" s="121">
        <f>SUM(BB50,+CD50)</f>
        <v>0</v>
      </c>
      <c r="DG50" s="121">
        <f>SUM(BC50,+CE50)</f>
        <v>154953</v>
      </c>
      <c r="DH50" s="121">
        <f>SUM(BD50,+CF50)</f>
        <v>0</v>
      </c>
      <c r="DI50" s="121">
        <f>SUM(BE50,+CG50)</f>
        <v>0</v>
      </c>
      <c r="DJ50" s="121">
        <f>SUM(BF50,+CH50)</f>
        <v>41859</v>
      </c>
    </row>
    <row r="51" spans="1:114" s="136" customFormat="1" ht="13.5" customHeight="1" x14ac:dyDescent="0.15">
      <c r="A51" s="119" t="s">
        <v>14</v>
      </c>
      <c r="B51" s="120" t="s">
        <v>483</v>
      </c>
      <c r="C51" s="119" t="s">
        <v>484</v>
      </c>
      <c r="D51" s="121">
        <f>SUM(E51,+L51)</f>
        <v>127170</v>
      </c>
      <c r="E51" s="121">
        <f>SUM(F51:I51,K51)</f>
        <v>0</v>
      </c>
      <c r="F51" s="121">
        <v>0</v>
      </c>
      <c r="G51" s="121">
        <v>0</v>
      </c>
      <c r="H51" s="121">
        <v>0</v>
      </c>
      <c r="I51" s="121">
        <v>0</v>
      </c>
      <c r="J51" s="122" t="s">
        <v>533</v>
      </c>
      <c r="K51" s="121">
        <v>0</v>
      </c>
      <c r="L51" s="121">
        <v>127170</v>
      </c>
      <c r="M51" s="121">
        <f>SUM(N51,+U51)</f>
        <v>10038</v>
      </c>
      <c r="N51" s="121">
        <f>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2" t="s">
        <v>533</v>
      </c>
      <c r="T51" s="121">
        <v>0</v>
      </c>
      <c r="U51" s="121">
        <v>10038</v>
      </c>
      <c r="V51" s="121">
        <f>+SUM(D51,M51)</f>
        <v>137208</v>
      </c>
      <c r="W51" s="121">
        <f>+SUM(E51,N51)</f>
        <v>0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0</v>
      </c>
      <c r="AB51" s="122" t="str">
        <f>IF(+SUM(J51,S51)=0,"-",+SUM(J51,S51))</f>
        <v>-</v>
      </c>
      <c r="AC51" s="121">
        <f>+SUM(K51,T51)</f>
        <v>0</v>
      </c>
      <c r="AD51" s="121">
        <f>+SUM(L51,U51)</f>
        <v>137208</v>
      </c>
      <c r="AE51" s="121">
        <f>SUM(AF51,+AK51)</f>
        <v>0</v>
      </c>
      <c r="AF51" s="121">
        <f>SUM(AG51:AJ51)</f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f>SUM(AN51,AS51,AW51,AX51,BD51)</f>
        <v>0</v>
      </c>
      <c r="AN51" s="121">
        <f>SUM(AO51:AR51)</f>
        <v>0</v>
      </c>
      <c r="AO51" s="121">
        <v>0</v>
      </c>
      <c r="AP51" s="121">
        <v>0</v>
      </c>
      <c r="AQ51" s="121">
        <v>0</v>
      </c>
      <c r="AR51" s="121">
        <v>0</v>
      </c>
      <c r="AS51" s="121">
        <f>SUM(AT51:AV51)</f>
        <v>0</v>
      </c>
      <c r="AT51" s="121">
        <v>0</v>
      </c>
      <c r="AU51" s="121">
        <v>0</v>
      </c>
      <c r="AV51" s="121">
        <v>0</v>
      </c>
      <c r="AW51" s="121">
        <v>0</v>
      </c>
      <c r="AX51" s="121">
        <f>SUM(AY51:BB51)</f>
        <v>0</v>
      </c>
      <c r="AY51" s="121">
        <v>0</v>
      </c>
      <c r="AZ51" s="121">
        <v>0</v>
      </c>
      <c r="BA51" s="121">
        <v>0</v>
      </c>
      <c r="BB51" s="121">
        <v>0</v>
      </c>
      <c r="BC51" s="121">
        <v>127170</v>
      </c>
      <c r="BD51" s="121">
        <v>0</v>
      </c>
      <c r="BE51" s="121">
        <v>0</v>
      </c>
      <c r="BF51" s="121">
        <f>SUM(AE51,+AM51,+BE51)</f>
        <v>0</v>
      </c>
      <c r="BG51" s="121">
        <f>SUM(BH51,+BM51)</f>
        <v>0</v>
      </c>
      <c r="BH51" s="121">
        <f>SUM(BI51:BL51)</f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0</v>
      </c>
      <c r="BO51" s="121">
        <f>SUM(BP51,BU51,BY51,BZ51,CF51)</f>
        <v>0</v>
      </c>
      <c r="BP51" s="121">
        <f>SUM(BQ51:BT51)</f>
        <v>0</v>
      </c>
      <c r="BQ51" s="121">
        <v>0</v>
      </c>
      <c r="BR51" s="121">
        <v>0</v>
      </c>
      <c r="BS51" s="121">
        <v>0</v>
      </c>
      <c r="BT51" s="121">
        <v>0</v>
      </c>
      <c r="BU51" s="121">
        <f>SUM(BV51:BX51)</f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f>SUM(CA51:CD51)</f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10038</v>
      </c>
      <c r="CF51" s="121">
        <v>0</v>
      </c>
      <c r="CG51" s="121">
        <v>0</v>
      </c>
      <c r="CH51" s="121">
        <f>SUM(BG51,+BO51,+CG51)</f>
        <v>0</v>
      </c>
      <c r="CI51" s="121">
        <f>SUM(AE51,+BG51)</f>
        <v>0</v>
      </c>
      <c r="CJ51" s="121">
        <f>SUM(AF51,+BH51)</f>
        <v>0</v>
      </c>
      <c r="CK51" s="121">
        <f>SUM(AG51,+BI51)</f>
        <v>0</v>
      </c>
      <c r="CL51" s="121">
        <f>SUM(AH51,+BJ51)</f>
        <v>0</v>
      </c>
      <c r="CM51" s="121">
        <f>SUM(AI51,+BK51)</f>
        <v>0</v>
      </c>
      <c r="CN51" s="121">
        <f>SUM(AJ51,+BL51)</f>
        <v>0</v>
      </c>
      <c r="CO51" s="121">
        <f>SUM(AK51,+BM51)</f>
        <v>0</v>
      </c>
      <c r="CP51" s="121">
        <f>SUM(AL51,+BN51)</f>
        <v>0</v>
      </c>
      <c r="CQ51" s="121">
        <f>SUM(AM51,+BO51)</f>
        <v>0</v>
      </c>
      <c r="CR51" s="121">
        <f>SUM(AN51,+BP51)</f>
        <v>0</v>
      </c>
      <c r="CS51" s="121">
        <f>SUM(AO51,+BQ51)</f>
        <v>0</v>
      </c>
      <c r="CT51" s="121">
        <f>SUM(AP51,+BR51)</f>
        <v>0</v>
      </c>
      <c r="CU51" s="121">
        <f>SUM(AQ51,+BS51)</f>
        <v>0</v>
      </c>
      <c r="CV51" s="121">
        <f>SUM(AR51,+BT51)</f>
        <v>0</v>
      </c>
      <c r="CW51" s="121">
        <f>SUM(AS51,+BU51)</f>
        <v>0</v>
      </c>
      <c r="CX51" s="121">
        <f>SUM(AT51,+BV51)</f>
        <v>0</v>
      </c>
      <c r="CY51" s="121">
        <f>SUM(AU51,+BW51)</f>
        <v>0</v>
      </c>
      <c r="CZ51" s="121">
        <f>SUM(AV51,+BX51)</f>
        <v>0</v>
      </c>
      <c r="DA51" s="121">
        <f>SUM(AW51,+BY51)</f>
        <v>0</v>
      </c>
      <c r="DB51" s="121">
        <f>SUM(AX51,+BZ51)</f>
        <v>0</v>
      </c>
      <c r="DC51" s="121">
        <f>SUM(AY51,+CA51)</f>
        <v>0</v>
      </c>
      <c r="DD51" s="121">
        <f>SUM(AZ51,+CB51)</f>
        <v>0</v>
      </c>
      <c r="DE51" s="121">
        <f>SUM(BA51,+CC51)</f>
        <v>0</v>
      </c>
      <c r="DF51" s="121">
        <f>SUM(BB51,+CD51)</f>
        <v>0</v>
      </c>
      <c r="DG51" s="121">
        <f>SUM(BC51,+CE51)</f>
        <v>137208</v>
      </c>
      <c r="DH51" s="121">
        <f>SUM(BD51,+CF51)</f>
        <v>0</v>
      </c>
      <c r="DI51" s="121">
        <f>SUM(BE51,+CG51)</f>
        <v>0</v>
      </c>
      <c r="DJ51" s="121">
        <f>SUM(BF51,+CH51)</f>
        <v>0</v>
      </c>
    </row>
    <row r="52" spans="1:114" s="136" customFormat="1" ht="13.5" customHeight="1" x14ac:dyDescent="0.15">
      <c r="A52" s="119" t="s">
        <v>14</v>
      </c>
      <c r="B52" s="120" t="s">
        <v>487</v>
      </c>
      <c r="C52" s="119" t="s">
        <v>488</v>
      </c>
      <c r="D52" s="121">
        <f>SUM(E52,+L52)</f>
        <v>195276</v>
      </c>
      <c r="E52" s="121">
        <f>SUM(F52:I52,K52)</f>
        <v>0</v>
      </c>
      <c r="F52" s="121">
        <v>0</v>
      </c>
      <c r="G52" s="121">
        <v>0</v>
      </c>
      <c r="H52" s="121">
        <v>0</v>
      </c>
      <c r="I52" s="121">
        <v>0</v>
      </c>
      <c r="J52" s="122" t="s">
        <v>533</v>
      </c>
      <c r="K52" s="121">
        <v>0</v>
      </c>
      <c r="L52" s="121">
        <v>195276</v>
      </c>
      <c r="M52" s="121">
        <f>SUM(N52,+U52)</f>
        <v>27048</v>
      </c>
      <c r="N52" s="121">
        <f>SUM(O52:R52,T52)</f>
        <v>0</v>
      </c>
      <c r="O52" s="121">
        <v>0</v>
      </c>
      <c r="P52" s="121">
        <v>0</v>
      </c>
      <c r="Q52" s="121">
        <v>0</v>
      </c>
      <c r="R52" s="121">
        <v>0</v>
      </c>
      <c r="S52" s="122" t="s">
        <v>533</v>
      </c>
      <c r="T52" s="121">
        <v>0</v>
      </c>
      <c r="U52" s="121">
        <v>27048</v>
      </c>
      <c r="V52" s="121">
        <f>+SUM(D52,M52)</f>
        <v>222324</v>
      </c>
      <c r="W52" s="121">
        <f>+SUM(E52,N52)</f>
        <v>0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0</v>
      </c>
      <c r="AB52" s="122" t="str">
        <f>IF(+SUM(J52,S52)=0,"-",+SUM(J52,S52))</f>
        <v>-</v>
      </c>
      <c r="AC52" s="121">
        <f>+SUM(K52,T52)</f>
        <v>0</v>
      </c>
      <c r="AD52" s="121">
        <f>+SUM(L52,U52)</f>
        <v>222324</v>
      </c>
      <c r="AE52" s="121">
        <f>SUM(AF52,+AK52)</f>
        <v>0</v>
      </c>
      <c r="AF52" s="121">
        <f>SUM(AG52:AJ52)</f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f>SUM(AN52,AS52,AW52,AX52,BD52)</f>
        <v>0</v>
      </c>
      <c r="AN52" s="121">
        <f>SUM(AO52:AR52)</f>
        <v>0</v>
      </c>
      <c r="AO52" s="121">
        <v>0</v>
      </c>
      <c r="AP52" s="121">
        <v>0</v>
      </c>
      <c r="AQ52" s="121">
        <v>0</v>
      </c>
      <c r="AR52" s="121">
        <v>0</v>
      </c>
      <c r="AS52" s="121">
        <f>SUM(AT52:AV52)</f>
        <v>0</v>
      </c>
      <c r="AT52" s="121">
        <v>0</v>
      </c>
      <c r="AU52" s="121">
        <v>0</v>
      </c>
      <c r="AV52" s="121">
        <v>0</v>
      </c>
      <c r="AW52" s="121">
        <v>0</v>
      </c>
      <c r="AX52" s="121">
        <f>SUM(AY52:BB52)</f>
        <v>0</v>
      </c>
      <c r="AY52" s="121">
        <v>0</v>
      </c>
      <c r="AZ52" s="121">
        <v>0</v>
      </c>
      <c r="BA52" s="121">
        <v>0</v>
      </c>
      <c r="BB52" s="121">
        <v>0</v>
      </c>
      <c r="BC52" s="121">
        <v>195276</v>
      </c>
      <c r="BD52" s="121">
        <v>0</v>
      </c>
      <c r="BE52" s="121">
        <v>0</v>
      </c>
      <c r="BF52" s="121">
        <f>SUM(AE52,+AM52,+BE52)</f>
        <v>0</v>
      </c>
      <c r="BG52" s="121">
        <f>SUM(BH52,+BM52)</f>
        <v>0</v>
      </c>
      <c r="BH52" s="121">
        <f>SUM(BI52:BL52)</f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f>SUM(BP52,BU52,BY52,BZ52,CF52)</f>
        <v>0</v>
      </c>
      <c r="BP52" s="121">
        <f>SUM(BQ52:BT52)</f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f>SUM(BV52:BX52)</f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f>SUM(CA52:CD52)</f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27048</v>
      </c>
      <c r="CF52" s="121">
        <v>0</v>
      </c>
      <c r="CG52" s="121">
        <v>0</v>
      </c>
      <c r="CH52" s="121">
        <f>SUM(BG52,+BO52,+CG52)</f>
        <v>0</v>
      </c>
      <c r="CI52" s="121">
        <f>SUM(AE52,+BG52)</f>
        <v>0</v>
      </c>
      <c r="CJ52" s="121">
        <f>SUM(AF52,+BH52)</f>
        <v>0</v>
      </c>
      <c r="CK52" s="121">
        <f>SUM(AG52,+BI52)</f>
        <v>0</v>
      </c>
      <c r="CL52" s="121">
        <f>SUM(AH52,+BJ52)</f>
        <v>0</v>
      </c>
      <c r="CM52" s="121">
        <f>SUM(AI52,+BK52)</f>
        <v>0</v>
      </c>
      <c r="CN52" s="121">
        <f>SUM(AJ52,+BL52)</f>
        <v>0</v>
      </c>
      <c r="CO52" s="121">
        <f>SUM(AK52,+BM52)</f>
        <v>0</v>
      </c>
      <c r="CP52" s="121">
        <f>SUM(AL52,+BN52)</f>
        <v>0</v>
      </c>
      <c r="CQ52" s="121">
        <f>SUM(AM52,+BO52)</f>
        <v>0</v>
      </c>
      <c r="CR52" s="121">
        <f>SUM(AN52,+BP52)</f>
        <v>0</v>
      </c>
      <c r="CS52" s="121">
        <f>SUM(AO52,+BQ52)</f>
        <v>0</v>
      </c>
      <c r="CT52" s="121">
        <f>SUM(AP52,+BR52)</f>
        <v>0</v>
      </c>
      <c r="CU52" s="121">
        <f>SUM(AQ52,+BS52)</f>
        <v>0</v>
      </c>
      <c r="CV52" s="121">
        <f>SUM(AR52,+BT52)</f>
        <v>0</v>
      </c>
      <c r="CW52" s="121">
        <f>SUM(AS52,+BU52)</f>
        <v>0</v>
      </c>
      <c r="CX52" s="121">
        <f>SUM(AT52,+BV52)</f>
        <v>0</v>
      </c>
      <c r="CY52" s="121">
        <f>SUM(AU52,+BW52)</f>
        <v>0</v>
      </c>
      <c r="CZ52" s="121">
        <f>SUM(AV52,+BX52)</f>
        <v>0</v>
      </c>
      <c r="DA52" s="121">
        <f>SUM(AW52,+BY52)</f>
        <v>0</v>
      </c>
      <c r="DB52" s="121">
        <f>SUM(AX52,+BZ52)</f>
        <v>0</v>
      </c>
      <c r="DC52" s="121">
        <f>SUM(AY52,+CA52)</f>
        <v>0</v>
      </c>
      <c r="DD52" s="121">
        <f>SUM(AZ52,+CB52)</f>
        <v>0</v>
      </c>
      <c r="DE52" s="121">
        <f>SUM(BA52,+CC52)</f>
        <v>0</v>
      </c>
      <c r="DF52" s="121">
        <f>SUM(BB52,+CD52)</f>
        <v>0</v>
      </c>
      <c r="DG52" s="121">
        <f>SUM(BC52,+CE52)</f>
        <v>222324</v>
      </c>
      <c r="DH52" s="121">
        <f>SUM(BD52,+CF52)</f>
        <v>0</v>
      </c>
      <c r="DI52" s="121">
        <f>SUM(BE52,+CG52)</f>
        <v>0</v>
      </c>
      <c r="DJ52" s="121">
        <f>SUM(BF52,+CH52)</f>
        <v>0</v>
      </c>
    </row>
    <row r="53" spans="1:114" s="136" customFormat="1" ht="13.5" customHeight="1" x14ac:dyDescent="0.15">
      <c r="A53" s="119" t="s">
        <v>14</v>
      </c>
      <c r="B53" s="120" t="s">
        <v>490</v>
      </c>
      <c r="C53" s="119" t="s">
        <v>491</v>
      </c>
      <c r="D53" s="121">
        <f>SUM(E53,+L53)</f>
        <v>53398</v>
      </c>
      <c r="E53" s="121">
        <f>SUM(F53:I53,K53)</f>
        <v>0</v>
      </c>
      <c r="F53" s="121">
        <v>0</v>
      </c>
      <c r="G53" s="121">
        <v>0</v>
      </c>
      <c r="H53" s="121">
        <v>0</v>
      </c>
      <c r="I53" s="121">
        <v>0</v>
      </c>
      <c r="J53" s="122" t="s">
        <v>533</v>
      </c>
      <c r="K53" s="121">
        <v>0</v>
      </c>
      <c r="L53" s="121">
        <v>53398</v>
      </c>
      <c r="M53" s="121">
        <f>SUM(N53,+U53)</f>
        <v>14917</v>
      </c>
      <c r="N53" s="121">
        <f>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2" t="s">
        <v>533</v>
      </c>
      <c r="T53" s="121">
        <v>0</v>
      </c>
      <c r="U53" s="121">
        <v>14917</v>
      </c>
      <c r="V53" s="121">
        <f>+SUM(D53,M53)</f>
        <v>68315</v>
      </c>
      <c r="W53" s="121">
        <f>+SUM(E53,N53)</f>
        <v>0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0</v>
      </c>
      <c r="AB53" s="122" t="str">
        <f>IF(+SUM(J53,S53)=0,"-",+SUM(J53,S53))</f>
        <v>-</v>
      </c>
      <c r="AC53" s="121">
        <f>+SUM(K53,T53)</f>
        <v>0</v>
      </c>
      <c r="AD53" s="121">
        <f>+SUM(L53,U53)</f>
        <v>68315</v>
      </c>
      <c r="AE53" s="121">
        <f>SUM(AF53,+AK53)</f>
        <v>0</v>
      </c>
      <c r="AF53" s="121">
        <f>SUM(AG53:AJ53)</f>
        <v>0</v>
      </c>
      <c r="AG53" s="121"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4254</v>
      </c>
      <c r="AM53" s="121">
        <f>SUM(AN53,AS53,AW53,AX53,BD53)</f>
        <v>0</v>
      </c>
      <c r="AN53" s="121">
        <f>SUM(AO53:AR53)</f>
        <v>0</v>
      </c>
      <c r="AO53" s="121">
        <v>0</v>
      </c>
      <c r="AP53" s="121">
        <v>0</v>
      </c>
      <c r="AQ53" s="121">
        <v>0</v>
      </c>
      <c r="AR53" s="121">
        <v>0</v>
      </c>
      <c r="AS53" s="121">
        <f>SUM(AT53:AV53)</f>
        <v>0</v>
      </c>
      <c r="AT53" s="121">
        <v>0</v>
      </c>
      <c r="AU53" s="121">
        <v>0</v>
      </c>
      <c r="AV53" s="121">
        <v>0</v>
      </c>
      <c r="AW53" s="121">
        <v>0</v>
      </c>
      <c r="AX53" s="121">
        <f>SUM(AY53:BB53)</f>
        <v>0</v>
      </c>
      <c r="AY53" s="121">
        <v>0</v>
      </c>
      <c r="AZ53" s="121">
        <v>0</v>
      </c>
      <c r="BA53" s="121">
        <v>0</v>
      </c>
      <c r="BB53" s="121">
        <v>0</v>
      </c>
      <c r="BC53" s="121">
        <v>49144</v>
      </c>
      <c r="BD53" s="121">
        <v>0</v>
      </c>
      <c r="BE53" s="121">
        <v>0</v>
      </c>
      <c r="BF53" s="121">
        <f>SUM(AE53,+AM53,+BE53)</f>
        <v>0</v>
      </c>
      <c r="BG53" s="121">
        <f>SUM(BH53,+BM53)</f>
        <v>0</v>
      </c>
      <c r="BH53" s="121">
        <f>SUM(BI53:BL53)</f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1">
        <v>14917</v>
      </c>
      <c r="BO53" s="121">
        <f>SUM(BP53,BU53,BY53,BZ53,CF53)</f>
        <v>0</v>
      </c>
      <c r="BP53" s="121">
        <f>SUM(BQ53:BT53)</f>
        <v>0</v>
      </c>
      <c r="BQ53" s="121">
        <v>0</v>
      </c>
      <c r="BR53" s="121">
        <v>0</v>
      </c>
      <c r="BS53" s="121">
        <v>0</v>
      </c>
      <c r="BT53" s="121">
        <v>0</v>
      </c>
      <c r="BU53" s="121">
        <f>SUM(BV53:BX53)</f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f>SUM(CA53:CD53)</f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0</v>
      </c>
      <c r="CF53" s="121">
        <v>0</v>
      </c>
      <c r="CG53" s="121">
        <v>0</v>
      </c>
      <c r="CH53" s="121">
        <f>SUM(BG53,+BO53,+CG53)</f>
        <v>0</v>
      </c>
      <c r="CI53" s="121">
        <f>SUM(AE53,+BG53)</f>
        <v>0</v>
      </c>
      <c r="CJ53" s="121">
        <f>SUM(AF53,+BH53)</f>
        <v>0</v>
      </c>
      <c r="CK53" s="121">
        <f>SUM(AG53,+BI53)</f>
        <v>0</v>
      </c>
      <c r="CL53" s="121">
        <f>SUM(AH53,+BJ53)</f>
        <v>0</v>
      </c>
      <c r="CM53" s="121">
        <f>SUM(AI53,+BK53)</f>
        <v>0</v>
      </c>
      <c r="CN53" s="121">
        <f>SUM(AJ53,+BL53)</f>
        <v>0</v>
      </c>
      <c r="CO53" s="121">
        <f>SUM(AK53,+BM53)</f>
        <v>0</v>
      </c>
      <c r="CP53" s="121">
        <f>SUM(AL53,+BN53)</f>
        <v>19171</v>
      </c>
      <c r="CQ53" s="121">
        <f>SUM(AM53,+BO53)</f>
        <v>0</v>
      </c>
      <c r="CR53" s="121">
        <f>SUM(AN53,+BP53)</f>
        <v>0</v>
      </c>
      <c r="CS53" s="121">
        <f>SUM(AO53,+BQ53)</f>
        <v>0</v>
      </c>
      <c r="CT53" s="121">
        <f>SUM(AP53,+BR53)</f>
        <v>0</v>
      </c>
      <c r="CU53" s="121">
        <f>SUM(AQ53,+BS53)</f>
        <v>0</v>
      </c>
      <c r="CV53" s="121">
        <f>SUM(AR53,+BT53)</f>
        <v>0</v>
      </c>
      <c r="CW53" s="121">
        <f>SUM(AS53,+BU53)</f>
        <v>0</v>
      </c>
      <c r="CX53" s="121">
        <f>SUM(AT53,+BV53)</f>
        <v>0</v>
      </c>
      <c r="CY53" s="121">
        <f>SUM(AU53,+BW53)</f>
        <v>0</v>
      </c>
      <c r="CZ53" s="121">
        <f>SUM(AV53,+BX53)</f>
        <v>0</v>
      </c>
      <c r="DA53" s="121">
        <f>SUM(AW53,+BY53)</f>
        <v>0</v>
      </c>
      <c r="DB53" s="121">
        <f>SUM(AX53,+BZ53)</f>
        <v>0</v>
      </c>
      <c r="DC53" s="121">
        <f>SUM(AY53,+CA53)</f>
        <v>0</v>
      </c>
      <c r="DD53" s="121">
        <f>SUM(AZ53,+CB53)</f>
        <v>0</v>
      </c>
      <c r="DE53" s="121">
        <f>SUM(BA53,+CC53)</f>
        <v>0</v>
      </c>
      <c r="DF53" s="121">
        <f>SUM(BB53,+CD53)</f>
        <v>0</v>
      </c>
      <c r="DG53" s="121">
        <f>SUM(BC53,+CE53)</f>
        <v>49144</v>
      </c>
      <c r="DH53" s="121">
        <f>SUM(BD53,+CF53)</f>
        <v>0</v>
      </c>
      <c r="DI53" s="121">
        <f>SUM(BE53,+CG53)</f>
        <v>0</v>
      </c>
      <c r="DJ53" s="121">
        <f>SUM(BF53,+CH53)</f>
        <v>0</v>
      </c>
    </row>
    <row r="54" spans="1:114" s="136" customFormat="1" ht="13.5" customHeight="1" x14ac:dyDescent="0.15">
      <c r="A54" s="119" t="s">
        <v>14</v>
      </c>
      <c r="B54" s="120" t="s">
        <v>493</v>
      </c>
      <c r="C54" s="119" t="s">
        <v>494</v>
      </c>
      <c r="D54" s="121">
        <f>SUM(E54,+L54)</f>
        <v>30693</v>
      </c>
      <c r="E54" s="121">
        <f>SUM(F54:I54,K54)</f>
        <v>0</v>
      </c>
      <c r="F54" s="121">
        <v>0</v>
      </c>
      <c r="G54" s="121">
        <v>0</v>
      </c>
      <c r="H54" s="121">
        <v>0</v>
      </c>
      <c r="I54" s="121">
        <v>0</v>
      </c>
      <c r="J54" s="122" t="s">
        <v>533</v>
      </c>
      <c r="K54" s="121">
        <v>0</v>
      </c>
      <c r="L54" s="121">
        <v>30693</v>
      </c>
      <c r="M54" s="121">
        <f>SUM(N54,+U54)</f>
        <v>6850</v>
      </c>
      <c r="N54" s="121">
        <f>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2" t="s">
        <v>533</v>
      </c>
      <c r="T54" s="121">
        <v>0</v>
      </c>
      <c r="U54" s="121">
        <v>6850</v>
      </c>
      <c r="V54" s="121">
        <f>+SUM(D54,M54)</f>
        <v>37543</v>
      </c>
      <c r="W54" s="121">
        <f>+SUM(E54,N54)</f>
        <v>0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0</v>
      </c>
      <c r="AB54" s="122" t="str">
        <f>IF(+SUM(J54,S54)=0,"-",+SUM(J54,S54))</f>
        <v>-</v>
      </c>
      <c r="AC54" s="121">
        <f>+SUM(K54,T54)</f>
        <v>0</v>
      </c>
      <c r="AD54" s="121">
        <f>+SUM(L54,U54)</f>
        <v>37543</v>
      </c>
      <c r="AE54" s="121">
        <f>SUM(AF54,+AK54)</f>
        <v>0</v>
      </c>
      <c r="AF54" s="121">
        <f>SUM(AG54:AJ54)</f>
        <v>0</v>
      </c>
      <c r="AG54" s="121"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2350</v>
      </c>
      <c r="AM54" s="121">
        <f>SUM(AN54,AS54,AW54,AX54,BD54)</f>
        <v>0</v>
      </c>
      <c r="AN54" s="121">
        <f>SUM(AO54:AR54)</f>
        <v>0</v>
      </c>
      <c r="AO54" s="121">
        <v>0</v>
      </c>
      <c r="AP54" s="121">
        <v>0</v>
      </c>
      <c r="AQ54" s="121">
        <v>0</v>
      </c>
      <c r="AR54" s="121">
        <v>0</v>
      </c>
      <c r="AS54" s="121">
        <f>SUM(AT54:AV54)</f>
        <v>0</v>
      </c>
      <c r="AT54" s="121">
        <v>0</v>
      </c>
      <c r="AU54" s="121">
        <v>0</v>
      </c>
      <c r="AV54" s="121">
        <v>0</v>
      </c>
      <c r="AW54" s="121">
        <v>0</v>
      </c>
      <c r="AX54" s="121">
        <f>SUM(AY54:BB54)</f>
        <v>0</v>
      </c>
      <c r="AY54" s="121">
        <v>0</v>
      </c>
      <c r="AZ54" s="121">
        <v>0</v>
      </c>
      <c r="BA54" s="121">
        <v>0</v>
      </c>
      <c r="BB54" s="121">
        <v>0</v>
      </c>
      <c r="BC54" s="121">
        <v>28343</v>
      </c>
      <c r="BD54" s="121">
        <v>0</v>
      </c>
      <c r="BE54" s="121">
        <v>0</v>
      </c>
      <c r="BF54" s="121">
        <f>SUM(AE54,+AM54,+BE54)</f>
        <v>0</v>
      </c>
      <c r="BG54" s="121">
        <f>SUM(BH54,+BM54)</f>
        <v>0</v>
      </c>
      <c r="BH54" s="121">
        <f>SUM(BI54:BL54)</f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6850</v>
      </c>
      <c r="BO54" s="121">
        <f>SUM(BP54,BU54,BY54,BZ54,CF54)</f>
        <v>0</v>
      </c>
      <c r="BP54" s="121">
        <f>SUM(BQ54:BT54)</f>
        <v>0</v>
      </c>
      <c r="BQ54" s="121">
        <v>0</v>
      </c>
      <c r="BR54" s="121">
        <v>0</v>
      </c>
      <c r="BS54" s="121">
        <v>0</v>
      </c>
      <c r="BT54" s="121">
        <v>0</v>
      </c>
      <c r="BU54" s="121">
        <f>SUM(BV54:BX54)</f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f>SUM(CA54:CD54)</f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0</v>
      </c>
      <c r="CF54" s="121">
        <v>0</v>
      </c>
      <c r="CG54" s="121">
        <v>0</v>
      </c>
      <c r="CH54" s="121">
        <f>SUM(BG54,+BO54,+CG54)</f>
        <v>0</v>
      </c>
      <c r="CI54" s="121">
        <f>SUM(AE54,+BG54)</f>
        <v>0</v>
      </c>
      <c r="CJ54" s="121">
        <f>SUM(AF54,+BH54)</f>
        <v>0</v>
      </c>
      <c r="CK54" s="121">
        <f>SUM(AG54,+BI54)</f>
        <v>0</v>
      </c>
      <c r="CL54" s="121">
        <f>SUM(AH54,+BJ54)</f>
        <v>0</v>
      </c>
      <c r="CM54" s="121">
        <f>SUM(AI54,+BK54)</f>
        <v>0</v>
      </c>
      <c r="CN54" s="121">
        <f>SUM(AJ54,+BL54)</f>
        <v>0</v>
      </c>
      <c r="CO54" s="121">
        <f>SUM(AK54,+BM54)</f>
        <v>0</v>
      </c>
      <c r="CP54" s="121">
        <f>SUM(AL54,+BN54)</f>
        <v>9200</v>
      </c>
      <c r="CQ54" s="121">
        <f>SUM(AM54,+BO54)</f>
        <v>0</v>
      </c>
      <c r="CR54" s="121">
        <f>SUM(AN54,+BP54)</f>
        <v>0</v>
      </c>
      <c r="CS54" s="121">
        <f>SUM(AO54,+BQ54)</f>
        <v>0</v>
      </c>
      <c r="CT54" s="121">
        <f>SUM(AP54,+BR54)</f>
        <v>0</v>
      </c>
      <c r="CU54" s="121">
        <f>SUM(AQ54,+BS54)</f>
        <v>0</v>
      </c>
      <c r="CV54" s="121">
        <f>SUM(AR54,+BT54)</f>
        <v>0</v>
      </c>
      <c r="CW54" s="121">
        <f>SUM(AS54,+BU54)</f>
        <v>0</v>
      </c>
      <c r="CX54" s="121">
        <f>SUM(AT54,+BV54)</f>
        <v>0</v>
      </c>
      <c r="CY54" s="121">
        <f>SUM(AU54,+BW54)</f>
        <v>0</v>
      </c>
      <c r="CZ54" s="121">
        <f>SUM(AV54,+BX54)</f>
        <v>0</v>
      </c>
      <c r="DA54" s="121">
        <f>SUM(AW54,+BY54)</f>
        <v>0</v>
      </c>
      <c r="DB54" s="121">
        <f>SUM(AX54,+BZ54)</f>
        <v>0</v>
      </c>
      <c r="DC54" s="121">
        <f>SUM(AY54,+CA54)</f>
        <v>0</v>
      </c>
      <c r="DD54" s="121">
        <f>SUM(AZ54,+CB54)</f>
        <v>0</v>
      </c>
      <c r="DE54" s="121">
        <f>SUM(BA54,+CC54)</f>
        <v>0</v>
      </c>
      <c r="DF54" s="121">
        <f>SUM(BB54,+CD54)</f>
        <v>0</v>
      </c>
      <c r="DG54" s="121">
        <f>SUM(BC54,+CE54)</f>
        <v>28343</v>
      </c>
      <c r="DH54" s="121">
        <f>SUM(BD54,+CF54)</f>
        <v>0</v>
      </c>
      <c r="DI54" s="121">
        <f>SUM(BE54,+CG54)</f>
        <v>0</v>
      </c>
      <c r="DJ54" s="121">
        <f>SUM(BF54,+CH54)</f>
        <v>0</v>
      </c>
    </row>
    <row r="55" spans="1:114" s="136" customFormat="1" ht="13.5" customHeight="1" x14ac:dyDescent="0.15">
      <c r="A55" s="119" t="s">
        <v>14</v>
      </c>
      <c r="B55" s="120" t="s">
        <v>496</v>
      </c>
      <c r="C55" s="119" t="s">
        <v>497</v>
      </c>
      <c r="D55" s="121">
        <f>SUM(E55,+L55)</f>
        <v>48584</v>
      </c>
      <c r="E55" s="121">
        <f>SUM(F55:I55,K55)</f>
        <v>0</v>
      </c>
      <c r="F55" s="121">
        <v>0</v>
      </c>
      <c r="G55" s="121">
        <v>0</v>
      </c>
      <c r="H55" s="121">
        <v>0</v>
      </c>
      <c r="I55" s="121">
        <v>0</v>
      </c>
      <c r="J55" s="122" t="s">
        <v>533</v>
      </c>
      <c r="K55" s="121">
        <v>0</v>
      </c>
      <c r="L55" s="121">
        <v>48584</v>
      </c>
      <c r="M55" s="121">
        <f>SUM(N55,+U55)</f>
        <v>10696</v>
      </c>
      <c r="N55" s="121">
        <f>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2" t="s">
        <v>533</v>
      </c>
      <c r="T55" s="121">
        <v>0</v>
      </c>
      <c r="U55" s="121">
        <v>10696</v>
      </c>
      <c r="V55" s="121">
        <f>+SUM(D55,M55)</f>
        <v>59280</v>
      </c>
      <c r="W55" s="121">
        <f>+SUM(E55,N55)</f>
        <v>0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0</v>
      </c>
      <c r="AB55" s="122" t="str">
        <f>IF(+SUM(J55,S55)=0,"-",+SUM(J55,S55))</f>
        <v>-</v>
      </c>
      <c r="AC55" s="121">
        <f>+SUM(K55,T55)</f>
        <v>0</v>
      </c>
      <c r="AD55" s="121">
        <f>+SUM(L55,U55)</f>
        <v>59280</v>
      </c>
      <c r="AE55" s="121">
        <f>SUM(AF55,+AK55)</f>
        <v>0</v>
      </c>
      <c r="AF55" s="121">
        <f>SUM(AG55:AJ55)</f>
        <v>0</v>
      </c>
      <c r="AG55" s="121"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3857</v>
      </c>
      <c r="AM55" s="121">
        <f>SUM(AN55,AS55,AW55,AX55,BD55)</f>
        <v>0</v>
      </c>
      <c r="AN55" s="121">
        <f>SUM(AO55:AR55)</f>
        <v>0</v>
      </c>
      <c r="AO55" s="121">
        <v>0</v>
      </c>
      <c r="AP55" s="121">
        <v>0</v>
      </c>
      <c r="AQ55" s="121">
        <v>0</v>
      </c>
      <c r="AR55" s="121">
        <v>0</v>
      </c>
      <c r="AS55" s="121">
        <f>SUM(AT55:AV55)</f>
        <v>0</v>
      </c>
      <c r="AT55" s="121">
        <v>0</v>
      </c>
      <c r="AU55" s="121">
        <v>0</v>
      </c>
      <c r="AV55" s="121">
        <v>0</v>
      </c>
      <c r="AW55" s="121">
        <v>0</v>
      </c>
      <c r="AX55" s="121">
        <f>SUM(AY55:BB55)</f>
        <v>0</v>
      </c>
      <c r="AY55" s="121">
        <v>0</v>
      </c>
      <c r="AZ55" s="121">
        <v>0</v>
      </c>
      <c r="BA55" s="121">
        <v>0</v>
      </c>
      <c r="BB55" s="121">
        <v>0</v>
      </c>
      <c r="BC55" s="121">
        <v>44727</v>
      </c>
      <c r="BD55" s="121">
        <v>0</v>
      </c>
      <c r="BE55" s="121">
        <v>0</v>
      </c>
      <c r="BF55" s="121">
        <f>SUM(AE55,+AM55,+BE55)</f>
        <v>0</v>
      </c>
      <c r="BG55" s="121">
        <f>SUM(BH55,+BM55)</f>
        <v>0</v>
      </c>
      <c r="BH55" s="121">
        <f>SUM(BI55:BL55)</f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121">
        <v>10696</v>
      </c>
      <c r="BO55" s="121">
        <f>SUM(BP55,BU55,BY55,BZ55,CF55)</f>
        <v>0</v>
      </c>
      <c r="BP55" s="121">
        <f>SUM(BQ55:BT55)</f>
        <v>0</v>
      </c>
      <c r="BQ55" s="121">
        <v>0</v>
      </c>
      <c r="BR55" s="121">
        <v>0</v>
      </c>
      <c r="BS55" s="121">
        <v>0</v>
      </c>
      <c r="BT55" s="121">
        <v>0</v>
      </c>
      <c r="BU55" s="121">
        <f>SUM(BV55:BX55)</f>
        <v>0</v>
      </c>
      <c r="BV55" s="121">
        <v>0</v>
      </c>
      <c r="BW55" s="121">
        <v>0</v>
      </c>
      <c r="BX55" s="121">
        <v>0</v>
      </c>
      <c r="BY55" s="121">
        <v>0</v>
      </c>
      <c r="BZ55" s="121">
        <f>SUM(CA55:CD55)</f>
        <v>0</v>
      </c>
      <c r="CA55" s="121">
        <v>0</v>
      </c>
      <c r="CB55" s="121">
        <v>0</v>
      </c>
      <c r="CC55" s="121">
        <v>0</v>
      </c>
      <c r="CD55" s="121">
        <v>0</v>
      </c>
      <c r="CE55" s="121">
        <v>0</v>
      </c>
      <c r="CF55" s="121">
        <v>0</v>
      </c>
      <c r="CG55" s="121">
        <v>0</v>
      </c>
      <c r="CH55" s="121">
        <f>SUM(BG55,+BO55,+CG55)</f>
        <v>0</v>
      </c>
      <c r="CI55" s="121">
        <f>SUM(AE55,+BG55)</f>
        <v>0</v>
      </c>
      <c r="CJ55" s="121">
        <f>SUM(AF55,+BH55)</f>
        <v>0</v>
      </c>
      <c r="CK55" s="121">
        <f>SUM(AG55,+BI55)</f>
        <v>0</v>
      </c>
      <c r="CL55" s="121">
        <f>SUM(AH55,+BJ55)</f>
        <v>0</v>
      </c>
      <c r="CM55" s="121">
        <f>SUM(AI55,+BK55)</f>
        <v>0</v>
      </c>
      <c r="CN55" s="121">
        <f>SUM(AJ55,+BL55)</f>
        <v>0</v>
      </c>
      <c r="CO55" s="121">
        <f>SUM(AK55,+BM55)</f>
        <v>0</v>
      </c>
      <c r="CP55" s="121">
        <f>SUM(AL55,+BN55)</f>
        <v>14553</v>
      </c>
      <c r="CQ55" s="121">
        <f>SUM(AM55,+BO55)</f>
        <v>0</v>
      </c>
      <c r="CR55" s="121">
        <f>SUM(AN55,+BP55)</f>
        <v>0</v>
      </c>
      <c r="CS55" s="121">
        <f>SUM(AO55,+BQ55)</f>
        <v>0</v>
      </c>
      <c r="CT55" s="121">
        <f>SUM(AP55,+BR55)</f>
        <v>0</v>
      </c>
      <c r="CU55" s="121">
        <f>SUM(AQ55,+BS55)</f>
        <v>0</v>
      </c>
      <c r="CV55" s="121">
        <f>SUM(AR55,+BT55)</f>
        <v>0</v>
      </c>
      <c r="CW55" s="121">
        <f>SUM(AS55,+BU55)</f>
        <v>0</v>
      </c>
      <c r="CX55" s="121">
        <f>SUM(AT55,+BV55)</f>
        <v>0</v>
      </c>
      <c r="CY55" s="121">
        <f>SUM(AU55,+BW55)</f>
        <v>0</v>
      </c>
      <c r="CZ55" s="121">
        <f>SUM(AV55,+BX55)</f>
        <v>0</v>
      </c>
      <c r="DA55" s="121">
        <f>SUM(AW55,+BY55)</f>
        <v>0</v>
      </c>
      <c r="DB55" s="121">
        <f>SUM(AX55,+BZ55)</f>
        <v>0</v>
      </c>
      <c r="DC55" s="121">
        <f>SUM(AY55,+CA55)</f>
        <v>0</v>
      </c>
      <c r="DD55" s="121">
        <f>SUM(AZ55,+CB55)</f>
        <v>0</v>
      </c>
      <c r="DE55" s="121">
        <f>SUM(BA55,+CC55)</f>
        <v>0</v>
      </c>
      <c r="DF55" s="121">
        <f>SUM(BB55,+CD55)</f>
        <v>0</v>
      </c>
      <c r="DG55" s="121">
        <f>SUM(BC55,+CE55)</f>
        <v>44727</v>
      </c>
      <c r="DH55" s="121">
        <f>SUM(BD55,+CF55)</f>
        <v>0</v>
      </c>
      <c r="DI55" s="121">
        <f>SUM(BE55,+CG55)</f>
        <v>0</v>
      </c>
      <c r="DJ55" s="121">
        <f>SUM(BF55,+CH55)</f>
        <v>0</v>
      </c>
    </row>
    <row r="56" spans="1:114" s="136" customFormat="1" ht="13.5" customHeight="1" x14ac:dyDescent="0.15">
      <c r="A56" s="119" t="s">
        <v>14</v>
      </c>
      <c r="B56" s="120" t="s">
        <v>499</v>
      </c>
      <c r="C56" s="119" t="s">
        <v>500</v>
      </c>
      <c r="D56" s="121">
        <f>SUM(E56,+L56)</f>
        <v>45637</v>
      </c>
      <c r="E56" s="121">
        <f>SUM(F56:I56,K56)</f>
        <v>0</v>
      </c>
      <c r="F56" s="121">
        <v>0</v>
      </c>
      <c r="G56" s="121">
        <v>0</v>
      </c>
      <c r="H56" s="121">
        <v>0</v>
      </c>
      <c r="I56" s="121">
        <v>0</v>
      </c>
      <c r="J56" s="122" t="s">
        <v>533</v>
      </c>
      <c r="K56" s="121">
        <v>0</v>
      </c>
      <c r="L56" s="121">
        <v>45637</v>
      </c>
      <c r="M56" s="121">
        <f>SUM(N56,+U56)</f>
        <v>8694</v>
      </c>
      <c r="N56" s="121">
        <f>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2" t="s">
        <v>533</v>
      </c>
      <c r="T56" s="121">
        <v>0</v>
      </c>
      <c r="U56" s="121">
        <v>8694</v>
      </c>
      <c r="V56" s="121">
        <f>+SUM(D56,M56)</f>
        <v>54331</v>
      </c>
      <c r="W56" s="121">
        <f>+SUM(E56,N56)</f>
        <v>0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0</v>
      </c>
      <c r="AB56" s="122" t="str">
        <f>IF(+SUM(J56,S56)=0,"-",+SUM(J56,S56))</f>
        <v>-</v>
      </c>
      <c r="AC56" s="121">
        <f>+SUM(K56,T56)</f>
        <v>0</v>
      </c>
      <c r="AD56" s="121">
        <f>+SUM(L56,U56)</f>
        <v>54331</v>
      </c>
      <c r="AE56" s="121">
        <f>SUM(AF56,+AK56)</f>
        <v>0</v>
      </c>
      <c r="AF56" s="121">
        <f>SUM(AG56:AJ56)</f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3738</v>
      </c>
      <c r="AM56" s="121">
        <f>SUM(AN56,AS56,AW56,AX56,BD56)</f>
        <v>0</v>
      </c>
      <c r="AN56" s="121">
        <f>SUM(AO56:AR56)</f>
        <v>0</v>
      </c>
      <c r="AO56" s="121">
        <v>0</v>
      </c>
      <c r="AP56" s="121">
        <v>0</v>
      </c>
      <c r="AQ56" s="121">
        <v>0</v>
      </c>
      <c r="AR56" s="121">
        <v>0</v>
      </c>
      <c r="AS56" s="121">
        <f>SUM(AT56:AV56)</f>
        <v>0</v>
      </c>
      <c r="AT56" s="121">
        <v>0</v>
      </c>
      <c r="AU56" s="121">
        <v>0</v>
      </c>
      <c r="AV56" s="121">
        <v>0</v>
      </c>
      <c r="AW56" s="121">
        <v>0</v>
      </c>
      <c r="AX56" s="121">
        <f>SUM(AY56:BB56)</f>
        <v>0</v>
      </c>
      <c r="AY56" s="121">
        <v>0</v>
      </c>
      <c r="AZ56" s="121">
        <v>0</v>
      </c>
      <c r="BA56" s="121">
        <v>0</v>
      </c>
      <c r="BB56" s="121">
        <v>0</v>
      </c>
      <c r="BC56" s="121">
        <v>41899</v>
      </c>
      <c r="BD56" s="121">
        <v>0</v>
      </c>
      <c r="BE56" s="121">
        <v>0</v>
      </c>
      <c r="BF56" s="121">
        <f>SUM(AE56,+AM56,+BE56)</f>
        <v>0</v>
      </c>
      <c r="BG56" s="121">
        <f>SUM(BH56,+BM56)</f>
        <v>0</v>
      </c>
      <c r="BH56" s="121">
        <f>SUM(BI56:BL56)</f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8694</v>
      </c>
      <c r="BO56" s="121">
        <f>SUM(BP56,BU56,BY56,BZ56,CF56)</f>
        <v>0</v>
      </c>
      <c r="BP56" s="121">
        <f>SUM(BQ56:BT56)</f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f>SUM(BV56:BX56)</f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f>SUM(CA56:CD56)</f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0</v>
      </c>
      <c r="CF56" s="121">
        <v>0</v>
      </c>
      <c r="CG56" s="121">
        <v>0</v>
      </c>
      <c r="CH56" s="121">
        <f>SUM(BG56,+BO56,+CG56)</f>
        <v>0</v>
      </c>
      <c r="CI56" s="121">
        <f>SUM(AE56,+BG56)</f>
        <v>0</v>
      </c>
      <c r="CJ56" s="121">
        <f>SUM(AF56,+BH56)</f>
        <v>0</v>
      </c>
      <c r="CK56" s="121">
        <f>SUM(AG56,+BI56)</f>
        <v>0</v>
      </c>
      <c r="CL56" s="121">
        <f>SUM(AH56,+BJ56)</f>
        <v>0</v>
      </c>
      <c r="CM56" s="121">
        <f>SUM(AI56,+BK56)</f>
        <v>0</v>
      </c>
      <c r="CN56" s="121">
        <f>SUM(AJ56,+BL56)</f>
        <v>0</v>
      </c>
      <c r="CO56" s="121">
        <f>SUM(AK56,+BM56)</f>
        <v>0</v>
      </c>
      <c r="CP56" s="121">
        <f>SUM(AL56,+BN56)</f>
        <v>12432</v>
      </c>
      <c r="CQ56" s="121">
        <f>SUM(AM56,+BO56)</f>
        <v>0</v>
      </c>
      <c r="CR56" s="121">
        <f>SUM(AN56,+BP56)</f>
        <v>0</v>
      </c>
      <c r="CS56" s="121">
        <f>SUM(AO56,+BQ56)</f>
        <v>0</v>
      </c>
      <c r="CT56" s="121">
        <f>SUM(AP56,+BR56)</f>
        <v>0</v>
      </c>
      <c r="CU56" s="121">
        <f>SUM(AQ56,+BS56)</f>
        <v>0</v>
      </c>
      <c r="CV56" s="121">
        <f>SUM(AR56,+BT56)</f>
        <v>0</v>
      </c>
      <c r="CW56" s="121">
        <f>SUM(AS56,+BU56)</f>
        <v>0</v>
      </c>
      <c r="CX56" s="121">
        <f>SUM(AT56,+BV56)</f>
        <v>0</v>
      </c>
      <c r="CY56" s="121">
        <f>SUM(AU56,+BW56)</f>
        <v>0</v>
      </c>
      <c r="CZ56" s="121">
        <f>SUM(AV56,+BX56)</f>
        <v>0</v>
      </c>
      <c r="DA56" s="121">
        <f>SUM(AW56,+BY56)</f>
        <v>0</v>
      </c>
      <c r="DB56" s="121">
        <f>SUM(AX56,+BZ56)</f>
        <v>0</v>
      </c>
      <c r="DC56" s="121">
        <f>SUM(AY56,+CA56)</f>
        <v>0</v>
      </c>
      <c r="DD56" s="121">
        <f>SUM(AZ56,+CB56)</f>
        <v>0</v>
      </c>
      <c r="DE56" s="121">
        <f>SUM(BA56,+CC56)</f>
        <v>0</v>
      </c>
      <c r="DF56" s="121">
        <f>SUM(BB56,+CD56)</f>
        <v>0</v>
      </c>
      <c r="DG56" s="121">
        <f>SUM(BC56,+CE56)</f>
        <v>41899</v>
      </c>
      <c r="DH56" s="121">
        <f>SUM(BD56,+CF56)</f>
        <v>0</v>
      </c>
      <c r="DI56" s="121">
        <f>SUM(BE56,+CG56)</f>
        <v>0</v>
      </c>
      <c r="DJ56" s="121">
        <f>SUM(BF56,+CH56)</f>
        <v>0</v>
      </c>
    </row>
    <row r="57" spans="1:114" s="136" customFormat="1" ht="13.5" customHeight="1" x14ac:dyDescent="0.15">
      <c r="A57" s="119" t="s">
        <v>14</v>
      </c>
      <c r="B57" s="120" t="s">
        <v>502</v>
      </c>
      <c r="C57" s="119" t="s">
        <v>503</v>
      </c>
      <c r="D57" s="121">
        <f>SUM(E57,+L57)</f>
        <v>34147</v>
      </c>
      <c r="E57" s="121">
        <f>SUM(F57:I57,K57)</f>
        <v>0</v>
      </c>
      <c r="F57" s="121">
        <v>0</v>
      </c>
      <c r="G57" s="121">
        <v>0</v>
      </c>
      <c r="H57" s="121">
        <v>0</v>
      </c>
      <c r="I57" s="121">
        <v>0</v>
      </c>
      <c r="J57" s="122" t="s">
        <v>533</v>
      </c>
      <c r="K57" s="121">
        <v>0</v>
      </c>
      <c r="L57" s="121">
        <v>34147</v>
      </c>
      <c r="M57" s="121">
        <f>SUM(N57,+U57)</f>
        <v>12125</v>
      </c>
      <c r="N57" s="121">
        <f>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2" t="s">
        <v>533</v>
      </c>
      <c r="T57" s="121">
        <v>0</v>
      </c>
      <c r="U57" s="121">
        <v>12125</v>
      </c>
      <c r="V57" s="121">
        <f>+SUM(D57,M57)</f>
        <v>46272</v>
      </c>
      <c r="W57" s="121">
        <f>+SUM(E57,N57)</f>
        <v>0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0</v>
      </c>
      <c r="AB57" s="122" t="str">
        <f>IF(+SUM(J57,S57)=0,"-",+SUM(J57,S57))</f>
        <v>-</v>
      </c>
      <c r="AC57" s="121">
        <f>+SUM(K57,T57)</f>
        <v>0</v>
      </c>
      <c r="AD57" s="121">
        <f>+SUM(L57,U57)</f>
        <v>46272</v>
      </c>
      <c r="AE57" s="121">
        <f>SUM(AF57,+AK57)</f>
        <v>0</v>
      </c>
      <c r="AF57" s="121">
        <f>SUM(AG57:AJ57)</f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2765</v>
      </c>
      <c r="AM57" s="121">
        <f>SUM(AN57,AS57,AW57,AX57,BD57)</f>
        <v>0</v>
      </c>
      <c r="AN57" s="121">
        <f>SUM(AO57:AR57)</f>
        <v>0</v>
      </c>
      <c r="AO57" s="121">
        <v>0</v>
      </c>
      <c r="AP57" s="121">
        <v>0</v>
      </c>
      <c r="AQ57" s="121">
        <v>0</v>
      </c>
      <c r="AR57" s="121">
        <v>0</v>
      </c>
      <c r="AS57" s="121">
        <f>SUM(AT57:AV57)</f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f>SUM(AY57:BB57)</f>
        <v>0</v>
      </c>
      <c r="AY57" s="121">
        <v>0</v>
      </c>
      <c r="AZ57" s="121">
        <v>0</v>
      </c>
      <c r="BA57" s="121">
        <v>0</v>
      </c>
      <c r="BB57" s="121">
        <v>0</v>
      </c>
      <c r="BC57" s="121">
        <v>31382</v>
      </c>
      <c r="BD57" s="121">
        <v>0</v>
      </c>
      <c r="BE57" s="121">
        <v>0</v>
      </c>
      <c r="BF57" s="121">
        <f>SUM(AE57,+AM57,+BE57)</f>
        <v>0</v>
      </c>
      <c r="BG57" s="121">
        <f>SUM(BH57,+BM57)</f>
        <v>0</v>
      </c>
      <c r="BH57" s="121">
        <f>SUM(BI57:BL57)</f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12125</v>
      </c>
      <c r="BO57" s="121">
        <f>SUM(BP57,BU57,BY57,BZ57,CF57)</f>
        <v>0</v>
      </c>
      <c r="BP57" s="121">
        <f>SUM(BQ57:BT57)</f>
        <v>0</v>
      </c>
      <c r="BQ57" s="121">
        <v>0</v>
      </c>
      <c r="BR57" s="121">
        <v>0</v>
      </c>
      <c r="BS57" s="121">
        <v>0</v>
      </c>
      <c r="BT57" s="121">
        <v>0</v>
      </c>
      <c r="BU57" s="121">
        <f>SUM(BV57:BX57)</f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f>SUM(CA57:CD57)</f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0</v>
      </c>
      <c r="CF57" s="121">
        <v>0</v>
      </c>
      <c r="CG57" s="121">
        <v>0</v>
      </c>
      <c r="CH57" s="121">
        <f>SUM(BG57,+BO57,+CG57)</f>
        <v>0</v>
      </c>
      <c r="CI57" s="121">
        <f>SUM(AE57,+BG57)</f>
        <v>0</v>
      </c>
      <c r="CJ57" s="121">
        <f>SUM(AF57,+BH57)</f>
        <v>0</v>
      </c>
      <c r="CK57" s="121">
        <f>SUM(AG57,+BI57)</f>
        <v>0</v>
      </c>
      <c r="CL57" s="121">
        <f>SUM(AH57,+BJ57)</f>
        <v>0</v>
      </c>
      <c r="CM57" s="121">
        <f>SUM(AI57,+BK57)</f>
        <v>0</v>
      </c>
      <c r="CN57" s="121">
        <f>SUM(AJ57,+BL57)</f>
        <v>0</v>
      </c>
      <c r="CO57" s="121">
        <f>SUM(AK57,+BM57)</f>
        <v>0</v>
      </c>
      <c r="CP57" s="121">
        <f>SUM(AL57,+BN57)</f>
        <v>14890</v>
      </c>
      <c r="CQ57" s="121">
        <f>SUM(AM57,+BO57)</f>
        <v>0</v>
      </c>
      <c r="CR57" s="121">
        <f>SUM(AN57,+BP57)</f>
        <v>0</v>
      </c>
      <c r="CS57" s="121">
        <f>SUM(AO57,+BQ57)</f>
        <v>0</v>
      </c>
      <c r="CT57" s="121">
        <f>SUM(AP57,+BR57)</f>
        <v>0</v>
      </c>
      <c r="CU57" s="121">
        <f>SUM(AQ57,+BS57)</f>
        <v>0</v>
      </c>
      <c r="CV57" s="121">
        <f>SUM(AR57,+BT57)</f>
        <v>0</v>
      </c>
      <c r="CW57" s="121">
        <f>SUM(AS57,+BU57)</f>
        <v>0</v>
      </c>
      <c r="CX57" s="121">
        <f>SUM(AT57,+BV57)</f>
        <v>0</v>
      </c>
      <c r="CY57" s="121">
        <f>SUM(AU57,+BW57)</f>
        <v>0</v>
      </c>
      <c r="CZ57" s="121">
        <f>SUM(AV57,+BX57)</f>
        <v>0</v>
      </c>
      <c r="DA57" s="121">
        <f>SUM(AW57,+BY57)</f>
        <v>0</v>
      </c>
      <c r="DB57" s="121">
        <f>SUM(AX57,+BZ57)</f>
        <v>0</v>
      </c>
      <c r="DC57" s="121">
        <f>SUM(AY57,+CA57)</f>
        <v>0</v>
      </c>
      <c r="DD57" s="121">
        <f>SUM(AZ57,+CB57)</f>
        <v>0</v>
      </c>
      <c r="DE57" s="121">
        <f>SUM(BA57,+CC57)</f>
        <v>0</v>
      </c>
      <c r="DF57" s="121">
        <f>SUM(BB57,+CD57)</f>
        <v>0</v>
      </c>
      <c r="DG57" s="121">
        <f>SUM(BC57,+CE57)</f>
        <v>31382</v>
      </c>
      <c r="DH57" s="121">
        <f>SUM(BD57,+CF57)</f>
        <v>0</v>
      </c>
      <c r="DI57" s="121">
        <f>SUM(BE57,+CG57)</f>
        <v>0</v>
      </c>
      <c r="DJ57" s="121">
        <f>SUM(BF57,+CH57)</f>
        <v>0</v>
      </c>
    </row>
    <row r="58" spans="1:114" s="136" customFormat="1" ht="13.5" customHeight="1" x14ac:dyDescent="0.15">
      <c r="A58" s="119" t="s">
        <v>14</v>
      </c>
      <c r="B58" s="120" t="s">
        <v>505</v>
      </c>
      <c r="C58" s="119" t="s">
        <v>506</v>
      </c>
      <c r="D58" s="121">
        <f>SUM(E58,+L58)</f>
        <v>32273</v>
      </c>
      <c r="E58" s="121">
        <f>SUM(F58:I58,K58)</f>
        <v>0</v>
      </c>
      <c r="F58" s="121">
        <v>0</v>
      </c>
      <c r="G58" s="121">
        <v>0</v>
      </c>
      <c r="H58" s="121">
        <v>0</v>
      </c>
      <c r="I58" s="121">
        <v>0</v>
      </c>
      <c r="J58" s="122" t="s">
        <v>533</v>
      </c>
      <c r="K58" s="121">
        <v>0</v>
      </c>
      <c r="L58" s="121">
        <v>32273</v>
      </c>
      <c r="M58" s="121">
        <f>SUM(N58,+U58)</f>
        <v>8293</v>
      </c>
      <c r="N58" s="121">
        <f>SUM(O58:R58,T58)</f>
        <v>0</v>
      </c>
      <c r="O58" s="121">
        <v>0</v>
      </c>
      <c r="P58" s="121">
        <v>0</v>
      </c>
      <c r="Q58" s="121">
        <v>0</v>
      </c>
      <c r="R58" s="121">
        <v>0</v>
      </c>
      <c r="S58" s="122" t="s">
        <v>533</v>
      </c>
      <c r="T58" s="121">
        <v>0</v>
      </c>
      <c r="U58" s="121">
        <v>8293</v>
      </c>
      <c r="V58" s="121">
        <f>+SUM(D58,M58)</f>
        <v>40566</v>
      </c>
      <c r="W58" s="121">
        <f>+SUM(E58,N58)</f>
        <v>0</v>
      </c>
      <c r="X58" s="121">
        <f>+SUM(F58,O58)</f>
        <v>0</v>
      </c>
      <c r="Y58" s="121">
        <f>+SUM(G58,P58)</f>
        <v>0</v>
      </c>
      <c r="Z58" s="121">
        <f>+SUM(H58,Q58)</f>
        <v>0</v>
      </c>
      <c r="AA58" s="121">
        <f>+SUM(I58,R58)</f>
        <v>0</v>
      </c>
      <c r="AB58" s="122" t="str">
        <f>IF(+SUM(J58,S58)=0,"-",+SUM(J58,S58))</f>
        <v>-</v>
      </c>
      <c r="AC58" s="121">
        <f>+SUM(K58,T58)</f>
        <v>0</v>
      </c>
      <c r="AD58" s="121">
        <f>+SUM(L58,U58)</f>
        <v>40566</v>
      </c>
      <c r="AE58" s="121">
        <f>SUM(AF58,+AK58)</f>
        <v>0</v>
      </c>
      <c r="AF58" s="121">
        <f>SUM(AG58:AJ58)</f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2394</v>
      </c>
      <c r="AM58" s="121">
        <f>SUM(AN58,AS58,AW58,AX58,BD58)</f>
        <v>0</v>
      </c>
      <c r="AN58" s="121">
        <f>SUM(AO58:AR58)</f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f>SUM(AT58:AV58)</f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f>SUM(AY58:BB58)</f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29879</v>
      </c>
      <c r="BD58" s="121">
        <v>0</v>
      </c>
      <c r="BE58" s="121">
        <v>0</v>
      </c>
      <c r="BF58" s="121">
        <f>SUM(AE58,+AM58,+BE58)</f>
        <v>0</v>
      </c>
      <c r="BG58" s="121">
        <f>SUM(BH58,+BM58)</f>
        <v>0</v>
      </c>
      <c r="BH58" s="121">
        <f>SUM(BI58:BL58)</f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8293</v>
      </c>
      <c r="BO58" s="121">
        <f>SUM(BP58,BU58,BY58,BZ58,CF58)</f>
        <v>0</v>
      </c>
      <c r="BP58" s="121">
        <f>SUM(BQ58:BT58)</f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f>SUM(BV58:BX58)</f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f>SUM(CA58:CD58)</f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f>SUM(BG58,+BO58,+CG58)</f>
        <v>0</v>
      </c>
      <c r="CI58" s="121">
        <f>SUM(AE58,+BG58)</f>
        <v>0</v>
      </c>
      <c r="CJ58" s="121">
        <f>SUM(AF58,+BH58)</f>
        <v>0</v>
      </c>
      <c r="CK58" s="121">
        <f>SUM(AG58,+BI58)</f>
        <v>0</v>
      </c>
      <c r="CL58" s="121">
        <f>SUM(AH58,+BJ58)</f>
        <v>0</v>
      </c>
      <c r="CM58" s="121">
        <f>SUM(AI58,+BK58)</f>
        <v>0</v>
      </c>
      <c r="CN58" s="121">
        <f>SUM(AJ58,+BL58)</f>
        <v>0</v>
      </c>
      <c r="CO58" s="121">
        <f>SUM(AK58,+BM58)</f>
        <v>0</v>
      </c>
      <c r="CP58" s="121">
        <f>SUM(AL58,+BN58)</f>
        <v>10687</v>
      </c>
      <c r="CQ58" s="121">
        <f>SUM(AM58,+BO58)</f>
        <v>0</v>
      </c>
      <c r="CR58" s="121">
        <f>SUM(AN58,+BP58)</f>
        <v>0</v>
      </c>
      <c r="CS58" s="121">
        <f>SUM(AO58,+BQ58)</f>
        <v>0</v>
      </c>
      <c r="CT58" s="121">
        <f>SUM(AP58,+BR58)</f>
        <v>0</v>
      </c>
      <c r="CU58" s="121">
        <f>SUM(AQ58,+BS58)</f>
        <v>0</v>
      </c>
      <c r="CV58" s="121">
        <f>SUM(AR58,+BT58)</f>
        <v>0</v>
      </c>
      <c r="CW58" s="121">
        <f>SUM(AS58,+BU58)</f>
        <v>0</v>
      </c>
      <c r="CX58" s="121">
        <f>SUM(AT58,+BV58)</f>
        <v>0</v>
      </c>
      <c r="CY58" s="121">
        <f>SUM(AU58,+BW58)</f>
        <v>0</v>
      </c>
      <c r="CZ58" s="121">
        <f>SUM(AV58,+BX58)</f>
        <v>0</v>
      </c>
      <c r="DA58" s="121">
        <f>SUM(AW58,+BY58)</f>
        <v>0</v>
      </c>
      <c r="DB58" s="121">
        <f>SUM(AX58,+BZ58)</f>
        <v>0</v>
      </c>
      <c r="DC58" s="121">
        <f>SUM(AY58,+CA58)</f>
        <v>0</v>
      </c>
      <c r="DD58" s="121">
        <f>SUM(AZ58,+CB58)</f>
        <v>0</v>
      </c>
      <c r="DE58" s="121">
        <f>SUM(BA58,+CC58)</f>
        <v>0</v>
      </c>
      <c r="DF58" s="121">
        <f>SUM(BB58,+CD58)</f>
        <v>0</v>
      </c>
      <c r="DG58" s="121">
        <f>SUM(BC58,+CE58)</f>
        <v>29879</v>
      </c>
      <c r="DH58" s="121">
        <f>SUM(BD58,+CF58)</f>
        <v>0</v>
      </c>
      <c r="DI58" s="121">
        <f>SUM(BE58,+CG58)</f>
        <v>0</v>
      </c>
      <c r="DJ58" s="121">
        <f>SUM(BF58,+CH58)</f>
        <v>0</v>
      </c>
    </row>
    <row r="59" spans="1:114" s="136" customFormat="1" ht="13.5" customHeight="1" x14ac:dyDescent="0.15">
      <c r="A59" s="119" t="s">
        <v>14</v>
      </c>
      <c r="B59" s="120" t="s">
        <v>508</v>
      </c>
      <c r="C59" s="119" t="s">
        <v>509</v>
      </c>
      <c r="D59" s="121">
        <f>SUM(E59,+L59)</f>
        <v>165749</v>
      </c>
      <c r="E59" s="121">
        <f>SUM(F59:I59,K59)</f>
        <v>45007</v>
      </c>
      <c r="F59" s="121">
        <v>0</v>
      </c>
      <c r="G59" s="121">
        <v>0</v>
      </c>
      <c r="H59" s="121">
        <v>0</v>
      </c>
      <c r="I59" s="121">
        <v>31085</v>
      </c>
      <c r="J59" s="122" t="s">
        <v>533</v>
      </c>
      <c r="K59" s="121">
        <v>13922</v>
      </c>
      <c r="L59" s="121">
        <v>120742</v>
      </c>
      <c r="M59" s="121">
        <f>SUM(N59,+U59)</f>
        <v>29359</v>
      </c>
      <c r="N59" s="121">
        <f>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2" t="s">
        <v>533</v>
      </c>
      <c r="T59" s="121">
        <v>0</v>
      </c>
      <c r="U59" s="121">
        <v>29359</v>
      </c>
      <c r="V59" s="121">
        <f>+SUM(D59,M59)</f>
        <v>195108</v>
      </c>
      <c r="W59" s="121">
        <f>+SUM(E59,N59)</f>
        <v>45007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31085</v>
      </c>
      <c r="AB59" s="122" t="str">
        <f>IF(+SUM(J59,S59)=0,"-",+SUM(J59,S59))</f>
        <v>-</v>
      </c>
      <c r="AC59" s="121">
        <f>+SUM(K59,T59)</f>
        <v>13922</v>
      </c>
      <c r="AD59" s="121">
        <f>+SUM(L59,U59)</f>
        <v>150101</v>
      </c>
      <c r="AE59" s="121">
        <f>SUM(AF59,+AK59)</f>
        <v>0</v>
      </c>
      <c r="AF59" s="121">
        <f>SUM(AG59:AJ59)</f>
        <v>0</v>
      </c>
      <c r="AG59" s="121"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f>SUM(AN59,AS59,AW59,AX59,BD59)</f>
        <v>86987</v>
      </c>
      <c r="AN59" s="121">
        <f>SUM(AO59:AR59)</f>
        <v>36625</v>
      </c>
      <c r="AO59" s="121">
        <v>17775</v>
      </c>
      <c r="AP59" s="121">
        <v>0</v>
      </c>
      <c r="AQ59" s="121">
        <v>18850</v>
      </c>
      <c r="AR59" s="121">
        <v>0</v>
      </c>
      <c r="AS59" s="121">
        <f>SUM(AT59:AV59)</f>
        <v>0</v>
      </c>
      <c r="AT59" s="121">
        <v>0</v>
      </c>
      <c r="AU59" s="121">
        <v>0</v>
      </c>
      <c r="AV59" s="121">
        <v>0</v>
      </c>
      <c r="AW59" s="121">
        <v>490</v>
      </c>
      <c r="AX59" s="121">
        <f>SUM(AY59:BB59)</f>
        <v>49872</v>
      </c>
      <c r="AY59" s="121">
        <v>33838</v>
      </c>
      <c r="AZ59" s="121">
        <v>1520</v>
      </c>
      <c r="BA59" s="121">
        <v>1507</v>
      </c>
      <c r="BB59" s="121">
        <v>13007</v>
      </c>
      <c r="BC59" s="121">
        <v>0</v>
      </c>
      <c r="BD59" s="121">
        <v>0</v>
      </c>
      <c r="BE59" s="121">
        <v>78762</v>
      </c>
      <c r="BF59" s="121">
        <f>SUM(AE59,+AM59,+BE59)</f>
        <v>165749</v>
      </c>
      <c r="BG59" s="121">
        <f>SUM(BH59,+BM59)</f>
        <v>0</v>
      </c>
      <c r="BH59" s="121">
        <f>SUM(BI59:BL59)</f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121">
        <v>0</v>
      </c>
      <c r="BO59" s="121">
        <f>SUM(BP59,BU59,BY59,BZ59,CF59)</f>
        <v>0</v>
      </c>
      <c r="BP59" s="121">
        <f>SUM(BQ59:BT59)</f>
        <v>0</v>
      </c>
      <c r="BQ59" s="121">
        <v>0</v>
      </c>
      <c r="BR59" s="121">
        <v>0</v>
      </c>
      <c r="BS59" s="121">
        <v>0</v>
      </c>
      <c r="BT59" s="121">
        <v>0</v>
      </c>
      <c r="BU59" s="121">
        <f>SUM(BV59:BX59)</f>
        <v>0</v>
      </c>
      <c r="BV59" s="121">
        <v>0</v>
      </c>
      <c r="BW59" s="121">
        <v>0</v>
      </c>
      <c r="BX59" s="121">
        <v>0</v>
      </c>
      <c r="BY59" s="121">
        <v>0</v>
      </c>
      <c r="BZ59" s="121">
        <f>SUM(CA59:CD59)</f>
        <v>0</v>
      </c>
      <c r="CA59" s="121">
        <v>0</v>
      </c>
      <c r="CB59" s="121">
        <v>0</v>
      </c>
      <c r="CC59" s="121">
        <v>0</v>
      </c>
      <c r="CD59" s="121">
        <v>0</v>
      </c>
      <c r="CE59" s="121">
        <v>29359</v>
      </c>
      <c r="CF59" s="121">
        <v>0</v>
      </c>
      <c r="CG59" s="121">
        <v>0</v>
      </c>
      <c r="CH59" s="121">
        <f>SUM(BG59,+BO59,+CG59)</f>
        <v>0</v>
      </c>
      <c r="CI59" s="121">
        <f>SUM(AE59,+BG59)</f>
        <v>0</v>
      </c>
      <c r="CJ59" s="121">
        <f>SUM(AF59,+BH59)</f>
        <v>0</v>
      </c>
      <c r="CK59" s="121">
        <f>SUM(AG59,+BI59)</f>
        <v>0</v>
      </c>
      <c r="CL59" s="121">
        <f>SUM(AH59,+BJ59)</f>
        <v>0</v>
      </c>
      <c r="CM59" s="121">
        <f>SUM(AI59,+BK59)</f>
        <v>0</v>
      </c>
      <c r="CN59" s="121">
        <f>SUM(AJ59,+BL59)</f>
        <v>0</v>
      </c>
      <c r="CO59" s="121">
        <f>SUM(AK59,+BM59)</f>
        <v>0</v>
      </c>
      <c r="CP59" s="121">
        <f>SUM(AL59,+BN59)</f>
        <v>0</v>
      </c>
      <c r="CQ59" s="121">
        <f>SUM(AM59,+BO59)</f>
        <v>86987</v>
      </c>
      <c r="CR59" s="121">
        <f>SUM(AN59,+BP59)</f>
        <v>36625</v>
      </c>
      <c r="CS59" s="121">
        <f>SUM(AO59,+BQ59)</f>
        <v>17775</v>
      </c>
      <c r="CT59" s="121">
        <f>SUM(AP59,+BR59)</f>
        <v>0</v>
      </c>
      <c r="CU59" s="121">
        <f>SUM(AQ59,+BS59)</f>
        <v>18850</v>
      </c>
      <c r="CV59" s="121">
        <f>SUM(AR59,+BT59)</f>
        <v>0</v>
      </c>
      <c r="CW59" s="121">
        <f>SUM(AS59,+BU59)</f>
        <v>0</v>
      </c>
      <c r="CX59" s="121">
        <f>SUM(AT59,+BV59)</f>
        <v>0</v>
      </c>
      <c r="CY59" s="121">
        <f>SUM(AU59,+BW59)</f>
        <v>0</v>
      </c>
      <c r="CZ59" s="121">
        <f>SUM(AV59,+BX59)</f>
        <v>0</v>
      </c>
      <c r="DA59" s="121">
        <f>SUM(AW59,+BY59)</f>
        <v>490</v>
      </c>
      <c r="DB59" s="121">
        <f>SUM(AX59,+BZ59)</f>
        <v>49872</v>
      </c>
      <c r="DC59" s="121">
        <f>SUM(AY59,+CA59)</f>
        <v>33838</v>
      </c>
      <c r="DD59" s="121">
        <f>SUM(AZ59,+CB59)</f>
        <v>1520</v>
      </c>
      <c r="DE59" s="121">
        <f>SUM(BA59,+CC59)</f>
        <v>1507</v>
      </c>
      <c r="DF59" s="121">
        <f>SUM(BB59,+CD59)</f>
        <v>13007</v>
      </c>
      <c r="DG59" s="121">
        <f>SUM(BC59,+CE59)</f>
        <v>29359</v>
      </c>
      <c r="DH59" s="121">
        <f>SUM(BD59,+CF59)</f>
        <v>0</v>
      </c>
      <c r="DI59" s="121">
        <f>SUM(BE59,+CG59)</f>
        <v>78762</v>
      </c>
      <c r="DJ59" s="121">
        <f>SUM(BF59,+CH59)</f>
        <v>165749</v>
      </c>
    </row>
    <row r="60" spans="1:114" s="136" customFormat="1" ht="13.5" customHeight="1" x14ac:dyDescent="0.15">
      <c r="A60" s="119" t="s">
        <v>14</v>
      </c>
      <c r="B60" s="120" t="s">
        <v>511</v>
      </c>
      <c r="C60" s="119" t="s">
        <v>512</v>
      </c>
      <c r="D60" s="121">
        <f>SUM(E60,+L60)</f>
        <v>310234</v>
      </c>
      <c r="E60" s="121">
        <f>SUM(F60:I60,K60)</f>
        <v>204597</v>
      </c>
      <c r="F60" s="121">
        <v>0</v>
      </c>
      <c r="G60" s="121">
        <v>0</v>
      </c>
      <c r="H60" s="121">
        <v>0</v>
      </c>
      <c r="I60" s="121">
        <v>22281</v>
      </c>
      <c r="J60" s="122" t="s">
        <v>533</v>
      </c>
      <c r="K60" s="121">
        <v>182316</v>
      </c>
      <c r="L60" s="121">
        <v>105637</v>
      </c>
      <c r="M60" s="121">
        <f>SUM(N60,+U60)</f>
        <v>26205</v>
      </c>
      <c r="N60" s="121">
        <f>SUM(O60:R60,T60)</f>
        <v>0</v>
      </c>
      <c r="O60" s="121">
        <v>0</v>
      </c>
      <c r="P60" s="121">
        <v>0</v>
      </c>
      <c r="Q60" s="121">
        <v>0</v>
      </c>
      <c r="R60" s="121">
        <v>0</v>
      </c>
      <c r="S60" s="122" t="s">
        <v>533</v>
      </c>
      <c r="T60" s="121">
        <v>0</v>
      </c>
      <c r="U60" s="121">
        <v>26205</v>
      </c>
      <c r="V60" s="121">
        <f>+SUM(D60,M60)</f>
        <v>336439</v>
      </c>
      <c r="W60" s="121">
        <f>+SUM(E60,N60)</f>
        <v>204597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22281</v>
      </c>
      <c r="AB60" s="122" t="str">
        <f>IF(+SUM(J60,S60)=0,"-",+SUM(J60,S60))</f>
        <v>-</v>
      </c>
      <c r="AC60" s="121">
        <f>+SUM(K60,T60)</f>
        <v>182316</v>
      </c>
      <c r="AD60" s="121">
        <f>+SUM(L60,U60)</f>
        <v>131842</v>
      </c>
      <c r="AE60" s="121">
        <f>SUM(AF60,+AK60)</f>
        <v>0</v>
      </c>
      <c r="AF60" s="121">
        <f>SUM(AG60:AJ60)</f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f>SUM(AN60,AS60,AW60,AX60,BD60)</f>
        <v>310234</v>
      </c>
      <c r="AN60" s="121">
        <f>SUM(AO60:AR60)</f>
        <v>45157</v>
      </c>
      <c r="AO60" s="121">
        <v>14934</v>
      </c>
      <c r="AP60" s="121">
        <v>8698</v>
      </c>
      <c r="AQ60" s="121">
        <v>21525</v>
      </c>
      <c r="AR60" s="121">
        <v>0</v>
      </c>
      <c r="AS60" s="121">
        <f>SUM(AT60:AV60)</f>
        <v>81828</v>
      </c>
      <c r="AT60" s="121">
        <v>6924</v>
      </c>
      <c r="AU60" s="121">
        <v>74904</v>
      </c>
      <c r="AV60" s="121">
        <v>0</v>
      </c>
      <c r="AW60" s="121">
        <v>0</v>
      </c>
      <c r="AX60" s="121">
        <f>SUM(AY60:BB60)</f>
        <v>183249</v>
      </c>
      <c r="AY60" s="121">
        <v>8667</v>
      </c>
      <c r="AZ60" s="121">
        <v>174071</v>
      </c>
      <c r="BA60" s="121">
        <v>511</v>
      </c>
      <c r="BB60" s="121">
        <v>0</v>
      </c>
      <c r="BC60" s="121">
        <v>0</v>
      </c>
      <c r="BD60" s="121">
        <v>0</v>
      </c>
      <c r="BE60" s="121">
        <v>0</v>
      </c>
      <c r="BF60" s="121">
        <f>SUM(AE60,+AM60,+BE60)</f>
        <v>310234</v>
      </c>
      <c r="BG60" s="121">
        <f>SUM(BH60,+BM60)</f>
        <v>0</v>
      </c>
      <c r="BH60" s="121">
        <f>SUM(BI60:BL60)</f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121">
        <v>0</v>
      </c>
      <c r="BO60" s="121">
        <f>SUM(BP60,BU60,BY60,BZ60,CF60)</f>
        <v>0</v>
      </c>
      <c r="BP60" s="121">
        <f>SUM(BQ60:BT60)</f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f>SUM(BV60:BX60)</f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f>SUM(CA60:CD60)</f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26205</v>
      </c>
      <c r="CF60" s="121">
        <v>0</v>
      </c>
      <c r="CG60" s="121">
        <v>0</v>
      </c>
      <c r="CH60" s="121">
        <f>SUM(BG60,+BO60,+CG60)</f>
        <v>0</v>
      </c>
      <c r="CI60" s="121">
        <f>SUM(AE60,+BG60)</f>
        <v>0</v>
      </c>
      <c r="CJ60" s="121">
        <f>SUM(AF60,+BH60)</f>
        <v>0</v>
      </c>
      <c r="CK60" s="121">
        <f>SUM(AG60,+BI60)</f>
        <v>0</v>
      </c>
      <c r="CL60" s="121">
        <f>SUM(AH60,+BJ60)</f>
        <v>0</v>
      </c>
      <c r="CM60" s="121">
        <f>SUM(AI60,+BK60)</f>
        <v>0</v>
      </c>
      <c r="CN60" s="121">
        <f>SUM(AJ60,+BL60)</f>
        <v>0</v>
      </c>
      <c r="CO60" s="121">
        <f>SUM(AK60,+BM60)</f>
        <v>0</v>
      </c>
      <c r="CP60" s="121">
        <f>SUM(AL60,+BN60)</f>
        <v>0</v>
      </c>
      <c r="CQ60" s="121">
        <f>SUM(AM60,+BO60)</f>
        <v>310234</v>
      </c>
      <c r="CR60" s="121">
        <f>SUM(AN60,+BP60)</f>
        <v>45157</v>
      </c>
      <c r="CS60" s="121">
        <f>SUM(AO60,+BQ60)</f>
        <v>14934</v>
      </c>
      <c r="CT60" s="121">
        <f>SUM(AP60,+BR60)</f>
        <v>8698</v>
      </c>
      <c r="CU60" s="121">
        <f>SUM(AQ60,+BS60)</f>
        <v>21525</v>
      </c>
      <c r="CV60" s="121">
        <f>SUM(AR60,+BT60)</f>
        <v>0</v>
      </c>
      <c r="CW60" s="121">
        <f>SUM(AS60,+BU60)</f>
        <v>81828</v>
      </c>
      <c r="CX60" s="121">
        <f>SUM(AT60,+BV60)</f>
        <v>6924</v>
      </c>
      <c r="CY60" s="121">
        <f>SUM(AU60,+BW60)</f>
        <v>74904</v>
      </c>
      <c r="CZ60" s="121">
        <f>SUM(AV60,+BX60)</f>
        <v>0</v>
      </c>
      <c r="DA60" s="121">
        <f>SUM(AW60,+BY60)</f>
        <v>0</v>
      </c>
      <c r="DB60" s="121">
        <f>SUM(AX60,+BZ60)</f>
        <v>183249</v>
      </c>
      <c r="DC60" s="121">
        <f>SUM(AY60,+CA60)</f>
        <v>8667</v>
      </c>
      <c r="DD60" s="121">
        <f>SUM(AZ60,+CB60)</f>
        <v>174071</v>
      </c>
      <c r="DE60" s="121">
        <f>SUM(BA60,+CC60)</f>
        <v>511</v>
      </c>
      <c r="DF60" s="121">
        <f>SUM(BB60,+CD60)</f>
        <v>0</v>
      </c>
      <c r="DG60" s="121">
        <f>SUM(BC60,+CE60)</f>
        <v>26205</v>
      </c>
      <c r="DH60" s="121">
        <f>SUM(BD60,+CF60)</f>
        <v>0</v>
      </c>
      <c r="DI60" s="121">
        <f>SUM(BE60,+CG60)</f>
        <v>0</v>
      </c>
      <c r="DJ60" s="121">
        <f>SUM(BF60,+CH60)</f>
        <v>310234</v>
      </c>
    </row>
    <row r="61" spans="1:114" s="136" customFormat="1" ht="13.5" customHeight="1" x14ac:dyDescent="0.15">
      <c r="A61" s="119" t="s">
        <v>14</v>
      </c>
      <c r="B61" s="120" t="s">
        <v>514</v>
      </c>
      <c r="C61" s="119" t="s">
        <v>515</v>
      </c>
      <c r="D61" s="121">
        <f>SUM(E61,+L61)</f>
        <v>94033</v>
      </c>
      <c r="E61" s="121">
        <f>SUM(F61:I61,K61)</f>
        <v>0</v>
      </c>
      <c r="F61" s="121">
        <v>0</v>
      </c>
      <c r="G61" s="121">
        <v>0</v>
      </c>
      <c r="H61" s="121">
        <v>0</v>
      </c>
      <c r="I61" s="121">
        <v>0</v>
      </c>
      <c r="J61" s="122" t="s">
        <v>533</v>
      </c>
      <c r="K61" s="121">
        <v>0</v>
      </c>
      <c r="L61" s="121">
        <v>94033</v>
      </c>
      <c r="M61" s="121">
        <f>SUM(N61,+U61)</f>
        <v>29460</v>
      </c>
      <c r="N61" s="121">
        <f>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2" t="s">
        <v>533</v>
      </c>
      <c r="T61" s="121">
        <v>0</v>
      </c>
      <c r="U61" s="121">
        <v>29460</v>
      </c>
      <c r="V61" s="121">
        <f>+SUM(D61,M61)</f>
        <v>123493</v>
      </c>
      <c r="W61" s="121">
        <f>+SUM(E61,N61)</f>
        <v>0</v>
      </c>
      <c r="X61" s="121">
        <f>+SUM(F61,O61)</f>
        <v>0</v>
      </c>
      <c r="Y61" s="121">
        <f>+SUM(G61,P61)</f>
        <v>0</v>
      </c>
      <c r="Z61" s="121">
        <f>+SUM(H61,Q61)</f>
        <v>0</v>
      </c>
      <c r="AA61" s="121">
        <f>+SUM(I61,R61)</f>
        <v>0</v>
      </c>
      <c r="AB61" s="122" t="str">
        <f>IF(+SUM(J61,S61)=0,"-",+SUM(J61,S61))</f>
        <v>-</v>
      </c>
      <c r="AC61" s="121">
        <f>+SUM(K61,T61)</f>
        <v>0</v>
      </c>
      <c r="AD61" s="121">
        <f>+SUM(L61,U61)</f>
        <v>123493</v>
      </c>
      <c r="AE61" s="121">
        <f>SUM(AF61,+AK61)</f>
        <v>0</v>
      </c>
      <c r="AF61" s="121">
        <f>SUM(AG61:AJ61)</f>
        <v>0</v>
      </c>
      <c r="AG61" s="121"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2500</v>
      </c>
      <c r="AM61" s="121">
        <f>SUM(AN61,AS61,AW61,AX61,BD61)</f>
        <v>0</v>
      </c>
      <c r="AN61" s="121">
        <f>SUM(AO61:AR61)</f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f>SUM(AT61:AV61)</f>
        <v>0</v>
      </c>
      <c r="AT61" s="121">
        <v>0</v>
      </c>
      <c r="AU61" s="121">
        <v>0</v>
      </c>
      <c r="AV61" s="121">
        <v>0</v>
      </c>
      <c r="AW61" s="121">
        <v>0</v>
      </c>
      <c r="AX61" s="121">
        <f>SUM(AY61:BB61)</f>
        <v>0</v>
      </c>
      <c r="AY61" s="121">
        <v>0</v>
      </c>
      <c r="AZ61" s="121">
        <v>0</v>
      </c>
      <c r="BA61" s="121">
        <v>0</v>
      </c>
      <c r="BB61" s="121">
        <v>0</v>
      </c>
      <c r="BC61" s="121">
        <v>91533</v>
      </c>
      <c r="BD61" s="121">
        <v>0</v>
      </c>
      <c r="BE61" s="121">
        <v>0</v>
      </c>
      <c r="BF61" s="121">
        <f>SUM(AE61,+AM61,+BE61)</f>
        <v>0</v>
      </c>
      <c r="BG61" s="121">
        <f>SUM(BH61,+BM61)</f>
        <v>0</v>
      </c>
      <c r="BH61" s="121">
        <f>SUM(BI61:BL61)</f>
        <v>0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121">
        <v>0</v>
      </c>
      <c r="BO61" s="121">
        <f>SUM(BP61,BU61,BY61,BZ61,CF61)</f>
        <v>0</v>
      </c>
      <c r="BP61" s="121">
        <f>SUM(BQ61:BT61)</f>
        <v>0</v>
      </c>
      <c r="BQ61" s="121">
        <v>0</v>
      </c>
      <c r="BR61" s="121">
        <v>0</v>
      </c>
      <c r="BS61" s="121">
        <v>0</v>
      </c>
      <c r="BT61" s="121">
        <v>0</v>
      </c>
      <c r="BU61" s="121">
        <f>SUM(BV61:BX61)</f>
        <v>0</v>
      </c>
      <c r="BV61" s="121">
        <v>0</v>
      </c>
      <c r="BW61" s="121">
        <v>0</v>
      </c>
      <c r="BX61" s="121">
        <v>0</v>
      </c>
      <c r="BY61" s="121">
        <v>0</v>
      </c>
      <c r="BZ61" s="121">
        <f>SUM(CA61:CD61)</f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29460</v>
      </c>
      <c r="CF61" s="121">
        <v>0</v>
      </c>
      <c r="CG61" s="121">
        <v>0</v>
      </c>
      <c r="CH61" s="121">
        <f>SUM(BG61,+BO61,+CG61)</f>
        <v>0</v>
      </c>
      <c r="CI61" s="121">
        <f>SUM(AE61,+BG61)</f>
        <v>0</v>
      </c>
      <c r="CJ61" s="121">
        <f>SUM(AF61,+BH61)</f>
        <v>0</v>
      </c>
      <c r="CK61" s="121">
        <f>SUM(AG61,+BI61)</f>
        <v>0</v>
      </c>
      <c r="CL61" s="121">
        <f>SUM(AH61,+BJ61)</f>
        <v>0</v>
      </c>
      <c r="CM61" s="121">
        <f>SUM(AI61,+BK61)</f>
        <v>0</v>
      </c>
      <c r="CN61" s="121">
        <f>SUM(AJ61,+BL61)</f>
        <v>0</v>
      </c>
      <c r="CO61" s="121">
        <f>SUM(AK61,+BM61)</f>
        <v>0</v>
      </c>
      <c r="CP61" s="121">
        <f>SUM(AL61,+BN61)</f>
        <v>2500</v>
      </c>
      <c r="CQ61" s="121">
        <f>SUM(AM61,+BO61)</f>
        <v>0</v>
      </c>
      <c r="CR61" s="121">
        <f>SUM(AN61,+BP61)</f>
        <v>0</v>
      </c>
      <c r="CS61" s="121">
        <f>SUM(AO61,+BQ61)</f>
        <v>0</v>
      </c>
      <c r="CT61" s="121">
        <f>SUM(AP61,+BR61)</f>
        <v>0</v>
      </c>
      <c r="CU61" s="121">
        <f>SUM(AQ61,+BS61)</f>
        <v>0</v>
      </c>
      <c r="CV61" s="121">
        <f>SUM(AR61,+BT61)</f>
        <v>0</v>
      </c>
      <c r="CW61" s="121">
        <f>SUM(AS61,+BU61)</f>
        <v>0</v>
      </c>
      <c r="CX61" s="121">
        <f>SUM(AT61,+BV61)</f>
        <v>0</v>
      </c>
      <c r="CY61" s="121">
        <f>SUM(AU61,+BW61)</f>
        <v>0</v>
      </c>
      <c r="CZ61" s="121">
        <f>SUM(AV61,+BX61)</f>
        <v>0</v>
      </c>
      <c r="DA61" s="121">
        <f>SUM(AW61,+BY61)</f>
        <v>0</v>
      </c>
      <c r="DB61" s="121">
        <f>SUM(AX61,+BZ61)</f>
        <v>0</v>
      </c>
      <c r="DC61" s="121">
        <f>SUM(AY61,+CA61)</f>
        <v>0</v>
      </c>
      <c r="DD61" s="121">
        <f>SUM(AZ61,+CB61)</f>
        <v>0</v>
      </c>
      <c r="DE61" s="121">
        <f>SUM(BA61,+CC61)</f>
        <v>0</v>
      </c>
      <c r="DF61" s="121">
        <f>SUM(BB61,+CD61)</f>
        <v>0</v>
      </c>
      <c r="DG61" s="121">
        <f>SUM(BC61,+CE61)</f>
        <v>120993</v>
      </c>
      <c r="DH61" s="121">
        <f>SUM(BD61,+CF61)</f>
        <v>0</v>
      </c>
      <c r="DI61" s="121">
        <f>SUM(BE61,+CG61)</f>
        <v>0</v>
      </c>
      <c r="DJ61" s="121">
        <f>SUM(BF61,+CH61)</f>
        <v>0</v>
      </c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61">
    <sortCondition ref="A8:A61"/>
    <sortCondition ref="B8:B61"/>
    <sortCondition ref="C8:C61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60" man="1"/>
    <brk id="30" min="1" max="60" man="1"/>
    <brk id="38" min="1" max="60" man="1"/>
    <brk id="66" min="1" max="60" man="1"/>
    <brk id="94" min="1" max="6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千葉県</v>
      </c>
      <c r="B7" s="139" t="str">
        <f>'廃棄物事業経費（市町村）'!B7</f>
        <v>12000</v>
      </c>
      <c r="C7" s="138" t="s">
        <v>33</v>
      </c>
      <c r="D7" s="140">
        <f>SUM(E7,+L7)</f>
        <v>3946953</v>
      </c>
      <c r="E7" s="140">
        <f>SUM(F7:I7)+K7</f>
        <v>3579622</v>
      </c>
      <c r="F7" s="140">
        <f t="shared" ref="F7:L7" si="0">SUM(F$8:F$1000)</f>
        <v>371065</v>
      </c>
      <c r="G7" s="140">
        <f t="shared" si="0"/>
        <v>0</v>
      </c>
      <c r="H7" s="140">
        <f t="shared" si="0"/>
        <v>645600</v>
      </c>
      <c r="I7" s="140">
        <f t="shared" si="0"/>
        <v>2387124</v>
      </c>
      <c r="J7" s="140">
        <f t="shared" si="0"/>
        <v>7213182</v>
      </c>
      <c r="K7" s="140">
        <f t="shared" si="0"/>
        <v>175833</v>
      </c>
      <c r="L7" s="140">
        <f t="shared" si="0"/>
        <v>367331</v>
      </c>
      <c r="M7" s="140">
        <f>SUM(N7,+U7)</f>
        <v>2459501</v>
      </c>
      <c r="N7" s="140">
        <f>SUM(O7:R7,T7)</f>
        <v>2407103</v>
      </c>
      <c r="O7" s="140">
        <f t="shared" ref="O7:U7" si="1">SUM(O$8:O$1000)</f>
        <v>195882</v>
      </c>
      <c r="P7" s="140">
        <f t="shared" si="1"/>
        <v>0</v>
      </c>
      <c r="Q7" s="140">
        <f t="shared" si="1"/>
        <v>707500</v>
      </c>
      <c r="R7" s="140">
        <f t="shared" si="1"/>
        <v>1503202</v>
      </c>
      <c r="S7" s="140">
        <f t="shared" si="1"/>
        <v>1567104</v>
      </c>
      <c r="T7" s="140">
        <f t="shared" si="1"/>
        <v>519</v>
      </c>
      <c r="U7" s="140">
        <f t="shared" si="1"/>
        <v>52398</v>
      </c>
      <c r="V7" s="140">
        <f t="shared" ref="V7:AD7" si="2">+SUM(D7,M7)</f>
        <v>6406454</v>
      </c>
      <c r="W7" s="140">
        <f t="shared" si="2"/>
        <v>5986725</v>
      </c>
      <c r="X7" s="140">
        <f t="shared" si="2"/>
        <v>566947</v>
      </c>
      <c r="Y7" s="140">
        <f t="shared" si="2"/>
        <v>0</v>
      </c>
      <c r="Z7" s="140">
        <f t="shared" si="2"/>
        <v>1353100</v>
      </c>
      <c r="AA7" s="140">
        <f t="shared" si="2"/>
        <v>3890326</v>
      </c>
      <c r="AB7" s="140">
        <f t="shared" si="2"/>
        <v>8780286</v>
      </c>
      <c r="AC7" s="140">
        <f t="shared" si="2"/>
        <v>176352</v>
      </c>
      <c r="AD7" s="140">
        <f t="shared" si="2"/>
        <v>419729</v>
      </c>
      <c r="AE7" s="140">
        <f>SUM(AF7,+AK7)</f>
        <v>1413302</v>
      </c>
      <c r="AF7" s="140">
        <f>SUM(AG7:AJ7)</f>
        <v>1413302</v>
      </c>
      <c r="AG7" s="140">
        <f>SUM(AG$8:AG$1000)</f>
        <v>0</v>
      </c>
      <c r="AH7" s="140">
        <f>SUM(AH$8:AH$1000)</f>
        <v>1357275</v>
      </c>
      <c r="AI7" s="140">
        <f>SUM(AI$8:AI$1000)</f>
        <v>56027</v>
      </c>
      <c r="AJ7" s="140">
        <f>SUM(AJ$8:AJ$1000)</f>
        <v>0</v>
      </c>
      <c r="AK7" s="140">
        <f>SUM(AK$8:AK$1000)</f>
        <v>0</v>
      </c>
      <c r="AL7" s="143" t="s">
        <v>314</v>
      </c>
      <c r="AM7" s="140">
        <f>SUM(AN7,AS7,AW7,AX7,BD7)</f>
        <v>9255107</v>
      </c>
      <c r="AN7" s="140">
        <f>SUM(AO7:AR7)</f>
        <v>1147148</v>
      </c>
      <c r="AO7" s="140">
        <f>SUM(AO$8:AO$1000)</f>
        <v>850434</v>
      </c>
      <c r="AP7" s="140">
        <f>SUM(AP$8:AP$1000)</f>
        <v>0</v>
      </c>
      <c r="AQ7" s="140">
        <f>SUM(AQ$8:AQ$1000)</f>
        <v>252675</v>
      </c>
      <c r="AR7" s="140">
        <f>SUM(AR$8:AR$1000)</f>
        <v>44039</v>
      </c>
      <c r="AS7" s="140">
        <f>SUM(AT7:AV7)</f>
        <v>2361150</v>
      </c>
      <c r="AT7" s="140">
        <f>SUM(AT$8:AT$1000)</f>
        <v>41112</v>
      </c>
      <c r="AU7" s="140">
        <f>SUM(AU$8:AU$1000)</f>
        <v>2167040</v>
      </c>
      <c r="AV7" s="140">
        <f>SUM(AV$8:AV$1000)</f>
        <v>152998</v>
      </c>
      <c r="AW7" s="140">
        <f>SUM(AW$8:AW$1000)</f>
        <v>0</v>
      </c>
      <c r="AX7" s="140">
        <f>SUM(AY7:BB7)</f>
        <v>5746809</v>
      </c>
      <c r="AY7" s="140">
        <f t="shared" ref="AY7:BE7" si="3">SUM(AY$8:AY$1000)</f>
        <v>1913405</v>
      </c>
      <c r="AZ7" s="140">
        <f t="shared" si="3"/>
        <v>3312424</v>
      </c>
      <c r="BA7" s="140">
        <f t="shared" si="3"/>
        <v>235710</v>
      </c>
      <c r="BB7" s="140">
        <f t="shared" si="3"/>
        <v>285270</v>
      </c>
      <c r="BC7" s="143" t="s">
        <v>315</v>
      </c>
      <c r="BD7" s="140">
        <f t="shared" si="3"/>
        <v>0</v>
      </c>
      <c r="BE7" s="140">
        <f t="shared" si="3"/>
        <v>491726</v>
      </c>
      <c r="BF7" s="140">
        <f>SUM(AE7,+AM7,+BE7)</f>
        <v>11160135</v>
      </c>
      <c r="BG7" s="140">
        <f>SUM(BH7,+BM7)</f>
        <v>1105727</v>
      </c>
      <c r="BH7" s="140">
        <f>SUM(BI7:BL7)</f>
        <v>1105727</v>
      </c>
      <c r="BI7" s="140">
        <f>SUM(BI$8:BI$1000)</f>
        <v>0</v>
      </c>
      <c r="BJ7" s="140">
        <f>SUM(BJ$8:BJ$1000)</f>
        <v>1105727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2750417</v>
      </c>
      <c r="BP7" s="140">
        <f>SUM(BQ7:BT7)</f>
        <v>900720</v>
      </c>
      <c r="BQ7" s="140">
        <f>SUM(BQ$8:BQ$1000)</f>
        <v>664421</v>
      </c>
      <c r="BR7" s="140">
        <f>SUM(BR$8:BR$1000)</f>
        <v>134233</v>
      </c>
      <c r="BS7" s="140">
        <f>SUM(BS$8:BS$1000)</f>
        <v>102066</v>
      </c>
      <c r="BT7" s="140">
        <f>SUM(BT$8:BT$1000)</f>
        <v>0</v>
      </c>
      <c r="BU7" s="140">
        <f>SUM(BV7:BX7)</f>
        <v>980432</v>
      </c>
      <c r="BV7" s="140">
        <f>SUM(BV$8:BV$1000)</f>
        <v>40838</v>
      </c>
      <c r="BW7" s="140">
        <f>SUM(BW$8:BW$1000)</f>
        <v>939594</v>
      </c>
      <c r="BX7" s="140">
        <f>SUM(BX$8:BX$1000)</f>
        <v>0</v>
      </c>
      <c r="BY7" s="140">
        <f>SUM(BY$8:BY$1000)</f>
        <v>4966</v>
      </c>
      <c r="BZ7" s="140">
        <f>SUM(CA7:CD7)</f>
        <v>864299</v>
      </c>
      <c r="CA7" s="140">
        <f t="shared" ref="CA7:CG7" si="4">SUM(CA$8:CA$1000)</f>
        <v>300576</v>
      </c>
      <c r="CB7" s="140">
        <f t="shared" si="4"/>
        <v>528013</v>
      </c>
      <c r="CC7" s="140">
        <f t="shared" si="4"/>
        <v>25871</v>
      </c>
      <c r="CD7" s="140">
        <f t="shared" si="4"/>
        <v>9839</v>
      </c>
      <c r="CE7" s="143" t="s">
        <v>314</v>
      </c>
      <c r="CF7" s="140">
        <f t="shared" si="4"/>
        <v>0</v>
      </c>
      <c r="CG7" s="140">
        <f t="shared" si="4"/>
        <v>170461</v>
      </c>
      <c r="CH7" s="140">
        <f>SUM(BG7,+BO7,+CG7)</f>
        <v>4026605</v>
      </c>
      <c r="CI7" s="140">
        <f t="shared" ref="CI7:CO7" si="5">SUM(AE7,+BG7)</f>
        <v>2519029</v>
      </c>
      <c r="CJ7" s="140">
        <f t="shared" si="5"/>
        <v>2519029</v>
      </c>
      <c r="CK7" s="140">
        <f t="shared" si="5"/>
        <v>0</v>
      </c>
      <c r="CL7" s="140">
        <f t="shared" si="5"/>
        <v>2463002</v>
      </c>
      <c r="CM7" s="140">
        <f t="shared" si="5"/>
        <v>56027</v>
      </c>
      <c r="CN7" s="140">
        <f t="shared" si="5"/>
        <v>0</v>
      </c>
      <c r="CO7" s="140">
        <f t="shared" si="5"/>
        <v>0</v>
      </c>
      <c r="CP7" s="143" t="s">
        <v>314</v>
      </c>
      <c r="CQ7" s="140">
        <f t="shared" ref="CQ7:DF7" si="6">SUM(AM7,+BO7)</f>
        <v>12005524</v>
      </c>
      <c r="CR7" s="140">
        <f t="shared" si="6"/>
        <v>2047868</v>
      </c>
      <c r="CS7" s="140">
        <f t="shared" si="6"/>
        <v>1514855</v>
      </c>
      <c r="CT7" s="140">
        <f t="shared" si="6"/>
        <v>134233</v>
      </c>
      <c r="CU7" s="140">
        <f t="shared" si="6"/>
        <v>354741</v>
      </c>
      <c r="CV7" s="140">
        <f t="shared" si="6"/>
        <v>44039</v>
      </c>
      <c r="CW7" s="140">
        <f t="shared" si="6"/>
        <v>3341582</v>
      </c>
      <c r="CX7" s="140">
        <f t="shared" si="6"/>
        <v>81950</v>
      </c>
      <c r="CY7" s="140">
        <f t="shared" si="6"/>
        <v>3106634</v>
      </c>
      <c r="CZ7" s="140">
        <f t="shared" si="6"/>
        <v>152998</v>
      </c>
      <c r="DA7" s="140">
        <f t="shared" si="6"/>
        <v>4966</v>
      </c>
      <c r="DB7" s="140">
        <f t="shared" si="6"/>
        <v>6611108</v>
      </c>
      <c r="DC7" s="140">
        <f t="shared" si="6"/>
        <v>2213981</v>
      </c>
      <c r="DD7" s="140">
        <f t="shared" si="6"/>
        <v>3840437</v>
      </c>
      <c r="DE7" s="140">
        <f t="shared" si="6"/>
        <v>261581</v>
      </c>
      <c r="DF7" s="140">
        <f t="shared" si="6"/>
        <v>295109</v>
      </c>
      <c r="DG7" s="143" t="s">
        <v>314</v>
      </c>
      <c r="DH7" s="140">
        <f>SUM(BD7,+CF7)</f>
        <v>0</v>
      </c>
      <c r="DI7" s="140">
        <f>SUM(BE7,+CG7)</f>
        <v>662187</v>
      </c>
      <c r="DJ7" s="140">
        <f>SUM(BF7,+CH7)</f>
        <v>15186740</v>
      </c>
    </row>
    <row r="8" spans="1:114" s="136" customFormat="1" ht="13.5" customHeight="1" x14ac:dyDescent="0.15">
      <c r="A8" s="119" t="s">
        <v>14</v>
      </c>
      <c r="B8" s="120" t="s">
        <v>440</v>
      </c>
      <c r="C8" s="119" t="s">
        <v>441</v>
      </c>
      <c r="D8" s="121">
        <f>SUM(E8,+L8)</f>
        <v>85381</v>
      </c>
      <c r="E8" s="121">
        <f>SUM(F8:I8)+K8</f>
        <v>73670</v>
      </c>
      <c r="F8" s="121">
        <v>253</v>
      </c>
      <c r="G8" s="121">
        <v>0</v>
      </c>
      <c r="H8" s="121">
        <v>0</v>
      </c>
      <c r="I8" s="121">
        <v>73417</v>
      </c>
      <c r="J8" s="121">
        <v>238443</v>
      </c>
      <c r="K8" s="121">
        <v>0</v>
      </c>
      <c r="L8" s="121">
        <v>11711</v>
      </c>
      <c r="M8" s="121">
        <f>SUM(N8,+U8)</f>
        <v>150389</v>
      </c>
      <c r="N8" s="121">
        <f>SUM(O8:R8,T8)</f>
        <v>150389</v>
      </c>
      <c r="O8" s="121">
        <v>0</v>
      </c>
      <c r="P8" s="121">
        <v>0</v>
      </c>
      <c r="Q8" s="121">
        <v>0</v>
      </c>
      <c r="R8" s="121">
        <v>150389</v>
      </c>
      <c r="S8" s="121">
        <v>77557</v>
      </c>
      <c r="T8" s="121">
        <v>0</v>
      </c>
      <c r="U8" s="121">
        <v>0</v>
      </c>
      <c r="V8" s="121">
        <f>+SUM(D8,M8)</f>
        <v>235770</v>
      </c>
      <c r="W8" s="121">
        <f>+SUM(E8,N8)</f>
        <v>224059</v>
      </c>
      <c r="X8" s="121">
        <f>+SUM(F8,O8)</f>
        <v>253</v>
      </c>
      <c r="Y8" s="121">
        <f>+SUM(G8,P8)</f>
        <v>0</v>
      </c>
      <c r="Z8" s="121">
        <f>+SUM(H8,Q8)</f>
        <v>0</v>
      </c>
      <c r="AA8" s="121">
        <f>+SUM(I8,R8)</f>
        <v>223806</v>
      </c>
      <c r="AB8" s="121">
        <f>+SUM(J8,S8)</f>
        <v>316000</v>
      </c>
      <c r="AC8" s="121">
        <f>+SUM(K8,T8)</f>
        <v>0</v>
      </c>
      <c r="AD8" s="121">
        <f>+SUM(L8,U8)</f>
        <v>11711</v>
      </c>
      <c r="AE8" s="121">
        <f>SUM(AF8,+AK8)</f>
        <v>42027</v>
      </c>
      <c r="AF8" s="121">
        <f>SUM(AG8:AJ8)</f>
        <v>42027</v>
      </c>
      <c r="AG8" s="121">
        <v>0</v>
      </c>
      <c r="AH8" s="121">
        <v>41296</v>
      </c>
      <c r="AI8" s="121">
        <v>731</v>
      </c>
      <c r="AJ8" s="121">
        <v>0</v>
      </c>
      <c r="AK8" s="121">
        <v>0</v>
      </c>
      <c r="AL8" s="122" t="s">
        <v>533</v>
      </c>
      <c r="AM8" s="121">
        <f>SUM(AN8,AS8,AW8,AX8,BD8)</f>
        <v>280921</v>
      </c>
      <c r="AN8" s="121">
        <f>SUM(AO8:AR8)</f>
        <v>149862</v>
      </c>
      <c r="AO8" s="121">
        <v>149862</v>
      </c>
      <c r="AP8" s="121">
        <v>0</v>
      </c>
      <c r="AQ8" s="121">
        <v>0</v>
      </c>
      <c r="AR8" s="121">
        <v>0</v>
      </c>
      <c r="AS8" s="121">
        <f>SUM(AT8:AV8)</f>
        <v>84614</v>
      </c>
      <c r="AT8" s="121">
        <v>27165</v>
      </c>
      <c r="AU8" s="121">
        <v>47703</v>
      </c>
      <c r="AV8" s="121">
        <v>9746</v>
      </c>
      <c r="AW8" s="121">
        <v>0</v>
      </c>
      <c r="AX8" s="121">
        <f>SUM(AY8:BB8)</f>
        <v>46445</v>
      </c>
      <c r="AY8" s="121">
        <v>25864</v>
      </c>
      <c r="AZ8" s="121">
        <v>15934</v>
      </c>
      <c r="BA8" s="121">
        <v>4647</v>
      </c>
      <c r="BB8" s="121">
        <v>0</v>
      </c>
      <c r="BC8" s="122" t="s">
        <v>533</v>
      </c>
      <c r="BD8" s="121">
        <v>0</v>
      </c>
      <c r="BE8" s="121">
        <v>876</v>
      </c>
      <c r="BF8" s="121">
        <f>SUM(AE8,+AM8,+BE8)</f>
        <v>323824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533</v>
      </c>
      <c r="BO8" s="121">
        <f>SUM(BP8,BU8,BY8,BZ8,CF8)</f>
        <v>227928</v>
      </c>
      <c r="BP8" s="121">
        <f>SUM(BQ8:BT8)</f>
        <v>139918</v>
      </c>
      <c r="BQ8" s="121">
        <v>139918</v>
      </c>
      <c r="BR8" s="121">
        <v>0</v>
      </c>
      <c r="BS8" s="121">
        <v>0</v>
      </c>
      <c r="BT8" s="121">
        <v>0</v>
      </c>
      <c r="BU8" s="121">
        <f>SUM(BV8:BX8)</f>
        <v>58373</v>
      </c>
      <c r="BV8" s="121">
        <v>7048</v>
      </c>
      <c r="BW8" s="121">
        <v>51325</v>
      </c>
      <c r="BX8" s="121">
        <v>0</v>
      </c>
      <c r="BY8" s="121">
        <v>0</v>
      </c>
      <c r="BZ8" s="121">
        <f>SUM(CA8:CD8)</f>
        <v>29637</v>
      </c>
      <c r="CA8" s="121">
        <v>0</v>
      </c>
      <c r="CB8" s="121">
        <v>29637</v>
      </c>
      <c r="CC8" s="121">
        <v>0</v>
      </c>
      <c r="CD8" s="121">
        <v>0</v>
      </c>
      <c r="CE8" s="122" t="s">
        <v>533</v>
      </c>
      <c r="CF8" s="121">
        <v>0</v>
      </c>
      <c r="CG8" s="121">
        <v>18</v>
      </c>
      <c r="CH8" s="121">
        <f>SUM(BG8,+BO8,+CG8)</f>
        <v>227946</v>
      </c>
      <c r="CI8" s="121">
        <f>SUM(AE8,+BG8)</f>
        <v>42027</v>
      </c>
      <c r="CJ8" s="121">
        <f>SUM(AF8,+BH8)</f>
        <v>42027</v>
      </c>
      <c r="CK8" s="121">
        <f>SUM(AG8,+BI8)</f>
        <v>0</v>
      </c>
      <c r="CL8" s="121">
        <f>SUM(AH8,+BJ8)</f>
        <v>41296</v>
      </c>
      <c r="CM8" s="121">
        <f>SUM(AI8,+BK8)</f>
        <v>731</v>
      </c>
      <c r="CN8" s="121">
        <f>SUM(AJ8,+BL8)</f>
        <v>0</v>
      </c>
      <c r="CO8" s="121">
        <f>SUM(AK8,+BM8)</f>
        <v>0</v>
      </c>
      <c r="CP8" s="122" t="s">
        <v>533</v>
      </c>
      <c r="CQ8" s="121">
        <f>SUM(AM8,+BO8)</f>
        <v>508849</v>
      </c>
      <c r="CR8" s="121">
        <f>SUM(AN8,+BP8)</f>
        <v>289780</v>
      </c>
      <c r="CS8" s="121">
        <f>SUM(AO8,+BQ8)</f>
        <v>289780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142987</v>
      </c>
      <c r="CX8" s="121">
        <f>SUM(AT8,+BV8)</f>
        <v>34213</v>
      </c>
      <c r="CY8" s="121">
        <f>SUM(AU8,+BW8)</f>
        <v>99028</v>
      </c>
      <c r="CZ8" s="121">
        <f>SUM(AV8,+BX8)</f>
        <v>9746</v>
      </c>
      <c r="DA8" s="121">
        <f>SUM(AW8,+BY8)</f>
        <v>0</v>
      </c>
      <c r="DB8" s="121">
        <f>SUM(AX8,+BZ8)</f>
        <v>76082</v>
      </c>
      <c r="DC8" s="121">
        <f>SUM(AY8,+CA8)</f>
        <v>25864</v>
      </c>
      <c r="DD8" s="121">
        <f>SUM(AZ8,+CB8)</f>
        <v>45571</v>
      </c>
      <c r="DE8" s="121">
        <f>SUM(BA8,+CC8)</f>
        <v>4647</v>
      </c>
      <c r="DF8" s="121">
        <f>SUM(BB8,+CD8)</f>
        <v>0</v>
      </c>
      <c r="DG8" s="122" t="s">
        <v>533</v>
      </c>
      <c r="DH8" s="121">
        <f>SUM(BD8,+CF8)</f>
        <v>0</v>
      </c>
      <c r="DI8" s="121">
        <f>SUM(BE8,+CG8)</f>
        <v>894</v>
      </c>
      <c r="DJ8" s="121">
        <f>SUM(BF8,+CH8)</f>
        <v>551770</v>
      </c>
    </row>
    <row r="9" spans="1:114" s="136" customFormat="1" ht="13.5" customHeight="1" x14ac:dyDescent="0.15">
      <c r="A9" s="119" t="s">
        <v>14</v>
      </c>
      <c r="B9" s="120" t="s">
        <v>361</v>
      </c>
      <c r="C9" s="119" t="s">
        <v>362</v>
      </c>
      <c r="D9" s="121">
        <f>SUM(E9,+L9)</f>
        <v>1358580</v>
      </c>
      <c r="E9" s="121">
        <f>SUM(F9:I9)+K9</f>
        <v>1278684</v>
      </c>
      <c r="F9" s="121">
        <v>280601</v>
      </c>
      <c r="G9" s="121">
        <v>0</v>
      </c>
      <c r="H9" s="121">
        <v>602500</v>
      </c>
      <c r="I9" s="121">
        <v>395583</v>
      </c>
      <c r="J9" s="121">
        <v>720593</v>
      </c>
      <c r="K9" s="121">
        <v>0</v>
      </c>
      <c r="L9" s="121">
        <v>79896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f>+SUM(D9,M9)</f>
        <v>1358580</v>
      </c>
      <c r="W9" s="121">
        <f>+SUM(E9,N9)</f>
        <v>1278684</v>
      </c>
      <c r="X9" s="121">
        <f>+SUM(F9,O9)</f>
        <v>280601</v>
      </c>
      <c r="Y9" s="121">
        <f>+SUM(G9,P9)</f>
        <v>0</v>
      </c>
      <c r="Z9" s="121">
        <f>+SUM(H9,Q9)</f>
        <v>602500</v>
      </c>
      <c r="AA9" s="121">
        <f>+SUM(I9,R9)</f>
        <v>395583</v>
      </c>
      <c r="AB9" s="121">
        <f>+SUM(J9,S9)</f>
        <v>720593</v>
      </c>
      <c r="AC9" s="121">
        <f>+SUM(K9,T9)</f>
        <v>0</v>
      </c>
      <c r="AD9" s="121">
        <f>+SUM(L9,U9)</f>
        <v>79896</v>
      </c>
      <c r="AE9" s="121">
        <f>SUM(AF9,+AK9)</f>
        <v>961134</v>
      </c>
      <c r="AF9" s="121">
        <f>SUM(AG9:AJ9)</f>
        <v>961134</v>
      </c>
      <c r="AG9" s="121">
        <v>0</v>
      </c>
      <c r="AH9" s="121">
        <v>961134</v>
      </c>
      <c r="AI9" s="121">
        <v>0</v>
      </c>
      <c r="AJ9" s="121">
        <v>0</v>
      </c>
      <c r="AK9" s="121">
        <v>0</v>
      </c>
      <c r="AL9" s="122" t="s">
        <v>533</v>
      </c>
      <c r="AM9" s="121">
        <f>SUM(AN9,AS9,AW9,AX9,BD9)</f>
        <v>795211</v>
      </c>
      <c r="AN9" s="121">
        <f>SUM(AO9:AR9)</f>
        <v>148431</v>
      </c>
      <c r="AO9" s="121">
        <v>148431</v>
      </c>
      <c r="AP9" s="121">
        <v>0</v>
      </c>
      <c r="AQ9" s="121">
        <v>0</v>
      </c>
      <c r="AR9" s="121">
        <v>0</v>
      </c>
      <c r="AS9" s="121">
        <f>SUM(AT9:AV9)</f>
        <v>80065</v>
      </c>
      <c r="AT9" s="121">
        <v>0</v>
      </c>
      <c r="AU9" s="121">
        <v>70634</v>
      </c>
      <c r="AV9" s="121">
        <v>9431</v>
      </c>
      <c r="AW9" s="121">
        <v>0</v>
      </c>
      <c r="AX9" s="121">
        <f>SUM(AY9:BB9)</f>
        <v>566715</v>
      </c>
      <c r="AY9" s="121">
        <v>0</v>
      </c>
      <c r="AZ9" s="121">
        <v>556499</v>
      </c>
      <c r="BA9" s="121">
        <v>7472</v>
      </c>
      <c r="BB9" s="121">
        <v>2744</v>
      </c>
      <c r="BC9" s="122" t="s">
        <v>533</v>
      </c>
      <c r="BD9" s="121">
        <v>0</v>
      </c>
      <c r="BE9" s="121">
        <v>322828</v>
      </c>
      <c r="BF9" s="121">
        <f>SUM(AE9,+AM9,+BE9)</f>
        <v>2079173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533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533</v>
      </c>
      <c r="CF9" s="121">
        <v>0</v>
      </c>
      <c r="CG9" s="121">
        <v>0</v>
      </c>
      <c r="CH9" s="121">
        <f>SUM(BG9,+BO9,+CG9)</f>
        <v>0</v>
      </c>
      <c r="CI9" s="121">
        <f>SUM(AE9,+BG9)</f>
        <v>961134</v>
      </c>
      <c r="CJ9" s="121">
        <f>SUM(AF9,+BH9)</f>
        <v>961134</v>
      </c>
      <c r="CK9" s="121">
        <f>SUM(AG9,+BI9)</f>
        <v>0</v>
      </c>
      <c r="CL9" s="121">
        <f>SUM(AH9,+BJ9)</f>
        <v>961134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533</v>
      </c>
      <c r="CQ9" s="121">
        <f>SUM(AM9,+BO9)</f>
        <v>795211</v>
      </c>
      <c r="CR9" s="121">
        <f>SUM(AN9,+BP9)</f>
        <v>148431</v>
      </c>
      <c r="CS9" s="121">
        <f>SUM(AO9,+BQ9)</f>
        <v>148431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80065</v>
      </c>
      <c r="CX9" s="121">
        <f>SUM(AT9,+BV9)</f>
        <v>0</v>
      </c>
      <c r="CY9" s="121">
        <f>SUM(AU9,+BW9)</f>
        <v>70634</v>
      </c>
      <c r="CZ9" s="121">
        <f>SUM(AV9,+BX9)</f>
        <v>9431</v>
      </c>
      <c r="DA9" s="121">
        <f>SUM(AW9,+BY9)</f>
        <v>0</v>
      </c>
      <c r="DB9" s="121">
        <f>SUM(AX9,+BZ9)</f>
        <v>566715</v>
      </c>
      <c r="DC9" s="121">
        <f>SUM(AY9,+CA9)</f>
        <v>0</v>
      </c>
      <c r="DD9" s="121">
        <f>SUM(AZ9,+CB9)</f>
        <v>556499</v>
      </c>
      <c r="DE9" s="121">
        <f>SUM(BA9,+CC9)</f>
        <v>7472</v>
      </c>
      <c r="DF9" s="121">
        <f>SUM(BB9,+CD9)</f>
        <v>2744</v>
      </c>
      <c r="DG9" s="122" t="s">
        <v>533</v>
      </c>
      <c r="DH9" s="121">
        <f>SUM(BD9,+CF9)</f>
        <v>0</v>
      </c>
      <c r="DI9" s="121">
        <f>SUM(BE9,+CG9)</f>
        <v>322828</v>
      </c>
      <c r="DJ9" s="121">
        <f>SUM(BF9,+CH9)</f>
        <v>2079173</v>
      </c>
    </row>
    <row r="10" spans="1:114" s="136" customFormat="1" ht="13.5" customHeight="1" x14ac:dyDescent="0.15">
      <c r="A10" s="119" t="s">
        <v>14</v>
      </c>
      <c r="B10" s="120" t="s">
        <v>370</v>
      </c>
      <c r="C10" s="119" t="s">
        <v>371</v>
      </c>
      <c r="D10" s="121">
        <f>SUM(E10,+L10)</f>
        <v>187703</v>
      </c>
      <c r="E10" s="121">
        <f>SUM(F10:I10)+K10</f>
        <v>168777</v>
      </c>
      <c r="F10" s="121">
        <v>3104</v>
      </c>
      <c r="G10" s="121">
        <v>0</v>
      </c>
      <c r="H10" s="121">
        <v>0</v>
      </c>
      <c r="I10" s="121">
        <v>162340</v>
      </c>
      <c r="J10" s="121">
        <v>1027018</v>
      </c>
      <c r="K10" s="121">
        <v>3333</v>
      </c>
      <c r="L10" s="121">
        <v>18926</v>
      </c>
      <c r="M10" s="121">
        <f>SUM(N10,+U10)</f>
        <v>0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f>+SUM(D10,M10)</f>
        <v>187703</v>
      </c>
      <c r="W10" s="121">
        <f>+SUM(E10,N10)</f>
        <v>168777</v>
      </c>
      <c r="X10" s="121">
        <f>+SUM(F10,O10)</f>
        <v>3104</v>
      </c>
      <c r="Y10" s="121">
        <f>+SUM(G10,P10)</f>
        <v>0</v>
      </c>
      <c r="Z10" s="121">
        <f>+SUM(H10,Q10)</f>
        <v>0</v>
      </c>
      <c r="AA10" s="121">
        <f>+SUM(I10,R10)</f>
        <v>162340</v>
      </c>
      <c r="AB10" s="121">
        <f>+SUM(J10,S10)</f>
        <v>1027018</v>
      </c>
      <c r="AC10" s="121">
        <f>+SUM(K10,T10)</f>
        <v>3333</v>
      </c>
      <c r="AD10" s="121">
        <f>+SUM(L10,U10)</f>
        <v>18926</v>
      </c>
      <c r="AE10" s="121">
        <f>SUM(AF10,+AK10)</f>
        <v>28450</v>
      </c>
      <c r="AF10" s="121">
        <f>SUM(AG10:AJ10)</f>
        <v>28450</v>
      </c>
      <c r="AG10" s="121">
        <v>0</v>
      </c>
      <c r="AH10" s="121">
        <v>28450</v>
      </c>
      <c r="AI10" s="121">
        <v>0</v>
      </c>
      <c r="AJ10" s="121">
        <v>0</v>
      </c>
      <c r="AK10" s="121">
        <v>0</v>
      </c>
      <c r="AL10" s="122" t="s">
        <v>533</v>
      </c>
      <c r="AM10" s="121">
        <f>SUM(AN10,AS10,AW10,AX10,BD10)</f>
        <v>1118302</v>
      </c>
      <c r="AN10" s="121">
        <f>SUM(AO10:AR10)</f>
        <v>123811</v>
      </c>
      <c r="AO10" s="121">
        <v>123811</v>
      </c>
      <c r="AP10" s="121">
        <v>0</v>
      </c>
      <c r="AQ10" s="121">
        <v>0</v>
      </c>
      <c r="AR10" s="121">
        <v>0</v>
      </c>
      <c r="AS10" s="121">
        <f>SUM(AT10:AV10)</f>
        <v>431981</v>
      </c>
      <c r="AT10" s="121">
        <v>0</v>
      </c>
      <c r="AU10" s="121">
        <v>426438</v>
      </c>
      <c r="AV10" s="121">
        <v>5543</v>
      </c>
      <c r="AW10" s="121">
        <v>0</v>
      </c>
      <c r="AX10" s="121">
        <f>SUM(AY10:BB10)</f>
        <v>562510</v>
      </c>
      <c r="AY10" s="121">
        <v>16357</v>
      </c>
      <c r="AZ10" s="121">
        <v>528234</v>
      </c>
      <c r="BA10" s="121">
        <v>17919</v>
      </c>
      <c r="BB10" s="121">
        <v>0</v>
      </c>
      <c r="BC10" s="122" t="s">
        <v>533</v>
      </c>
      <c r="BD10" s="121">
        <v>0</v>
      </c>
      <c r="BE10" s="121">
        <v>67969</v>
      </c>
      <c r="BF10" s="121">
        <f>SUM(AE10,+AM10,+BE10)</f>
        <v>1214721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533</v>
      </c>
      <c r="BO10" s="121">
        <f>SUM(BP10,BU10,BY10,BZ10,CF10)</f>
        <v>0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533</v>
      </c>
      <c r="CF10" s="121">
        <v>0</v>
      </c>
      <c r="CG10" s="121">
        <v>0</v>
      </c>
      <c r="CH10" s="121">
        <f>SUM(BG10,+BO10,+CG10)</f>
        <v>0</v>
      </c>
      <c r="CI10" s="121">
        <f>SUM(AE10,+BG10)</f>
        <v>28450</v>
      </c>
      <c r="CJ10" s="121">
        <f>SUM(AF10,+BH10)</f>
        <v>28450</v>
      </c>
      <c r="CK10" s="121">
        <f>SUM(AG10,+BI10)</f>
        <v>0</v>
      </c>
      <c r="CL10" s="121">
        <f>SUM(AH10,+BJ10)</f>
        <v>28450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533</v>
      </c>
      <c r="CQ10" s="121">
        <f>SUM(AM10,+BO10)</f>
        <v>1118302</v>
      </c>
      <c r="CR10" s="121">
        <f>SUM(AN10,+BP10)</f>
        <v>123811</v>
      </c>
      <c r="CS10" s="121">
        <f>SUM(AO10,+BQ10)</f>
        <v>123811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431981</v>
      </c>
      <c r="CX10" s="121">
        <f>SUM(AT10,+BV10)</f>
        <v>0</v>
      </c>
      <c r="CY10" s="121">
        <f>SUM(AU10,+BW10)</f>
        <v>426438</v>
      </c>
      <c r="CZ10" s="121">
        <f>SUM(AV10,+BX10)</f>
        <v>5543</v>
      </c>
      <c r="DA10" s="121">
        <f>SUM(AW10,+BY10)</f>
        <v>0</v>
      </c>
      <c r="DB10" s="121">
        <f>SUM(AX10,+BZ10)</f>
        <v>562510</v>
      </c>
      <c r="DC10" s="121">
        <f>SUM(AY10,+CA10)</f>
        <v>16357</v>
      </c>
      <c r="DD10" s="121">
        <f>SUM(AZ10,+CB10)</f>
        <v>528234</v>
      </c>
      <c r="DE10" s="121">
        <f>SUM(BA10,+CC10)</f>
        <v>17919</v>
      </c>
      <c r="DF10" s="121">
        <f>SUM(BB10,+CD10)</f>
        <v>0</v>
      </c>
      <c r="DG10" s="122" t="s">
        <v>533</v>
      </c>
      <c r="DH10" s="121">
        <f>SUM(BD10,+CF10)</f>
        <v>0</v>
      </c>
      <c r="DI10" s="121">
        <f>SUM(BE10,+CG10)</f>
        <v>67969</v>
      </c>
      <c r="DJ10" s="121">
        <f>SUM(BF10,+CH10)</f>
        <v>1214721</v>
      </c>
    </row>
    <row r="11" spans="1:114" s="136" customFormat="1" ht="13.5" customHeight="1" x14ac:dyDescent="0.15">
      <c r="A11" s="119" t="s">
        <v>14</v>
      </c>
      <c r="B11" s="120" t="s">
        <v>455</v>
      </c>
      <c r="C11" s="119" t="s">
        <v>456</v>
      </c>
      <c r="D11" s="121">
        <f>SUM(E11,+L11)</f>
        <v>168002</v>
      </c>
      <c r="E11" s="121">
        <f>SUM(F11:I11)+K11</f>
        <v>168002</v>
      </c>
      <c r="F11" s="121">
        <v>0</v>
      </c>
      <c r="G11" s="121">
        <v>0</v>
      </c>
      <c r="H11" s="121">
        <v>0</v>
      </c>
      <c r="I11" s="121">
        <v>168002</v>
      </c>
      <c r="J11" s="121">
        <v>565000</v>
      </c>
      <c r="K11" s="121">
        <v>0</v>
      </c>
      <c r="L11" s="121">
        <v>0</v>
      </c>
      <c r="M11" s="121">
        <f>SUM(N11,+U11)</f>
        <v>0</v>
      </c>
      <c r="N11" s="121">
        <f>SUM(O11:R11,T11)</f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f>+SUM(D11,M11)</f>
        <v>168002</v>
      </c>
      <c r="W11" s="121">
        <f>+SUM(E11,N11)</f>
        <v>168002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168002</v>
      </c>
      <c r="AB11" s="121">
        <f>+SUM(J11,S11)</f>
        <v>565000</v>
      </c>
      <c r="AC11" s="121">
        <f>+SUM(K11,T11)</f>
        <v>0</v>
      </c>
      <c r="AD11" s="121">
        <f>+SUM(L11,U11)</f>
        <v>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533</v>
      </c>
      <c r="AM11" s="121">
        <f>SUM(AN11,AS11,AW11,AX11,BD11)</f>
        <v>733002</v>
      </c>
      <c r="AN11" s="121">
        <f>SUM(AO11:AR11)</f>
        <v>91115</v>
      </c>
      <c r="AO11" s="121">
        <v>91115</v>
      </c>
      <c r="AP11" s="121">
        <v>0</v>
      </c>
      <c r="AQ11" s="121">
        <v>0</v>
      </c>
      <c r="AR11" s="121">
        <v>0</v>
      </c>
      <c r="AS11" s="121">
        <f>SUM(AT11:AV11)</f>
        <v>100371</v>
      </c>
      <c r="AT11" s="121">
        <v>464</v>
      </c>
      <c r="AU11" s="121">
        <v>93576</v>
      </c>
      <c r="AV11" s="121">
        <v>6331</v>
      </c>
      <c r="AW11" s="121">
        <v>0</v>
      </c>
      <c r="AX11" s="121">
        <f>SUM(AY11:BB11)</f>
        <v>541516</v>
      </c>
      <c r="AY11" s="121">
        <v>66705</v>
      </c>
      <c r="AZ11" s="121">
        <v>247560</v>
      </c>
      <c r="BA11" s="121">
        <v>6231</v>
      </c>
      <c r="BB11" s="121">
        <v>221020</v>
      </c>
      <c r="BC11" s="122" t="s">
        <v>533</v>
      </c>
      <c r="BD11" s="121">
        <v>0</v>
      </c>
      <c r="BE11" s="121">
        <v>0</v>
      </c>
      <c r="BF11" s="121">
        <f>SUM(AE11,+AM11,+BE11)</f>
        <v>733002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533</v>
      </c>
      <c r="BO11" s="121">
        <f>SUM(BP11,BU11,BY11,BZ11,CF11)</f>
        <v>0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f>SUM(CA11:CD11)</f>
        <v>0</v>
      </c>
      <c r="CA11" s="121">
        <v>0</v>
      </c>
      <c r="CB11" s="121">
        <v>0</v>
      </c>
      <c r="CC11" s="121">
        <v>0</v>
      </c>
      <c r="CD11" s="121">
        <v>0</v>
      </c>
      <c r="CE11" s="122" t="s">
        <v>533</v>
      </c>
      <c r="CF11" s="121">
        <v>0</v>
      </c>
      <c r="CG11" s="121">
        <v>0</v>
      </c>
      <c r="CH11" s="121">
        <f>SUM(BG11,+BO11,+CG11)</f>
        <v>0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533</v>
      </c>
      <c r="CQ11" s="121">
        <f>SUM(AM11,+BO11)</f>
        <v>733002</v>
      </c>
      <c r="CR11" s="121">
        <f>SUM(AN11,+BP11)</f>
        <v>91115</v>
      </c>
      <c r="CS11" s="121">
        <f>SUM(AO11,+BQ11)</f>
        <v>91115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100371</v>
      </c>
      <c r="CX11" s="121">
        <f>SUM(AT11,+BV11)</f>
        <v>464</v>
      </c>
      <c r="CY11" s="121">
        <f>SUM(AU11,+BW11)</f>
        <v>93576</v>
      </c>
      <c r="CZ11" s="121">
        <f>SUM(AV11,+BX11)</f>
        <v>6331</v>
      </c>
      <c r="DA11" s="121">
        <f>SUM(AW11,+BY11)</f>
        <v>0</v>
      </c>
      <c r="DB11" s="121">
        <f>SUM(AX11,+BZ11)</f>
        <v>541516</v>
      </c>
      <c r="DC11" s="121">
        <f>SUM(AY11,+CA11)</f>
        <v>66705</v>
      </c>
      <c r="DD11" s="121">
        <f>SUM(AZ11,+CB11)</f>
        <v>247560</v>
      </c>
      <c r="DE11" s="121">
        <f>SUM(BA11,+CC11)</f>
        <v>6231</v>
      </c>
      <c r="DF11" s="121">
        <f>SUM(BB11,+CD11)</f>
        <v>221020</v>
      </c>
      <c r="DG11" s="122" t="s">
        <v>533</v>
      </c>
      <c r="DH11" s="121">
        <f>SUM(BD11,+CF11)</f>
        <v>0</v>
      </c>
      <c r="DI11" s="121">
        <f>SUM(BE11,+CG11)</f>
        <v>0</v>
      </c>
      <c r="DJ11" s="121">
        <f>SUM(BF11,+CH11)</f>
        <v>733002</v>
      </c>
    </row>
    <row r="12" spans="1:114" s="136" customFormat="1" ht="13.5" customHeight="1" x14ac:dyDescent="0.15">
      <c r="A12" s="119" t="s">
        <v>14</v>
      </c>
      <c r="B12" s="120" t="s">
        <v>383</v>
      </c>
      <c r="C12" s="119" t="s">
        <v>521</v>
      </c>
      <c r="D12" s="121">
        <f>SUM(E12,+L12)</f>
        <v>186482</v>
      </c>
      <c r="E12" s="121">
        <f>SUM(F12:I12)+K12</f>
        <v>240148</v>
      </c>
      <c r="F12" s="121">
        <v>0</v>
      </c>
      <c r="G12" s="121">
        <v>0</v>
      </c>
      <c r="H12" s="121">
        <v>0</v>
      </c>
      <c r="I12" s="121">
        <v>240148</v>
      </c>
      <c r="J12" s="121">
        <v>1803364</v>
      </c>
      <c r="K12" s="121">
        <v>0</v>
      </c>
      <c r="L12" s="121">
        <v>-53666</v>
      </c>
      <c r="M12" s="121">
        <f>SUM(N12,+U12)</f>
        <v>13904</v>
      </c>
      <c r="N12" s="121">
        <f>SUM(O12:R12,T12)</f>
        <v>28858</v>
      </c>
      <c r="O12" s="121">
        <v>0</v>
      </c>
      <c r="P12" s="121">
        <v>0</v>
      </c>
      <c r="Q12" s="121">
        <v>0</v>
      </c>
      <c r="R12" s="121">
        <v>28858</v>
      </c>
      <c r="S12" s="121">
        <v>271745</v>
      </c>
      <c r="T12" s="121">
        <v>0</v>
      </c>
      <c r="U12" s="121">
        <v>-14954</v>
      </c>
      <c r="V12" s="121">
        <f>+SUM(D12,M12)</f>
        <v>200386</v>
      </c>
      <c r="W12" s="121">
        <f>+SUM(E12,N12)</f>
        <v>269006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269006</v>
      </c>
      <c r="AB12" s="121">
        <f>+SUM(J12,S12)</f>
        <v>2075109</v>
      </c>
      <c r="AC12" s="121">
        <f>+SUM(K12,T12)</f>
        <v>0</v>
      </c>
      <c r="AD12" s="121">
        <f>+SUM(L12,U12)</f>
        <v>-68620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533</v>
      </c>
      <c r="AM12" s="121">
        <f>SUM(AN12,AS12,AW12,AX12,BD12)</f>
        <v>1979458</v>
      </c>
      <c r="AN12" s="121">
        <f>SUM(AO12:AR12)</f>
        <v>67034</v>
      </c>
      <c r="AO12" s="121">
        <v>67034</v>
      </c>
      <c r="AP12" s="121">
        <v>0</v>
      </c>
      <c r="AQ12" s="121">
        <v>0</v>
      </c>
      <c r="AR12" s="121">
        <v>0</v>
      </c>
      <c r="AS12" s="121">
        <f>SUM(AT12:AV12)</f>
        <v>556644</v>
      </c>
      <c r="AT12" s="121">
        <v>0</v>
      </c>
      <c r="AU12" s="121">
        <v>556644</v>
      </c>
      <c r="AV12" s="121">
        <v>0</v>
      </c>
      <c r="AW12" s="121">
        <v>0</v>
      </c>
      <c r="AX12" s="121">
        <f>SUM(AY12:BB12)</f>
        <v>1355780</v>
      </c>
      <c r="AY12" s="121">
        <v>562362</v>
      </c>
      <c r="AZ12" s="121">
        <v>666355</v>
      </c>
      <c r="BA12" s="121">
        <v>118960</v>
      </c>
      <c r="BB12" s="121">
        <v>8103</v>
      </c>
      <c r="BC12" s="122" t="s">
        <v>533</v>
      </c>
      <c r="BD12" s="121">
        <v>0</v>
      </c>
      <c r="BE12" s="121">
        <v>10388</v>
      </c>
      <c r="BF12" s="121">
        <f>SUM(AE12,+AM12,+BE12)</f>
        <v>1989846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533</v>
      </c>
      <c r="BO12" s="121">
        <f>SUM(BP12,BU12,BY12,BZ12,CF12)</f>
        <v>284176</v>
      </c>
      <c r="BP12" s="121">
        <f>SUM(BQ12:BT12)</f>
        <v>23577</v>
      </c>
      <c r="BQ12" s="121">
        <v>23577</v>
      </c>
      <c r="BR12" s="121">
        <v>0</v>
      </c>
      <c r="BS12" s="121">
        <v>0</v>
      </c>
      <c r="BT12" s="121">
        <v>0</v>
      </c>
      <c r="BU12" s="121">
        <f>SUM(BV12:BX12)</f>
        <v>181320</v>
      </c>
      <c r="BV12" s="121">
        <v>0</v>
      </c>
      <c r="BW12" s="121">
        <v>181320</v>
      </c>
      <c r="BX12" s="121">
        <v>0</v>
      </c>
      <c r="BY12" s="121">
        <v>0</v>
      </c>
      <c r="BZ12" s="121">
        <f>SUM(CA12:CD12)</f>
        <v>79279</v>
      </c>
      <c r="CA12" s="121">
        <v>0</v>
      </c>
      <c r="CB12" s="121">
        <v>64274</v>
      </c>
      <c r="CC12" s="121">
        <v>5166</v>
      </c>
      <c r="CD12" s="121">
        <v>9839</v>
      </c>
      <c r="CE12" s="122" t="s">
        <v>533</v>
      </c>
      <c r="CF12" s="121">
        <v>0</v>
      </c>
      <c r="CG12" s="121">
        <v>1473</v>
      </c>
      <c r="CH12" s="121">
        <f>SUM(BG12,+BO12,+CG12)</f>
        <v>285649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533</v>
      </c>
      <c r="CQ12" s="121">
        <f>SUM(AM12,+BO12)</f>
        <v>2263634</v>
      </c>
      <c r="CR12" s="121">
        <f>SUM(AN12,+BP12)</f>
        <v>90611</v>
      </c>
      <c r="CS12" s="121">
        <f>SUM(AO12,+BQ12)</f>
        <v>90611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737964</v>
      </c>
      <c r="CX12" s="121">
        <f>SUM(AT12,+BV12)</f>
        <v>0</v>
      </c>
      <c r="CY12" s="121">
        <f>SUM(AU12,+BW12)</f>
        <v>737964</v>
      </c>
      <c r="CZ12" s="121">
        <f>SUM(AV12,+BX12)</f>
        <v>0</v>
      </c>
      <c r="DA12" s="121">
        <f>SUM(AW12,+BY12)</f>
        <v>0</v>
      </c>
      <c r="DB12" s="121">
        <f>SUM(AX12,+BZ12)</f>
        <v>1435059</v>
      </c>
      <c r="DC12" s="121">
        <f>SUM(AY12,+CA12)</f>
        <v>562362</v>
      </c>
      <c r="DD12" s="121">
        <f>SUM(AZ12,+CB12)</f>
        <v>730629</v>
      </c>
      <c r="DE12" s="121">
        <f>SUM(BA12,+CC12)</f>
        <v>124126</v>
      </c>
      <c r="DF12" s="121">
        <f>SUM(BB12,+CD12)</f>
        <v>17942</v>
      </c>
      <c r="DG12" s="122" t="s">
        <v>533</v>
      </c>
      <c r="DH12" s="121">
        <f>SUM(BD12,+CF12)</f>
        <v>0</v>
      </c>
      <c r="DI12" s="121">
        <f>SUM(BE12,+CG12)</f>
        <v>11861</v>
      </c>
      <c r="DJ12" s="121">
        <f>SUM(BF12,+CH12)</f>
        <v>2275495</v>
      </c>
    </row>
    <row r="13" spans="1:114" s="136" customFormat="1" ht="13.5" customHeight="1" x14ac:dyDescent="0.15">
      <c r="A13" s="119" t="s">
        <v>14</v>
      </c>
      <c r="B13" s="120" t="s">
        <v>363</v>
      </c>
      <c r="C13" s="119" t="s">
        <v>364</v>
      </c>
      <c r="D13" s="121">
        <f>SUM(E13,+L13)</f>
        <v>0</v>
      </c>
      <c r="E13" s="121">
        <f>SUM(F13:I13)+K13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f>SUM(N13,+U13)</f>
        <v>34291</v>
      </c>
      <c r="N13" s="121">
        <f>SUM(O13:R13,T13)</f>
        <v>34291</v>
      </c>
      <c r="O13" s="121">
        <v>0</v>
      </c>
      <c r="P13" s="121">
        <v>0</v>
      </c>
      <c r="Q13" s="121">
        <v>0</v>
      </c>
      <c r="R13" s="121">
        <v>34291</v>
      </c>
      <c r="S13" s="121">
        <v>318561</v>
      </c>
      <c r="T13" s="121">
        <v>0</v>
      </c>
      <c r="U13" s="121">
        <v>0</v>
      </c>
      <c r="V13" s="121">
        <f>+SUM(D13,M13)</f>
        <v>34291</v>
      </c>
      <c r="W13" s="121">
        <f>+SUM(E13,N13)</f>
        <v>34291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34291</v>
      </c>
      <c r="AB13" s="121">
        <f>+SUM(J13,S13)</f>
        <v>318561</v>
      </c>
      <c r="AC13" s="121">
        <f>+SUM(K13,T13)</f>
        <v>0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533</v>
      </c>
      <c r="AM13" s="121">
        <f>SUM(AN13,AS13,AW13,AX13,BD13)</f>
        <v>0</v>
      </c>
      <c r="AN13" s="121">
        <f>SUM(AO13:AR13)</f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0</v>
      </c>
      <c r="AY13" s="121">
        <v>0</v>
      </c>
      <c r="AZ13" s="121">
        <v>0</v>
      </c>
      <c r="BA13" s="121">
        <v>0</v>
      </c>
      <c r="BB13" s="121">
        <v>0</v>
      </c>
      <c r="BC13" s="122" t="s">
        <v>533</v>
      </c>
      <c r="BD13" s="121">
        <v>0</v>
      </c>
      <c r="BE13" s="121">
        <v>0</v>
      </c>
      <c r="BF13" s="121">
        <f>SUM(AE13,+AM13,+BE13)</f>
        <v>0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533</v>
      </c>
      <c r="BO13" s="121">
        <f>SUM(BP13,BU13,BY13,BZ13,CF13)</f>
        <v>326646</v>
      </c>
      <c r="BP13" s="121">
        <f>SUM(BQ13:BT13)</f>
        <v>74167</v>
      </c>
      <c r="BQ13" s="121">
        <v>74167</v>
      </c>
      <c r="BR13" s="121">
        <v>0</v>
      </c>
      <c r="BS13" s="121">
        <v>0</v>
      </c>
      <c r="BT13" s="121">
        <v>0</v>
      </c>
      <c r="BU13" s="121">
        <f>SUM(BV13:BX13)</f>
        <v>175867</v>
      </c>
      <c r="BV13" s="121">
        <v>0</v>
      </c>
      <c r="BW13" s="121">
        <v>175867</v>
      </c>
      <c r="BX13" s="121">
        <v>0</v>
      </c>
      <c r="BY13" s="121">
        <v>0</v>
      </c>
      <c r="BZ13" s="121">
        <f>SUM(CA13:CD13)</f>
        <v>76612</v>
      </c>
      <c r="CA13" s="121">
        <v>0</v>
      </c>
      <c r="CB13" s="121">
        <v>76612</v>
      </c>
      <c r="CC13" s="121">
        <v>0</v>
      </c>
      <c r="CD13" s="121">
        <v>0</v>
      </c>
      <c r="CE13" s="122" t="s">
        <v>533</v>
      </c>
      <c r="CF13" s="121">
        <v>0</v>
      </c>
      <c r="CG13" s="121">
        <v>26206</v>
      </c>
      <c r="CH13" s="121">
        <f>SUM(BG13,+BO13,+CG13)</f>
        <v>352852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533</v>
      </c>
      <c r="CQ13" s="121">
        <f>SUM(AM13,+BO13)</f>
        <v>326646</v>
      </c>
      <c r="CR13" s="121">
        <f>SUM(AN13,+BP13)</f>
        <v>74167</v>
      </c>
      <c r="CS13" s="121">
        <f>SUM(AO13,+BQ13)</f>
        <v>74167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175867</v>
      </c>
      <c r="CX13" s="121">
        <f>SUM(AT13,+BV13)</f>
        <v>0</v>
      </c>
      <c r="CY13" s="121">
        <f>SUM(AU13,+BW13)</f>
        <v>175867</v>
      </c>
      <c r="CZ13" s="121">
        <f>SUM(AV13,+BX13)</f>
        <v>0</v>
      </c>
      <c r="DA13" s="121">
        <f>SUM(AW13,+BY13)</f>
        <v>0</v>
      </c>
      <c r="DB13" s="121">
        <f>SUM(AX13,+BZ13)</f>
        <v>76612</v>
      </c>
      <c r="DC13" s="121">
        <f>SUM(AY13,+CA13)</f>
        <v>0</v>
      </c>
      <c r="DD13" s="121">
        <f>SUM(AZ13,+CB13)</f>
        <v>76612</v>
      </c>
      <c r="DE13" s="121">
        <f>SUM(BA13,+CC13)</f>
        <v>0</v>
      </c>
      <c r="DF13" s="121">
        <f>SUM(BB13,+CD13)</f>
        <v>0</v>
      </c>
      <c r="DG13" s="122" t="s">
        <v>533</v>
      </c>
      <c r="DH13" s="121">
        <f>SUM(BD13,+CF13)</f>
        <v>0</v>
      </c>
      <c r="DI13" s="121">
        <f>SUM(BE13,+CG13)</f>
        <v>26206</v>
      </c>
      <c r="DJ13" s="121">
        <f>SUM(BF13,+CH13)</f>
        <v>352852</v>
      </c>
    </row>
    <row r="14" spans="1:114" s="136" customFormat="1" ht="13.5" customHeight="1" x14ac:dyDescent="0.15">
      <c r="A14" s="119" t="s">
        <v>14</v>
      </c>
      <c r="B14" s="120" t="s">
        <v>429</v>
      </c>
      <c r="C14" s="119" t="s">
        <v>430</v>
      </c>
      <c r="D14" s="121">
        <f>SUM(E14,+L14)</f>
        <v>0</v>
      </c>
      <c r="E14" s="121">
        <f>SUM(F14:I14)+K14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>SUM(N14,+U14)</f>
        <v>15013</v>
      </c>
      <c r="N14" s="121">
        <f>SUM(O14:R14,T14)</f>
        <v>15013</v>
      </c>
      <c r="O14" s="121">
        <v>0</v>
      </c>
      <c r="P14" s="121">
        <v>0</v>
      </c>
      <c r="Q14" s="121">
        <v>0</v>
      </c>
      <c r="R14" s="121">
        <v>15013</v>
      </c>
      <c r="S14" s="121">
        <v>130185</v>
      </c>
      <c r="T14" s="121">
        <v>0</v>
      </c>
      <c r="U14" s="121">
        <v>0</v>
      </c>
      <c r="V14" s="121">
        <f>+SUM(D14,M14)</f>
        <v>15013</v>
      </c>
      <c r="W14" s="121">
        <f>+SUM(E14,N14)</f>
        <v>15013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15013</v>
      </c>
      <c r="AB14" s="121">
        <f>+SUM(J14,S14)</f>
        <v>130185</v>
      </c>
      <c r="AC14" s="121">
        <f>+SUM(K14,T14)</f>
        <v>0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533</v>
      </c>
      <c r="AM14" s="121">
        <f>SUM(AN14,AS14,AW14,AX14,BD14)</f>
        <v>0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2" t="s">
        <v>533</v>
      </c>
      <c r="BD14" s="121">
        <v>0</v>
      </c>
      <c r="BE14" s="121">
        <v>0</v>
      </c>
      <c r="BF14" s="121">
        <f>SUM(AE14,+AM14,+BE14)</f>
        <v>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533</v>
      </c>
      <c r="BO14" s="121">
        <f>SUM(BP14,BU14,BY14,BZ14,CF14)</f>
        <v>133749</v>
      </c>
      <c r="BP14" s="121">
        <f>SUM(BQ14:BT14)</f>
        <v>61510</v>
      </c>
      <c r="BQ14" s="121">
        <v>61510</v>
      </c>
      <c r="BR14" s="121">
        <v>0</v>
      </c>
      <c r="BS14" s="121">
        <v>0</v>
      </c>
      <c r="BT14" s="121">
        <v>0</v>
      </c>
      <c r="BU14" s="121">
        <f>SUM(BV14:BX14)</f>
        <v>38066</v>
      </c>
      <c r="BV14" s="121">
        <v>0</v>
      </c>
      <c r="BW14" s="121">
        <v>38066</v>
      </c>
      <c r="BX14" s="121">
        <v>0</v>
      </c>
      <c r="BY14" s="121">
        <v>0</v>
      </c>
      <c r="BZ14" s="121">
        <f>SUM(CA14:CD14)</f>
        <v>34173</v>
      </c>
      <c r="CA14" s="121">
        <v>0</v>
      </c>
      <c r="CB14" s="121">
        <v>31540</v>
      </c>
      <c r="CC14" s="121">
        <v>2633</v>
      </c>
      <c r="CD14" s="121">
        <v>0</v>
      </c>
      <c r="CE14" s="122" t="s">
        <v>533</v>
      </c>
      <c r="CF14" s="121">
        <v>0</v>
      </c>
      <c r="CG14" s="121">
        <v>11449</v>
      </c>
      <c r="CH14" s="121">
        <f>SUM(BG14,+BO14,+CG14)</f>
        <v>145198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533</v>
      </c>
      <c r="CQ14" s="121">
        <f>SUM(AM14,+BO14)</f>
        <v>133749</v>
      </c>
      <c r="CR14" s="121">
        <f>SUM(AN14,+BP14)</f>
        <v>61510</v>
      </c>
      <c r="CS14" s="121">
        <f>SUM(AO14,+BQ14)</f>
        <v>61510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38066</v>
      </c>
      <c r="CX14" s="121">
        <f>SUM(AT14,+BV14)</f>
        <v>0</v>
      </c>
      <c r="CY14" s="121">
        <f>SUM(AU14,+BW14)</f>
        <v>38066</v>
      </c>
      <c r="CZ14" s="121">
        <f>SUM(AV14,+BX14)</f>
        <v>0</v>
      </c>
      <c r="DA14" s="121">
        <f>SUM(AW14,+BY14)</f>
        <v>0</v>
      </c>
      <c r="DB14" s="121">
        <f>SUM(AX14,+BZ14)</f>
        <v>34173</v>
      </c>
      <c r="DC14" s="121">
        <f>SUM(AY14,+CA14)</f>
        <v>0</v>
      </c>
      <c r="DD14" s="121">
        <f>SUM(AZ14,+CB14)</f>
        <v>31540</v>
      </c>
      <c r="DE14" s="121">
        <f>SUM(BA14,+CC14)</f>
        <v>2633</v>
      </c>
      <c r="DF14" s="121">
        <f>SUM(BB14,+CD14)</f>
        <v>0</v>
      </c>
      <c r="DG14" s="122" t="s">
        <v>533</v>
      </c>
      <c r="DH14" s="121">
        <f>SUM(BD14,+CF14)</f>
        <v>0</v>
      </c>
      <c r="DI14" s="121">
        <f>SUM(BE14,+CG14)</f>
        <v>11449</v>
      </c>
      <c r="DJ14" s="121">
        <f>SUM(BF14,+CH14)</f>
        <v>145198</v>
      </c>
    </row>
    <row r="15" spans="1:114" s="136" customFormat="1" ht="13.5" customHeight="1" x14ac:dyDescent="0.15">
      <c r="A15" s="119" t="s">
        <v>14</v>
      </c>
      <c r="B15" s="120" t="s">
        <v>375</v>
      </c>
      <c r="C15" s="119" t="s">
        <v>376</v>
      </c>
      <c r="D15" s="121">
        <f>SUM(E15,+L15)</f>
        <v>0</v>
      </c>
      <c r="E15" s="121">
        <f>SUM(F15:I15)+K15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v>0</v>
      </c>
      <c r="M15" s="121">
        <f>SUM(N15,+U15)</f>
        <v>292513</v>
      </c>
      <c r="N15" s="121">
        <f>SUM(O15:R15,T15)</f>
        <v>292513</v>
      </c>
      <c r="O15" s="121">
        <v>0</v>
      </c>
      <c r="P15" s="121">
        <v>0</v>
      </c>
      <c r="Q15" s="121">
        <v>0</v>
      </c>
      <c r="R15" s="121">
        <v>292513</v>
      </c>
      <c r="S15" s="121">
        <v>150216</v>
      </c>
      <c r="T15" s="121">
        <v>0</v>
      </c>
      <c r="U15" s="121">
        <v>0</v>
      </c>
      <c r="V15" s="121">
        <f>+SUM(D15,M15)</f>
        <v>292513</v>
      </c>
      <c r="W15" s="121">
        <f>+SUM(E15,N15)</f>
        <v>292513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292513</v>
      </c>
      <c r="AB15" s="121">
        <f>+SUM(J15,S15)</f>
        <v>150216</v>
      </c>
      <c r="AC15" s="121">
        <f>+SUM(K15,T15)</f>
        <v>0</v>
      </c>
      <c r="AD15" s="121">
        <f>+SUM(L15,U15)</f>
        <v>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533</v>
      </c>
      <c r="AM15" s="121">
        <f>SUM(AN15,AS15,AW15,AX15,BD15)</f>
        <v>0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0</v>
      </c>
      <c r="AY15" s="121">
        <v>0</v>
      </c>
      <c r="AZ15" s="121">
        <v>0</v>
      </c>
      <c r="BA15" s="121">
        <v>0</v>
      </c>
      <c r="BB15" s="121">
        <v>0</v>
      </c>
      <c r="BC15" s="122" t="s">
        <v>533</v>
      </c>
      <c r="BD15" s="121">
        <v>0</v>
      </c>
      <c r="BE15" s="121">
        <v>0</v>
      </c>
      <c r="BF15" s="121">
        <f>SUM(AE15,+AM15,+BE15)</f>
        <v>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533</v>
      </c>
      <c r="BO15" s="121">
        <f>SUM(BP15,BU15,BY15,BZ15,CF15)</f>
        <v>422856</v>
      </c>
      <c r="BP15" s="121">
        <f>SUM(BQ15:BT15)</f>
        <v>116216</v>
      </c>
      <c r="BQ15" s="121">
        <v>116216</v>
      </c>
      <c r="BR15" s="121">
        <v>0</v>
      </c>
      <c r="BS15" s="121">
        <v>0</v>
      </c>
      <c r="BT15" s="121">
        <v>0</v>
      </c>
      <c r="BU15" s="121">
        <f>SUM(BV15:BX15)</f>
        <v>145759</v>
      </c>
      <c r="BV15" s="121">
        <v>1510</v>
      </c>
      <c r="BW15" s="121">
        <v>144249</v>
      </c>
      <c r="BX15" s="121">
        <v>0</v>
      </c>
      <c r="BY15" s="121">
        <v>0</v>
      </c>
      <c r="BZ15" s="121">
        <f>SUM(CA15:CD15)</f>
        <v>160881</v>
      </c>
      <c r="CA15" s="121">
        <v>59615</v>
      </c>
      <c r="CB15" s="121">
        <v>97411</v>
      </c>
      <c r="CC15" s="121">
        <v>3855</v>
      </c>
      <c r="CD15" s="121">
        <v>0</v>
      </c>
      <c r="CE15" s="122" t="s">
        <v>533</v>
      </c>
      <c r="CF15" s="121">
        <v>0</v>
      </c>
      <c r="CG15" s="121">
        <v>19873</v>
      </c>
      <c r="CH15" s="121">
        <f>SUM(BG15,+BO15,+CG15)</f>
        <v>442729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533</v>
      </c>
      <c r="CQ15" s="121">
        <f>SUM(AM15,+BO15)</f>
        <v>422856</v>
      </c>
      <c r="CR15" s="121">
        <f>SUM(AN15,+BP15)</f>
        <v>116216</v>
      </c>
      <c r="CS15" s="121">
        <f>SUM(AO15,+BQ15)</f>
        <v>116216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145759</v>
      </c>
      <c r="CX15" s="121">
        <f>SUM(AT15,+BV15)</f>
        <v>1510</v>
      </c>
      <c r="CY15" s="121">
        <f>SUM(AU15,+BW15)</f>
        <v>144249</v>
      </c>
      <c r="CZ15" s="121">
        <f>SUM(AV15,+BX15)</f>
        <v>0</v>
      </c>
      <c r="DA15" s="121">
        <f>SUM(AW15,+BY15)</f>
        <v>0</v>
      </c>
      <c r="DB15" s="121">
        <f>SUM(AX15,+BZ15)</f>
        <v>160881</v>
      </c>
      <c r="DC15" s="121">
        <f>SUM(AY15,+CA15)</f>
        <v>59615</v>
      </c>
      <c r="DD15" s="121">
        <f>SUM(AZ15,+CB15)</f>
        <v>97411</v>
      </c>
      <c r="DE15" s="121">
        <f>SUM(BA15,+CC15)</f>
        <v>3855</v>
      </c>
      <c r="DF15" s="121">
        <f>SUM(BB15,+CD15)</f>
        <v>0</v>
      </c>
      <c r="DG15" s="122" t="s">
        <v>533</v>
      </c>
      <c r="DH15" s="121">
        <f>SUM(BD15,+CF15)</f>
        <v>0</v>
      </c>
      <c r="DI15" s="121">
        <f>SUM(BE15,+CG15)</f>
        <v>19873</v>
      </c>
      <c r="DJ15" s="121">
        <f>SUM(BF15,+CH15)</f>
        <v>442729</v>
      </c>
    </row>
    <row r="16" spans="1:114" s="136" customFormat="1" ht="13.5" customHeight="1" x14ac:dyDescent="0.15">
      <c r="A16" s="119" t="s">
        <v>14</v>
      </c>
      <c r="B16" s="120" t="s">
        <v>460</v>
      </c>
      <c r="C16" s="119" t="s">
        <v>461</v>
      </c>
      <c r="D16" s="121">
        <f>SUM(E16,+L16)</f>
        <v>0</v>
      </c>
      <c r="E16" s="121">
        <f>SUM(F16:I16)+K16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v>0</v>
      </c>
      <c r="M16" s="121">
        <f>SUM(N16,+U16)</f>
        <v>358287</v>
      </c>
      <c r="N16" s="121">
        <f>SUM(O16:R16,T16)</f>
        <v>298028</v>
      </c>
      <c r="O16" s="121">
        <v>0</v>
      </c>
      <c r="P16" s="121">
        <v>0</v>
      </c>
      <c r="Q16" s="121">
        <v>0</v>
      </c>
      <c r="R16" s="121">
        <v>298028</v>
      </c>
      <c r="S16" s="121">
        <v>170000</v>
      </c>
      <c r="T16" s="121">
        <v>0</v>
      </c>
      <c r="U16" s="121">
        <v>60259</v>
      </c>
      <c r="V16" s="121">
        <f>+SUM(D16,M16)</f>
        <v>358287</v>
      </c>
      <c r="W16" s="121">
        <f>+SUM(E16,N16)</f>
        <v>298028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298028</v>
      </c>
      <c r="AB16" s="121">
        <f>+SUM(J16,S16)</f>
        <v>170000</v>
      </c>
      <c r="AC16" s="121">
        <f>+SUM(K16,T16)</f>
        <v>0</v>
      </c>
      <c r="AD16" s="121">
        <f>+SUM(L16,U16)</f>
        <v>60259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533</v>
      </c>
      <c r="AM16" s="121">
        <f>SUM(AN16,AS16,AW16,AX16,BD16)</f>
        <v>0</v>
      </c>
      <c r="AN16" s="121">
        <f>SUM(AO16:AR16)</f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2" t="s">
        <v>533</v>
      </c>
      <c r="BD16" s="121">
        <v>0</v>
      </c>
      <c r="BE16" s="121">
        <v>0</v>
      </c>
      <c r="BF16" s="121">
        <f>SUM(AE16,+AM16,+BE16)</f>
        <v>0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533</v>
      </c>
      <c r="BO16" s="121">
        <f>SUM(BP16,BU16,BY16,BZ16,CF16)</f>
        <v>461493</v>
      </c>
      <c r="BP16" s="121">
        <f>SUM(BQ16:BT16)</f>
        <v>229687</v>
      </c>
      <c r="BQ16" s="121">
        <v>81843</v>
      </c>
      <c r="BR16" s="121">
        <v>100775</v>
      </c>
      <c r="BS16" s="121">
        <v>47069</v>
      </c>
      <c r="BT16" s="121">
        <v>0</v>
      </c>
      <c r="BU16" s="121">
        <f>SUM(BV16:BX16)</f>
        <v>138343</v>
      </c>
      <c r="BV16" s="121">
        <v>28976</v>
      </c>
      <c r="BW16" s="121">
        <v>109367</v>
      </c>
      <c r="BX16" s="121">
        <v>0</v>
      </c>
      <c r="BY16" s="121">
        <v>4966</v>
      </c>
      <c r="BZ16" s="121">
        <f>SUM(CA16:CD16)</f>
        <v>88497</v>
      </c>
      <c r="CA16" s="121">
        <v>86113</v>
      </c>
      <c r="CB16" s="121">
        <v>2384</v>
      </c>
      <c r="CC16" s="121">
        <v>0</v>
      </c>
      <c r="CD16" s="121">
        <v>0</v>
      </c>
      <c r="CE16" s="122" t="s">
        <v>533</v>
      </c>
      <c r="CF16" s="121">
        <v>0</v>
      </c>
      <c r="CG16" s="121">
        <v>66794</v>
      </c>
      <c r="CH16" s="121">
        <f>SUM(BG16,+BO16,+CG16)</f>
        <v>528287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533</v>
      </c>
      <c r="CQ16" s="121">
        <f>SUM(AM16,+BO16)</f>
        <v>461493</v>
      </c>
      <c r="CR16" s="121">
        <f>SUM(AN16,+BP16)</f>
        <v>229687</v>
      </c>
      <c r="CS16" s="121">
        <f>SUM(AO16,+BQ16)</f>
        <v>81843</v>
      </c>
      <c r="CT16" s="121">
        <f>SUM(AP16,+BR16)</f>
        <v>100775</v>
      </c>
      <c r="CU16" s="121">
        <f>SUM(AQ16,+BS16)</f>
        <v>47069</v>
      </c>
      <c r="CV16" s="121">
        <f>SUM(AR16,+BT16)</f>
        <v>0</v>
      </c>
      <c r="CW16" s="121">
        <f>SUM(AS16,+BU16)</f>
        <v>138343</v>
      </c>
      <c r="CX16" s="121">
        <f>SUM(AT16,+BV16)</f>
        <v>28976</v>
      </c>
      <c r="CY16" s="121">
        <f>SUM(AU16,+BW16)</f>
        <v>109367</v>
      </c>
      <c r="CZ16" s="121">
        <f>SUM(AV16,+BX16)</f>
        <v>0</v>
      </c>
      <c r="DA16" s="121">
        <f>SUM(AW16,+BY16)</f>
        <v>4966</v>
      </c>
      <c r="DB16" s="121">
        <f>SUM(AX16,+BZ16)</f>
        <v>88497</v>
      </c>
      <c r="DC16" s="121">
        <f>SUM(AY16,+CA16)</f>
        <v>86113</v>
      </c>
      <c r="DD16" s="121">
        <f>SUM(AZ16,+CB16)</f>
        <v>2384</v>
      </c>
      <c r="DE16" s="121">
        <f>SUM(BA16,+CC16)</f>
        <v>0</v>
      </c>
      <c r="DF16" s="121">
        <f>SUM(BB16,+CD16)</f>
        <v>0</v>
      </c>
      <c r="DG16" s="122" t="s">
        <v>533</v>
      </c>
      <c r="DH16" s="121">
        <f>SUM(BD16,+CF16)</f>
        <v>0</v>
      </c>
      <c r="DI16" s="121">
        <f>SUM(BE16,+CG16)</f>
        <v>66794</v>
      </c>
      <c r="DJ16" s="121">
        <f>SUM(BF16,+CH16)</f>
        <v>528287</v>
      </c>
    </row>
    <row r="17" spans="1:114" s="136" customFormat="1" ht="13.5" customHeight="1" x14ac:dyDescent="0.15">
      <c r="A17" s="119" t="s">
        <v>14</v>
      </c>
      <c r="B17" s="120" t="s">
        <v>445</v>
      </c>
      <c r="C17" s="119" t="s">
        <v>446</v>
      </c>
      <c r="D17" s="121">
        <f>SUM(E17,+L17)</f>
        <v>140671</v>
      </c>
      <c r="E17" s="121">
        <f>SUM(F17:I17)+K17</f>
        <v>140671</v>
      </c>
      <c r="F17" s="121">
        <v>0</v>
      </c>
      <c r="G17" s="121">
        <v>0</v>
      </c>
      <c r="H17" s="121">
        <v>0</v>
      </c>
      <c r="I17" s="121">
        <v>140671</v>
      </c>
      <c r="J17" s="121">
        <v>317057</v>
      </c>
      <c r="K17" s="121">
        <v>0</v>
      </c>
      <c r="L17" s="121">
        <v>0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140671</v>
      </c>
      <c r="W17" s="121">
        <f>+SUM(E17,N17)</f>
        <v>140671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140671</v>
      </c>
      <c r="AB17" s="121">
        <f>+SUM(J17,S17)</f>
        <v>317057</v>
      </c>
      <c r="AC17" s="121">
        <f>+SUM(K17,T17)</f>
        <v>0</v>
      </c>
      <c r="AD17" s="121">
        <f>+SUM(L17,U17)</f>
        <v>0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533</v>
      </c>
      <c r="AM17" s="121">
        <f>SUM(AN17,AS17,AW17,AX17,BD17)</f>
        <v>457728</v>
      </c>
      <c r="AN17" s="121">
        <f>SUM(AO17:AR17)</f>
        <v>67980</v>
      </c>
      <c r="AO17" s="121">
        <v>28325</v>
      </c>
      <c r="AP17" s="121">
        <v>0</v>
      </c>
      <c r="AQ17" s="121">
        <v>28325</v>
      </c>
      <c r="AR17" s="121">
        <v>11330</v>
      </c>
      <c r="AS17" s="121">
        <f>SUM(AT17:AV17)</f>
        <v>245531</v>
      </c>
      <c r="AT17" s="121">
        <v>12187</v>
      </c>
      <c r="AU17" s="121">
        <v>225167</v>
      </c>
      <c r="AV17" s="121">
        <v>8177</v>
      </c>
      <c r="AW17" s="121">
        <v>0</v>
      </c>
      <c r="AX17" s="121">
        <f>SUM(AY17:BB17)</f>
        <v>144217</v>
      </c>
      <c r="AY17" s="121">
        <v>75832</v>
      </c>
      <c r="AZ17" s="121">
        <v>61515</v>
      </c>
      <c r="BA17" s="121">
        <v>1265</v>
      </c>
      <c r="BB17" s="121">
        <v>5605</v>
      </c>
      <c r="BC17" s="122" t="s">
        <v>533</v>
      </c>
      <c r="BD17" s="121">
        <v>0</v>
      </c>
      <c r="BE17" s="121">
        <v>0</v>
      </c>
      <c r="BF17" s="121">
        <f>SUM(AE17,+AM17,+BE17)</f>
        <v>457728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533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533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533</v>
      </c>
      <c r="CQ17" s="121">
        <f>SUM(AM17,+BO17)</f>
        <v>457728</v>
      </c>
      <c r="CR17" s="121">
        <f>SUM(AN17,+BP17)</f>
        <v>67980</v>
      </c>
      <c r="CS17" s="121">
        <f>SUM(AO17,+BQ17)</f>
        <v>28325</v>
      </c>
      <c r="CT17" s="121">
        <f>SUM(AP17,+BR17)</f>
        <v>0</v>
      </c>
      <c r="CU17" s="121">
        <f>SUM(AQ17,+BS17)</f>
        <v>28325</v>
      </c>
      <c r="CV17" s="121">
        <f>SUM(AR17,+BT17)</f>
        <v>11330</v>
      </c>
      <c r="CW17" s="121">
        <f>SUM(AS17,+BU17)</f>
        <v>245531</v>
      </c>
      <c r="CX17" s="121">
        <f>SUM(AT17,+BV17)</f>
        <v>12187</v>
      </c>
      <c r="CY17" s="121">
        <f>SUM(AU17,+BW17)</f>
        <v>225167</v>
      </c>
      <c r="CZ17" s="121">
        <f>SUM(AV17,+BX17)</f>
        <v>8177</v>
      </c>
      <c r="DA17" s="121">
        <f>SUM(AW17,+BY17)</f>
        <v>0</v>
      </c>
      <c r="DB17" s="121">
        <f>SUM(AX17,+BZ17)</f>
        <v>144217</v>
      </c>
      <c r="DC17" s="121">
        <f>SUM(AY17,+CA17)</f>
        <v>75832</v>
      </c>
      <c r="DD17" s="121">
        <f>SUM(AZ17,+CB17)</f>
        <v>61515</v>
      </c>
      <c r="DE17" s="121">
        <f>SUM(BA17,+CC17)</f>
        <v>1265</v>
      </c>
      <c r="DF17" s="121">
        <f>SUM(BB17,+CD17)</f>
        <v>5605</v>
      </c>
      <c r="DG17" s="122" t="s">
        <v>533</v>
      </c>
      <c r="DH17" s="121">
        <f>SUM(BD17,+CF17)</f>
        <v>0</v>
      </c>
      <c r="DI17" s="121">
        <f>SUM(BE17,+CG17)</f>
        <v>0</v>
      </c>
      <c r="DJ17" s="121">
        <f>SUM(BF17,+CH17)</f>
        <v>457728</v>
      </c>
    </row>
    <row r="18" spans="1:114" s="136" customFormat="1" ht="13.5" customHeight="1" x14ac:dyDescent="0.15">
      <c r="A18" s="119" t="s">
        <v>14</v>
      </c>
      <c r="B18" s="120" t="s">
        <v>339</v>
      </c>
      <c r="C18" s="119" t="s">
        <v>340</v>
      </c>
      <c r="D18" s="121">
        <f>SUM(E18,+L18)</f>
        <v>69691</v>
      </c>
      <c r="E18" s="121">
        <f>SUM(F18:I18)+K18</f>
        <v>17191</v>
      </c>
      <c r="F18" s="121">
        <v>0</v>
      </c>
      <c r="G18" s="121">
        <v>0</v>
      </c>
      <c r="H18" s="121">
        <v>0</v>
      </c>
      <c r="I18" s="121">
        <v>2018</v>
      </c>
      <c r="J18" s="121">
        <v>63048</v>
      </c>
      <c r="K18" s="121">
        <v>15173</v>
      </c>
      <c r="L18" s="121">
        <v>52500</v>
      </c>
      <c r="M18" s="121">
        <f>SUM(N18,+U18)</f>
        <v>0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>
        <v>0</v>
      </c>
      <c r="T18" s="121">
        <v>0</v>
      </c>
      <c r="U18" s="121">
        <v>0</v>
      </c>
      <c r="V18" s="121">
        <f>+SUM(D18,M18)</f>
        <v>69691</v>
      </c>
      <c r="W18" s="121">
        <f>+SUM(E18,N18)</f>
        <v>17191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2018</v>
      </c>
      <c r="AB18" s="121">
        <f>+SUM(J18,S18)</f>
        <v>63048</v>
      </c>
      <c r="AC18" s="121">
        <f>+SUM(K18,T18)</f>
        <v>15173</v>
      </c>
      <c r="AD18" s="121">
        <f>+SUM(L18,U18)</f>
        <v>52500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2" t="s">
        <v>533</v>
      </c>
      <c r="AM18" s="121">
        <f>SUM(AN18,AS18,AW18,AX18,BD18)</f>
        <v>88025</v>
      </c>
      <c r="AN18" s="121">
        <f>SUM(AO18:AR18)</f>
        <v>24719</v>
      </c>
      <c r="AO18" s="121">
        <v>24719</v>
      </c>
      <c r="AP18" s="121">
        <v>0</v>
      </c>
      <c r="AQ18" s="121">
        <v>0</v>
      </c>
      <c r="AR18" s="121">
        <v>0</v>
      </c>
      <c r="AS18" s="121">
        <f>SUM(AT18:AV18)</f>
        <v>20204</v>
      </c>
      <c r="AT18" s="121">
        <v>0</v>
      </c>
      <c r="AU18" s="121">
        <v>20204</v>
      </c>
      <c r="AV18" s="121">
        <v>0</v>
      </c>
      <c r="AW18" s="121">
        <v>0</v>
      </c>
      <c r="AX18" s="121">
        <f>SUM(AY18:BB18)</f>
        <v>43102</v>
      </c>
      <c r="AY18" s="121">
        <v>0</v>
      </c>
      <c r="AZ18" s="121">
        <v>43102</v>
      </c>
      <c r="BA18" s="121">
        <v>0</v>
      </c>
      <c r="BB18" s="121">
        <v>0</v>
      </c>
      <c r="BC18" s="122" t="s">
        <v>533</v>
      </c>
      <c r="BD18" s="121">
        <v>0</v>
      </c>
      <c r="BE18" s="121">
        <v>44714</v>
      </c>
      <c r="BF18" s="121">
        <f>SUM(AE18,+AM18,+BE18)</f>
        <v>132739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533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2" t="s">
        <v>533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2" t="s">
        <v>533</v>
      </c>
      <c r="CQ18" s="121">
        <f>SUM(AM18,+BO18)</f>
        <v>88025</v>
      </c>
      <c r="CR18" s="121">
        <f>SUM(AN18,+BP18)</f>
        <v>24719</v>
      </c>
      <c r="CS18" s="121">
        <f>SUM(AO18,+BQ18)</f>
        <v>24719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20204</v>
      </c>
      <c r="CX18" s="121">
        <f>SUM(AT18,+BV18)</f>
        <v>0</v>
      </c>
      <c r="CY18" s="121">
        <f>SUM(AU18,+BW18)</f>
        <v>20204</v>
      </c>
      <c r="CZ18" s="121">
        <f>SUM(AV18,+BX18)</f>
        <v>0</v>
      </c>
      <c r="DA18" s="121">
        <f>SUM(AW18,+BY18)</f>
        <v>0</v>
      </c>
      <c r="DB18" s="121">
        <f>SUM(AX18,+BZ18)</f>
        <v>43102</v>
      </c>
      <c r="DC18" s="121">
        <f>SUM(AY18,+CA18)</f>
        <v>0</v>
      </c>
      <c r="DD18" s="121">
        <f>SUM(AZ18,+CB18)</f>
        <v>43102</v>
      </c>
      <c r="DE18" s="121">
        <f>SUM(BA18,+CC18)</f>
        <v>0</v>
      </c>
      <c r="DF18" s="121">
        <f>SUM(BB18,+CD18)</f>
        <v>0</v>
      </c>
      <c r="DG18" s="122" t="s">
        <v>533</v>
      </c>
      <c r="DH18" s="121">
        <f>SUM(BD18,+CF18)</f>
        <v>0</v>
      </c>
      <c r="DI18" s="121">
        <f>SUM(BE18,+CG18)</f>
        <v>44714</v>
      </c>
      <c r="DJ18" s="121">
        <f>SUM(BF18,+CH18)</f>
        <v>132739</v>
      </c>
    </row>
    <row r="19" spans="1:114" s="136" customFormat="1" ht="13.5" customHeight="1" x14ac:dyDescent="0.15">
      <c r="A19" s="119" t="s">
        <v>14</v>
      </c>
      <c r="B19" s="120" t="s">
        <v>353</v>
      </c>
      <c r="C19" s="119" t="s">
        <v>354</v>
      </c>
      <c r="D19" s="121">
        <f>SUM(E19,+L19)</f>
        <v>741922</v>
      </c>
      <c r="E19" s="121">
        <f>SUM(F19:I19)+K19</f>
        <v>741922</v>
      </c>
      <c r="F19" s="121">
        <v>309</v>
      </c>
      <c r="G19" s="121">
        <v>0</v>
      </c>
      <c r="H19" s="121">
        <v>0</v>
      </c>
      <c r="I19" s="121">
        <v>596777</v>
      </c>
      <c r="J19" s="121">
        <v>698151</v>
      </c>
      <c r="K19" s="121">
        <v>144836</v>
      </c>
      <c r="L19" s="121">
        <v>0</v>
      </c>
      <c r="M19" s="121">
        <f>SUM(N19,+U19)</f>
        <v>1099587</v>
      </c>
      <c r="N19" s="121">
        <f>SUM(O19:R19,T19)</f>
        <v>1099587</v>
      </c>
      <c r="O19" s="121">
        <v>195882</v>
      </c>
      <c r="P19" s="121">
        <v>0</v>
      </c>
      <c r="Q19" s="121">
        <v>707500</v>
      </c>
      <c r="R19" s="121">
        <v>196196</v>
      </c>
      <c r="S19" s="121">
        <v>133543</v>
      </c>
      <c r="T19" s="121">
        <v>9</v>
      </c>
      <c r="U19" s="121">
        <v>0</v>
      </c>
      <c r="V19" s="121">
        <f>+SUM(D19,M19)</f>
        <v>1841509</v>
      </c>
      <c r="W19" s="121">
        <f>+SUM(E19,N19)</f>
        <v>1841509</v>
      </c>
      <c r="X19" s="121">
        <f>+SUM(F19,O19)</f>
        <v>196191</v>
      </c>
      <c r="Y19" s="121">
        <f>+SUM(G19,P19)</f>
        <v>0</v>
      </c>
      <c r="Z19" s="121">
        <f>+SUM(H19,Q19)</f>
        <v>707500</v>
      </c>
      <c r="AA19" s="121">
        <f>+SUM(I19,R19)</f>
        <v>792973</v>
      </c>
      <c r="AB19" s="121">
        <f>+SUM(J19,S19)</f>
        <v>831694</v>
      </c>
      <c r="AC19" s="121">
        <f>+SUM(K19,T19)</f>
        <v>144845</v>
      </c>
      <c r="AD19" s="121">
        <f>+SUM(L19,U19)</f>
        <v>0</v>
      </c>
      <c r="AE19" s="121">
        <f>SUM(AF19,+AK19)</f>
        <v>50250</v>
      </c>
      <c r="AF19" s="121">
        <f>SUM(AG19:AJ19)</f>
        <v>50250</v>
      </c>
      <c r="AG19" s="121">
        <v>0</v>
      </c>
      <c r="AH19" s="121">
        <v>29773</v>
      </c>
      <c r="AI19" s="121">
        <v>20477</v>
      </c>
      <c r="AJ19" s="121">
        <v>0</v>
      </c>
      <c r="AK19" s="121">
        <v>0</v>
      </c>
      <c r="AL19" s="122" t="s">
        <v>533</v>
      </c>
      <c r="AM19" s="121">
        <f>SUM(AN19,AS19,AW19,AX19,BD19)</f>
        <v>1344872</v>
      </c>
      <c r="AN19" s="121">
        <f>SUM(AO19:AR19)</f>
        <v>57659</v>
      </c>
      <c r="AO19" s="121">
        <v>50439</v>
      </c>
      <c r="AP19" s="121">
        <v>0</v>
      </c>
      <c r="AQ19" s="121">
        <v>0</v>
      </c>
      <c r="AR19" s="121">
        <v>7220</v>
      </c>
      <c r="AS19" s="121">
        <f>SUM(AT19:AV19)</f>
        <v>272150</v>
      </c>
      <c r="AT19" s="121">
        <v>0</v>
      </c>
      <c r="AU19" s="121">
        <v>194529</v>
      </c>
      <c r="AV19" s="121">
        <v>77621</v>
      </c>
      <c r="AW19" s="121">
        <v>0</v>
      </c>
      <c r="AX19" s="121">
        <f>SUM(AY19:BB19)</f>
        <v>1015063</v>
      </c>
      <c r="AY19" s="121">
        <v>412939</v>
      </c>
      <c r="AZ19" s="121">
        <v>566993</v>
      </c>
      <c r="BA19" s="121">
        <v>35131</v>
      </c>
      <c r="BB19" s="121">
        <v>0</v>
      </c>
      <c r="BC19" s="122" t="s">
        <v>533</v>
      </c>
      <c r="BD19" s="121">
        <v>0</v>
      </c>
      <c r="BE19" s="121">
        <v>44951</v>
      </c>
      <c r="BF19" s="121">
        <f>SUM(AE19,+AM19,+BE19)</f>
        <v>1440073</v>
      </c>
      <c r="BG19" s="121">
        <f>SUM(BH19,+BM19)</f>
        <v>1045959</v>
      </c>
      <c r="BH19" s="121">
        <f>SUM(BI19:BL19)</f>
        <v>1045959</v>
      </c>
      <c r="BI19" s="121">
        <v>0</v>
      </c>
      <c r="BJ19" s="121">
        <v>1045959</v>
      </c>
      <c r="BK19" s="121">
        <v>0</v>
      </c>
      <c r="BL19" s="121">
        <v>0</v>
      </c>
      <c r="BM19" s="121">
        <v>0</v>
      </c>
      <c r="BN19" s="122" t="s">
        <v>533</v>
      </c>
      <c r="BO19" s="121">
        <f>SUM(BP19,BU19,BY19,BZ19,CF19)</f>
        <v>181061</v>
      </c>
      <c r="BP19" s="121">
        <f>SUM(BQ19:BT19)</f>
        <v>96588</v>
      </c>
      <c r="BQ19" s="121">
        <v>96588</v>
      </c>
      <c r="BR19" s="121">
        <v>0</v>
      </c>
      <c r="BS19" s="121">
        <v>0</v>
      </c>
      <c r="BT19" s="121">
        <v>0</v>
      </c>
      <c r="BU19" s="121">
        <f>SUM(BV19:BX19)</f>
        <v>40292</v>
      </c>
      <c r="BV19" s="121">
        <v>0</v>
      </c>
      <c r="BW19" s="121">
        <v>40292</v>
      </c>
      <c r="BX19" s="121">
        <v>0</v>
      </c>
      <c r="BY19" s="121">
        <v>0</v>
      </c>
      <c r="BZ19" s="121">
        <f>SUM(CA19:CD19)</f>
        <v>44181</v>
      </c>
      <c r="CA19" s="121">
        <v>0</v>
      </c>
      <c r="CB19" s="121">
        <v>44181</v>
      </c>
      <c r="CC19" s="121">
        <v>0</v>
      </c>
      <c r="CD19" s="121">
        <v>0</v>
      </c>
      <c r="CE19" s="122" t="s">
        <v>533</v>
      </c>
      <c r="CF19" s="121">
        <v>0</v>
      </c>
      <c r="CG19" s="121">
        <v>6110</v>
      </c>
      <c r="CH19" s="121">
        <f>SUM(BG19,+BO19,+CG19)</f>
        <v>1233130</v>
      </c>
      <c r="CI19" s="121">
        <f>SUM(AE19,+BG19)</f>
        <v>1096209</v>
      </c>
      <c r="CJ19" s="121">
        <f>SUM(AF19,+BH19)</f>
        <v>1096209</v>
      </c>
      <c r="CK19" s="121">
        <f>SUM(AG19,+BI19)</f>
        <v>0</v>
      </c>
      <c r="CL19" s="121">
        <f>SUM(AH19,+BJ19)</f>
        <v>1075732</v>
      </c>
      <c r="CM19" s="121">
        <f>SUM(AI19,+BK19)</f>
        <v>20477</v>
      </c>
      <c r="CN19" s="121">
        <f>SUM(AJ19,+BL19)</f>
        <v>0</v>
      </c>
      <c r="CO19" s="121">
        <f>SUM(AK19,+BM19)</f>
        <v>0</v>
      </c>
      <c r="CP19" s="122" t="s">
        <v>533</v>
      </c>
      <c r="CQ19" s="121">
        <f>SUM(AM19,+BO19)</f>
        <v>1525933</v>
      </c>
      <c r="CR19" s="121">
        <f>SUM(AN19,+BP19)</f>
        <v>154247</v>
      </c>
      <c r="CS19" s="121">
        <f>SUM(AO19,+BQ19)</f>
        <v>147027</v>
      </c>
      <c r="CT19" s="121">
        <f>SUM(AP19,+BR19)</f>
        <v>0</v>
      </c>
      <c r="CU19" s="121">
        <f>SUM(AQ19,+BS19)</f>
        <v>0</v>
      </c>
      <c r="CV19" s="121">
        <f>SUM(AR19,+BT19)</f>
        <v>7220</v>
      </c>
      <c r="CW19" s="121">
        <f>SUM(AS19,+BU19)</f>
        <v>312442</v>
      </c>
      <c r="CX19" s="121">
        <f>SUM(AT19,+BV19)</f>
        <v>0</v>
      </c>
      <c r="CY19" s="121">
        <f>SUM(AU19,+BW19)</f>
        <v>234821</v>
      </c>
      <c r="CZ19" s="121">
        <f>SUM(AV19,+BX19)</f>
        <v>77621</v>
      </c>
      <c r="DA19" s="121">
        <f>SUM(AW19,+BY19)</f>
        <v>0</v>
      </c>
      <c r="DB19" s="121">
        <f>SUM(AX19,+BZ19)</f>
        <v>1059244</v>
      </c>
      <c r="DC19" s="121">
        <f>SUM(AY19,+CA19)</f>
        <v>412939</v>
      </c>
      <c r="DD19" s="121">
        <f>SUM(AZ19,+CB19)</f>
        <v>611174</v>
      </c>
      <c r="DE19" s="121">
        <f>SUM(BA19,+CC19)</f>
        <v>35131</v>
      </c>
      <c r="DF19" s="121">
        <f>SUM(BB19,+CD19)</f>
        <v>0</v>
      </c>
      <c r="DG19" s="122" t="s">
        <v>533</v>
      </c>
      <c r="DH19" s="121">
        <f>SUM(BD19,+CF19)</f>
        <v>0</v>
      </c>
      <c r="DI19" s="121">
        <f>SUM(BE19,+CG19)</f>
        <v>51061</v>
      </c>
      <c r="DJ19" s="121">
        <f>SUM(BF19,+CH19)</f>
        <v>2673203</v>
      </c>
    </row>
    <row r="20" spans="1:114" s="136" customFormat="1" ht="13.5" customHeight="1" x14ac:dyDescent="0.15">
      <c r="A20" s="119" t="s">
        <v>14</v>
      </c>
      <c r="B20" s="120" t="s">
        <v>368</v>
      </c>
      <c r="C20" s="119" t="s">
        <v>369</v>
      </c>
      <c r="D20" s="121">
        <f>SUM(E20,+L20)</f>
        <v>0</v>
      </c>
      <c r="E20" s="121">
        <f>SUM(F20:I20)+K20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f>SUM(N20,+U20)</f>
        <v>396906</v>
      </c>
      <c r="N20" s="121">
        <f>SUM(O20:R20,T20)</f>
        <v>396906</v>
      </c>
      <c r="O20" s="121">
        <v>0</v>
      </c>
      <c r="P20" s="121">
        <v>0</v>
      </c>
      <c r="Q20" s="121">
        <v>0</v>
      </c>
      <c r="R20" s="121">
        <v>396396</v>
      </c>
      <c r="S20" s="121">
        <v>147039</v>
      </c>
      <c r="T20" s="121">
        <v>510</v>
      </c>
      <c r="U20" s="121">
        <v>0</v>
      </c>
      <c r="V20" s="121">
        <f>+SUM(D20,M20)</f>
        <v>396906</v>
      </c>
      <c r="W20" s="121">
        <f>+SUM(E20,N20)</f>
        <v>396906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396396</v>
      </c>
      <c r="AB20" s="121">
        <f>+SUM(J20,S20)</f>
        <v>147039</v>
      </c>
      <c r="AC20" s="121">
        <f>+SUM(K20,T20)</f>
        <v>510</v>
      </c>
      <c r="AD20" s="121">
        <f>+SUM(L20,U20)</f>
        <v>0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2" t="s">
        <v>533</v>
      </c>
      <c r="AM20" s="121">
        <f>SUM(AN20,AS20,AW20,AX20,BD20)</f>
        <v>0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0</v>
      </c>
      <c r="AY20" s="121">
        <v>0</v>
      </c>
      <c r="AZ20" s="121">
        <v>0</v>
      </c>
      <c r="BA20" s="121">
        <v>0</v>
      </c>
      <c r="BB20" s="121">
        <v>0</v>
      </c>
      <c r="BC20" s="122" t="s">
        <v>533</v>
      </c>
      <c r="BD20" s="121">
        <v>0</v>
      </c>
      <c r="BE20" s="121">
        <v>0</v>
      </c>
      <c r="BF20" s="121">
        <f>SUM(AE20,+AM20,+BE20)</f>
        <v>0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2" t="s">
        <v>533</v>
      </c>
      <c r="BO20" s="121">
        <f>SUM(BP20,BU20,BY20,BZ20,CF20)</f>
        <v>529840</v>
      </c>
      <c r="BP20" s="121">
        <f>SUM(BQ20:BT20)</f>
        <v>108991</v>
      </c>
      <c r="BQ20" s="121">
        <v>62258</v>
      </c>
      <c r="BR20" s="121">
        <v>33458</v>
      </c>
      <c r="BS20" s="121">
        <v>13275</v>
      </c>
      <c r="BT20" s="121">
        <v>0</v>
      </c>
      <c r="BU20" s="121">
        <f>SUM(BV20:BX20)</f>
        <v>139282</v>
      </c>
      <c r="BV20" s="121">
        <v>3304</v>
      </c>
      <c r="BW20" s="121">
        <v>135978</v>
      </c>
      <c r="BX20" s="121">
        <v>0</v>
      </c>
      <c r="BY20" s="121">
        <v>0</v>
      </c>
      <c r="BZ20" s="121">
        <f>SUM(CA20:CD20)</f>
        <v>281567</v>
      </c>
      <c r="CA20" s="121">
        <v>89818</v>
      </c>
      <c r="CB20" s="121">
        <v>177532</v>
      </c>
      <c r="CC20" s="121">
        <v>14217</v>
      </c>
      <c r="CD20" s="121">
        <v>0</v>
      </c>
      <c r="CE20" s="122" t="s">
        <v>533</v>
      </c>
      <c r="CF20" s="121">
        <v>0</v>
      </c>
      <c r="CG20" s="121">
        <v>14105</v>
      </c>
      <c r="CH20" s="121">
        <f>SUM(BG20,+BO20,+CG20)</f>
        <v>543945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533</v>
      </c>
      <c r="CQ20" s="121">
        <f>SUM(AM20,+BO20)</f>
        <v>529840</v>
      </c>
      <c r="CR20" s="121">
        <f>SUM(AN20,+BP20)</f>
        <v>108991</v>
      </c>
      <c r="CS20" s="121">
        <f>SUM(AO20,+BQ20)</f>
        <v>62258</v>
      </c>
      <c r="CT20" s="121">
        <f>SUM(AP20,+BR20)</f>
        <v>33458</v>
      </c>
      <c r="CU20" s="121">
        <f>SUM(AQ20,+BS20)</f>
        <v>13275</v>
      </c>
      <c r="CV20" s="121">
        <f>SUM(AR20,+BT20)</f>
        <v>0</v>
      </c>
      <c r="CW20" s="121">
        <f>SUM(AS20,+BU20)</f>
        <v>139282</v>
      </c>
      <c r="CX20" s="121">
        <f>SUM(AT20,+BV20)</f>
        <v>3304</v>
      </c>
      <c r="CY20" s="121">
        <f>SUM(AU20,+BW20)</f>
        <v>135978</v>
      </c>
      <c r="CZ20" s="121">
        <f>SUM(AV20,+BX20)</f>
        <v>0</v>
      </c>
      <c r="DA20" s="121">
        <f>SUM(AW20,+BY20)</f>
        <v>0</v>
      </c>
      <c r="DB20" s="121">
        <f>SUM(AX20,+BZ20)</f>
        <v>281567</v>
      </c>
      <c r="DC20" s="121">
        <f>SUM(AY20,+CA20)</f>
        <v>89818</v>
      </c>
      <c r="DD20" s="121">
        <f>SUM(AZ20,+CB20)</f>
        <v>177532</v>
      </c>
      <c r="DE20" s="121">
        <f>SUM(BA20,+CC20)</f>
        <v>14217</v>
      </c>
      <c r="DF20" s="121">
        <f>SUM(BB20,+CD20)</f>
        <v>0</v>
      </c>
      <c r="DG20" s="122" t="s">
        <v>533</v>
      </c>
      <c r="DH20" s="121">
        <f>SUM(BD20,+CF20)</f>
        <v>0</v>
      </c>
      <c r="DI20" s="121">
        <f>SUM(BE20,+CG20)</f>
        <v>14105</v>
      </c>
      <c r="DJ20" s="121">
        <f>SUM(BF20,+CH20)</f>
        <v>543945</v>
      </c>
    </row>
    <row r="21" spans="1:114" s="136" customFormat="1" ht="13.5" customHeight="1" x14ac:dyDescent="0.15">
      <c r="A21" s="119" t="s">
        <v>14</v>
      </c>
      <c r="B21" s="120" t="s">
        <v>450</v>
      </c>
      <c r="C21" s="119" t="s">
        <v>451</v>
      </c>
      <c r="D21" s="121">
        <f>SUM(E21,+L21)</f>
        <v>474403</v>
      </c>
      <c r="E21" s="121">
        <f>SUM(F21:I21)+K21</f>
        <v>430236</v>
      </c>
      <c r="F21" s="121">
        <v>86798</v>
      </c>
      <c r="G21" s="121">
        <v>0</v>
      </c>
      <c r="H21" s="121">
        <v>43100</v>
      </c>
      <c r="I21" s="121">
        <v>287847</v>
      </c>
      <c r="J21" s="121">
        <v>554084</v>
      </c>
      <c r="K21" s="121">
        <v>12491</v>
      </c>
      <c r="L21" s="121">
        <v>44167</v>
      </c>
      <c r="M21" s="121">
        <f>SUM(N21,+U21)</f>
        <v>98611</v>
      </c>
      <c r="N21" s="121">
        <f>SUM(O21:R21,T21)</f>
        <v>91518</v>
      </c>
      <c r="O21" s="121">
        <v>0</v>
      </c>
      <c r="P21" s="121">
        <v>0</v>
      </c>
      <c r="Q21" s="121">
        <v>0</v>
      </c>
      <c r="R21" s="121">
        <v>91518</v>
      </c>
      <c r="S21" s="121">
        <v>168258</v>
      </c>
      <c r="T21" s="121">
        <v>0</v>
      </c>
      <c r="U21" s="121">
        <v>7093</v>
      </c>
      <c r="V21" s="121">
        <f>+SUM(D21,M21)</f>
        <v>573014</v>
      </c>
      <c r="W21" s="121">
        <f>+SUM(E21,N21)</f>
        <v>521754</v>
      </c>
      <c r="X21" s="121">
        <f>+SUM(F21,O21)</f>
        <v>86798</v>
      </c>
      <c r="Y21" s="121">
        <f>+SUM(G21,P21)</f>
        <v>0</v>
      </c>
      <c r="Z21" s="121">
        <f>+SUM(H21,Q21)</f>
        <v>43100</v>
      </c>
      <c r="AA21" s="121">
        <f>+SUM(I21,R21)</f>
        <v>379365</v>
      </c>
      <c r="AB21" s="121">
        <f>+SUM(J21,S21)</f>
        <v>722342</v>
      </c>
      <c r="AC21" s="121">
        <f>+SUM(K21,T21)</f>
        <v>12491</v>
      </c>
      <c r="AD21" s="121">
        <f>+SUM(L21,U21)</f>
        <v>51260</v>
      </c>
      <c r="AE21" s="121">
        <f>SUM(AF21,+AK21)</f>
        <v>318654</v>
      </c>
      <c r="AF21" s="121">
        <f>SUM(AG21:AJ21)</f>
        <v>318654</v>
      </c>
      <c r="AG21" s="121">
        <v>0</v>
      </c>
      <c r="AH21" s="121">
        <v>296622</v>
      </c>
      <c r="AI21" s="121">
        <v>22032</v>
      </c>
      <c r="AJ21" s="121">
        <v>0</v>
      </c>
      <c r="AK21" s="121">
        <v>0</v>
      </c>
      <c r="AL21" s="122" t="s">
        <v>533</v>
      </c>
      <c r="AM21" s="121">
        <f>SUM(AN21,AS21,AW21,AX21,BD21)</f>
        <v>709833</v>
      </c>
      <c r="AN21" s="121">
        <f>SUM(AO21:AR21)</f>
        <v>272729</v>
      </c>
      <c r="AO21" s="121">
        <v>22890</v>
      </c>
      <c r="AP21" s="121">
        <v>0</v>
      </c>
      <c r="AQ21" s="121">
        <v>224350</v>
      </c>
      <c r="AR21" s="121">
        <v>25489</v>
      </c>
      <c r="AS21" s="121">
        <f>SUM(AT21:AV21)</f>
        <v>198941</v>
      </c>
      <c r="AT21" s="121">
        <v>0</v>
      </c>
      <c r="AU21" s="121">
        <v>176297</v>
      </c>
      <c r="AV21" s="121">
        <v>22644</v>
      </c>
      <c r="AW21" s="121">
        <v>0</v>
      </c>
      <c r="AX21" s="121">
        <f>SUM(AY21:BB21)</f>
        <v>238163</v>
      </c>
      <c r="AY21" s="121">
        <v>149301</v>
      </c>
      <c r="AZ21" s="121">
        <v>28721</v>
      </c>
      <c r="BA21" s="121">
        <v>12343</v>
      </c>
      <c r="BB21" s="121">
        <v>47798</v>
      </c>
      <c r="BC21" s="122" t="s">
        <v>533</v>
      </c>
      <c r="BD21" s="121">
        <v>0</v>
      </c>
      <c r="BE21" s="121">
        <v>0</v>
      </c>
      <c r="BF21" s="121">
        <f>SUM(AE21,+AM21,+BE21)</f>
        <v>1028487</v>
      </c>
      <c r="BG21" s="121">
        <f>SUM(BH21,+BM21)</f>
        <v>59768</v>
      </c>
      <c r="BH21" s="121">
        <f>SUM(BI21:BL21)</f>
        <v>59768</v>
      </c>
      <c r="BI21" s="121">
        <v>0</v>
      </c>
      <c r="BJ21" s="121">
        <v>59768</v>
      </c>
      <c r="BK21" s="121">
        <v>0</v>
      </c>
      <c r="BL21" s="121">
        <v>0</v>
      </c>
      <c r="BM21" s="121">
        <v>0</v>
      </c>
      <c r="BN21" s="122" t="s">
        <v>533</v>
      </c>
      <c r="BO21" s="121">
        <f>SUM(BP21,BU21,BY21,BZ21,CF21)</f>
        <v>182668</v>
      </c>
      <c r="BP21" s="121">
        <f>SUM(BQ21:BT21)</f>
        <v>50066</v>
      </c>
      <c r="BQ21" s="121">
        <v>8344</v>
      </c>
      <c r="BR21" s="121">
        <v>0</v>
      </c>
      <c r="BS21" s="121">
        <v>41722</v>
      </c>
      <c r="BT21" s="121">
        <v>0</v>
      </c>
      <c r="BU21" s="121">
        <f>SUM(BV21:BX21)</f>
        <v>63130</v>
      </c>
      <c r="BV21" s="121">
        <v>0</v>
      </c>
      <c r="BW21" s="121">
        <v>63130</v>
      </c>
      <c r="BX21" s="121">
        <v>0</v>
      </c>
      <c r="BY21" s="121">
        <v>0</v>
      </c>
      <c r="BZ21" s="121">
        <f>SUM(CA21:CD21)</f>
        <v>69472</v>
      </c>
      <c r="CA21" s="121">
        <v>65030</v>
      </c>
      <c r="CB21" s="121">
        <v>4442</v>
      </c>
      <c r="CC21" s="121">
        <v>0</v>
      </c>
      <c r="CD21" s="121">
        <v>0</v>
      </c>
      <c r="CE21" s="122" t="s">
        <v>533</v>
      </c>
      <c r="CF21" s="121">
        <v>0</v>
      </c>
      <c r="CG21" s="121">
        <v>24433</v>
      </c>
      <c r="CH21" s="121">
        <f>SUM(BG21,+BO21,+CG21)</f>
        <v>266869</v>
      </c>
      <c r="CI21" s="121">
        <f>SUM(AE21,+BG21)</f>
        <v>378422</v>
      </c>
      <c r="CJ21" s="121">
        <f>SUM(AF21,+BH21)</f>
        <v>378422</v>
      </c>
      <c r="CK21" s="121">
        <f>SUM(AG21,+BI21)</f>
        <v>0</v>
      </c>
      <c r="CL21" s="121">
        <f>SUM(AH21,+BJ21)</f>
        <v>356390</v>
      </c>
      <c r="CM21" s="121">
        <f>SUM(AI21,+BK21)</f>
        <v>22032</v>
      </c>
      <c r="CN21" s="121">
        <f>SUM(AJ21,+BL21)</f>
        <v>0</v>
      </c>
      <c r="CO21" s="121">
        <f>SUM(AK21,+BM21)</f>
        <v>0</v>
      </c>
      <c r="CP21" s="122" t="s">
        <v>533</v>
      </c>
      <c r="CQ21" s="121">
        <f>SUM(AM21,+BO21)</f>
        <v>892501</v>
      </c>
      <c r="CR21" s="121">
        <f>SUM(AN21,+BP21)</f>
        <v>322795</v>
      </c>
      <c r="CS21" s="121">
        <f>SUM(AO21,+BQ21)</f>
        <v>31234</v>
      </c>
      <c r="CT21" s="121">
        <f>SUM(AP21,+BR21)</f>
        <v>0</v>
      </c>
      <c r="CU21" s="121">
        <f>SUM(AQ21,+BS21)</f>
        <v>266072</v>
      </c>
      <c r="CV21" s="121">
        <f>SUM(AR21,+BT21)</f>
        <v>25489</v>
      </c>
      <c r="CW21" s="121">
        <f>SUM(AS21,+BU21)</f>
        <v>262071</v>
      </c>
      <c r="CX21" s="121">
        <f>SUM(AT21,+BV21)</f>
        <v>0</v>
      </c>
      <c r="CY21" s="121">
        <f>SUM(AU21,+BW21)</f>
        <v>239427</v>
      </c>
      <c r="CZ21" s="121">
        <f>SUM(AV21,+BX21)</f>
        <v>22644</v>
      </c>
      <c r="DA21" s="121">
        <f>SUM(AW21,+BY21)</f>
        <v>0</v>
      </c>
      <c r="DB21" s="121">
        <f>SUM(AX21,+BZ21)</f>
        <v>307635</v>
      </c>
      <c r="DC21" s="121">
        <f>SUM(AY21,+CA21)</f>
        <v>214331</v>
      </c>
      <c r="DD21" s="121">
        <f>SUM(AZ21,+CB21)</f>
        <v>33163</v>
      </c>
      <c r="DE21" s="121">
        <f>SUM(BA21,+CC21)</f>
        <v>12343</v>
      </c>
      <c r="DF21" s="121">
        <f>SUM(BB21,+CD21)</f>
        <v>47798</v>
      </c>
      <c r="DG21" s="122" t="s">
        <v>533</v>
      </c>
      <c r="DH21" s="121">
        <f>SUM(BD21,+CF21)</f>
        <v>0</v>
      </c>
      <c r="DI21" s="121">
        <f>SUM(BE21,+CG21)</f>
        <v>24433</v>
      </c>
      <c r="DJ21" s="121">
        <f>SUM(BF21,+CH21)</f>
        <v>1295356</v>
      </c>
    </row>
    <row r="22" spans="1:114" s="136" customFormat="1" ht="13.5" customHeight="1" x14ac:dyDescent="0.15">
      <c r="A22" s="119" t="s">
        <v>14</v>
      </c>
      <c r="B22" s="120" t="s">
        <v>427</v>
      </c>
      <c r="C22" s="119" t="s">
        <v>428</v>
      </c>
      <c r="D22" s="121">
        <f>SUM(E22,+L22)</f>
        <v>534118</v>
      </c>
      <c r="E22" s="121">
        <f>SUM(F22:I22)+K22</f>
        <v>320321</v>
      </c>
      <c r="F22" s="121">
        <v>0</v>
      </c>
      <c r="G22" s="121">
        <v>0</v>
      </c>
      <c r="H22" s="121">
        <v>0</v>
      </c>
      <c r="I22" s="121">
        <v>320321</v>
      </c>
      <c r="J22" s="121">
        <v>1226424</v>
      </c>
      <c r="K22" s="121">
        <v>0</v>
      </c>
      <c r="L22" s="121">
        <v>213797</v>
      </c>
      <c r="M22" s="121">
        <f>SUM(N22,+U22)</f>
        <v>0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v>0</v>
      </c>
      <c r="V22" s="121">
        <f>+SUM(D22,M22)</f>
        <v>534118</v>
      </c>
      <c r="W22" s="121">
        <f>+SUM(E22,N22)</f>
        <v>320321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320321</v>
      </c>
      <c r="AB22" s="121">
        <f>+SUM(J22,S22)</f>
        <v>1226424</v>
      </c>
      <c r="AC22" s="121">
        <f>+SUM(K22,T22)</f>
        <v>0</v>
      </c>
      <c r="AD22" s="121">
        <f>+SUM(L22,U22)</f>
        <v>213797</v>
      </c>
      <c r="AE22" s="121">
        <f>SUM(AF22,+AK22)</f>
        <v>12787</v>
      </c>
      <c r="AF22" s="121">
        <f>SUM(AG22:AJ22)</f>
        <v>12787</v>
      </c>
      <c r="AG22" s="121">
        <v>0</v>
      </c>
      <c r="AH22" s="121">
        <v>0</v>
      </c>
      <c r="AI22" s="121">
        <v>12787</v>
      </c>
      <c r="AJ22" s="121">
        <v>0</v>
      </c>
      <c r="AK22" s="121">
        <v>0</v>
      </c>
      <c r="AL22" s="122" t="s">
        <v>533</v>
      </c>
      <c r="AM22" s="121">
        <f>SUM(AN22,AS22,AW22,AX22,BD22)</f>
        <v>1747755</v>
      </c>
      <c r="AN22" s="121">
        <f>SUM(AO22:AR22)</f>
        <v>143808</v>
      </c>
      <c r="AO22" s="121">
        <v>143808</v>
      </c>
      <c r="AP22" s="121">
        <v>0</v>
      </c>
      <c r="AQ22" s="121">
        <v>0</v>
      </c>
      <c r="AR22" s="121">
        <v>0</v>
      </c>
      <c r="AS22" s="121">
        <f>SUM(AT22:AV22)</f>
        <v>370649</v>
      </c>
      <c r="AT22" s="121">
        <v>1296</v>
      </c>
      <c r="AU22" s="121">
        <v>355848</v>
      </c>
      <c r="AV22" s="121">
        <v>13505</v>
      </c>
      <c r="AW22" s="121">
        <v>0</v>
      </c>
      <c r="AX22" s="121">
        <f>SUM(AY22:BB22)</f>
        <v>1233298</v>
      </c>
      <c r="AY22" s="121">
        <v>604045</v>
      </c>
      <c r="AZ22" s="121">
        <v>597511</v>
      </c>
      <c r="BA22" s="121">
        <v>31742</v>
      </c>
      <c r="BB22" s="121">
        <v>0</v>
      </c>
      <c r="BC22" s="122" t="s">
        <v>533</v>
      </c>
      <c r="BD22" s="121">
        <v>0</v>
      </c>
      <c r="BE22" s="121">
        <v>0</v>
      </c>
      <c r="BF22" s="121">
        <f>SUM(AE22,+AM22,+BE22)</f>
        <v>1760542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2" t="s">
        <v>533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2" t="s">
        <v>533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12787</v>
      </c>
      <c r="CJ22" s="121">
        <f>SUM(AF22,+BH22)</f>
        <v>12787</v>
      </c>
      <c r="CK22" s="121">
        <f>SUM(AG22,+BI22)</f>
        <v>0</v>
      </c>
      <c r="CL22" s="121">
        <f>SUM(AH22,+BJ22)</f>
        <v>0</v>
      </c>
      <c r="CM22" s="121">
        <f>SUM(AI22,+BK22)</f>
        <v>12787</v>
      </c>
      <c r="CN22" s="121">
        <f>SUM(AJ22,+BL22)</f>
        <v>0</v>
      </c>
      <c r="CO22" s="121">
        <f>SUM(AK22,+BM22)</f>
        <v>0</v>
      </c>
      <c r="CP22" s="122" t="s">
        <v>533</v>
      </c>
      <c r="CQ22" s="121">
        <f>SUM(AM22,+BO22)</f>
        <v>1747755</v>
      </c>
      <c r="CR22" s="121">
        <f>SUM(AN22,+BP22)</f>
        <v>143808</v>
      </c>
      <c r="CS22" s="121">
        <f>SUM(AO22,+BQ22)</f>
        <v>143808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370649</v>
      </c>
      <c r="CX22" s="121">
        <f>SUM(AT22,+BV22)</f>
        <v>1296</v>
      </c>
      <c r="CY22" s="121">
        <f>SUM(AU22,+BW22)</f>
        <v>355848</v>
      </c>
      <c r="CZ22" s="121">
        <f>SUM(AV22,+BX22)</f>
        <v>13505</v>
      </c>
      <c r="DA22" s="121">
        <f>SUM(AW22,+BY22)</f>
        <v>0</v>
      </c>
      <c r="DB22" s="121">
        <f>SUM(AX22,+BZ22)</f>
        <v>1233298</v>
      </c>
      <c r="DC22" s="121">
        <f>SUM(AY22,+CA22)</f>
        <v>604045</v>
      </c>
      <c r="DD22" s="121">
        <f>SUM(AZ22,+CB22)</f>
        <v>597511</v>
      </c>
      <c r="DE22" s="121">
        <f>SUM(BA22,+CC22)</f>
        <v>31742</v>
      </c>
      <c r="DF22" s="121">
        <f>SUM(BB22,+CD22)</f>
        <v>0</v>
      </c>
      <c r="DG22" s="122" t="s">
        <v>533</v>
      </c>
      <c r="DH22" s="121">
        <f>SUM(BD22,+CF22)</f>
        <v>0</v>
      </c>
      <c r="DI22" s="121">
        <f>SUM(BE22,+CG22)</f>
        <v>0</v>
      </c>
      <c r="DJ22" s="121">
        <f>SUM(BF22,+CH22)</f>
        <v>1760542</v>
      </c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22">
    <sortCondition ref="A8:A22"/>
    <sortCondition ref="B8:B22"/>
    <sortCondition ref="C8:C22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21" man="1"/>
    <brk id="30" min="1" max="21" man="1"/>
    <brk id="38" min="1" max="21" man="1"/>
    <brk id="66" min="1" max="21" man="1"/>
    <brk id="94" min="1" max="2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千葉県</v>
      </c>
      <c r="B7" s="139" t="str">
        <f>'廃棄物事業経費（市町村）'!B7</f>
        <v>12000</v>
      </c>
      <c r="C7" s="138" t="s">
        <v>33</v>
      </c>
      <c r="D7" s="140">
        <f>SUM(E7,+L7)</f>
        <v>94226302</v>
      </c>
      <c r="E7" s="140">
        <f>+SUM(F7:I7,K7)</f>
        <v>33645093</v>
      </c>
      <c r="F7" s="140">
        <f t="shared" ref="F7:L7" si="0">SUM(F$8:F$1000)</f>
        <v>3520472</v>
      </c>
      <c r="G7" s="140">
        <f t="shared" si="0"/>
        <v>4954</v>
      </c>
      <c r="H7" s="140">
        <f t="shared" si="0"/>
        <v>9110800</v>
      </c>
      <c r="I7" s="140">
        <f t="shared" si="0"/>
        <v>14925748</v>
      </c>
      <c r="J7" s="140">
        <f t="shared" si="0"/>
        <v>7213182</v>
      </c>
      <c r="K7" s="140">
        <f t="shared" si="0"/>
        <v>6083119</v>
      </c>
      <c r="L7" s="140">
        <f t="shared" si="0"/>
        <v>60581209</v>
      </c>
      <c r="M7" s="140">
        <f>SUM(N7,+U7)</f>
        <v>9965518</v>
      </c>
      <c r="N7" s="140">
        <f>+SUM(O7:R7,T7)</f>
        <v>3591552</v>
      </c>
      <c r="O7" s="140">
        <f t="shared" ref="O7:U7" si="1">SUM(O$8:O$1000)</f>
        <v>347207</v>
      </c>
      <c r="P7" s="140">
        <f t="shared" si="1"/>
        <v>20296</v>
      </c>
      <c r="Q7" s="140">
        <f t="shared" si="1"/>
        <v>879300</v>
      </c>
      <c r="R7" s="140">
        <f t="shared" si="1"/>
        <v>2267346</v>
      </c>
      <c r="S7" s="140">
        <f t="shared" si="1"/>
        <v>1567104</v>
      </c>
      <c r="T7" s="140">
        <f t="shared" si="1"/>
        <v>77403</v>
      </c>
      <c r="U7" s="140">
        <f t="shared" si="1"/>
        <v>6373966</v>
      </c>
      <c r="V7" s="140">
        <f t="shared" ref="V7:AB7" si="2">+SUM(D7,M7)</f>
        <v>104191820</v>
      </c>
      <c r="W7" s="140">
        <f t="shared" si="2"/>
        <v>37236645</v>
      </c>
      <c r="X7" s="140">
        <f t="shared" si="2"/>
        <v>3867679</v>
      </c>
      <c r="Y7" s="140">
        <f t="shared" si="2"/>
        <v>25250</v>
      </c>
      <c r="Z7" s="140">
        <f t="shared" si="2"/>
        <v>9990100</v>
      </c>
      <c r="AA7" s="140">
        <f t="shared" si="2"/>
        <v>17193094</v>
      </c>
      <c r="AB7" s="140">
        <f t="shared" si="2"/>
        <v>8780286</v>
      </c>
      <c r="AC7" s="140">
        <f>+SUM(K7,T7)</f>
        <v>6160522</v>
      </c>
      <c r="AD7" s="140">
        <f>+SUM(L7,U7)</f>
        <v>66955175</v>
      </c>
      <c r="AE7" s="208"/>
      <c r="AF7" s="208"/>
    </row>
    <row r="8" spans="1:32" s="136" customFormat="1" ht="13.5" customHeight="1" x14ac:dyDescent="0.15">
      <c r="A8" s="119" t="s">
        <v>14</v>
      </c>
      <c r="B8" s="120" t="s">
        <v>324</v>
      </c>
      <c r="C8" s="119" t="s">
        <v>325</v>
      </c>
      <c r="D8" s="121">
        <f>SUM(E8,+L8)</f>
        <v>12883440</v>
      </c>
      <c r="E8" s="121">
        <f>+SUM(F8:I8,K8)</f>
        <v>4810819</v>
      </c>
      <c r="F8" s="121">
        <v>6932</v>
      </c>
      <c r="G8" s="121">
        <v>0</v>
      </c>
      <c r="H8" s="121">
        <v>0</v>
      </c>
      <c r="I8" s="121">
        <v>3067783</v>
      </c>
      <c r="J8" s="121"/>
      <c r="K8" s="121">
        <v>1736104</v>
      </c>
      <c r="L8" s="121">
        <v>8072621</v>
      </c>
      <c r="M8" s="121">
        <f>SUM(N8,+U8)</f>
        <v>217156</v>
      </c>
      <c r="N8" s="121">
        <f>+SUM(O8:R8,T8)</f>
        <v>0</v>
      </c>
      <c r="O8" s="121">
        <v>0</v>
      </c>
      <c r="P8" s="121">
        <v>0</v>
      </c>
      <c r="Q8" s="121">
        <v>0</v>
      </c>
      <c r="R8" s="121">
        <v>0</v>
      </c>
      <c r="S8" s="121"/>
      <c r="T8" s="121">
        <v>0</v>
      </c>
      <c r="U8" s="121">
        <v>217156</v>
      </c>
      <c r="V8" s="121">
        <f>+SUM(D8,M8)</f>
        <v>13100596</v>
      </c>
      <c r="W8" s="121">
        <f>+SUM(E8,N8)</f>
        <v>4810819</v>
      </c>
      <c r="X8" s="121">
        <f>+SUM(F8,O8)</f>
        <v>6932</v>
      </c>
      <c r="Y8" s="121">
        <f>+SUM(G8,P8)</f>
        <v>0</v>
      </c>
      <c r="Z8" s="121">
        <f>+SUM(H8,Q8)</f>
        <v>0</v>
      </c>
      <c r="AA8" s="121">
        <f>+SUM(I8,R8)</f>
        <v>3067783</v>
      </c>
      <c r="AB8" s="121">
        <f>+SUM(J8,S8)</f>
        <v>0</v>
      </c>
      <c r="AC8" s="121">
        <f>+SUM(K8,T8)</f>
        <v>1736104</v>
      </c>
      <c r="AD8" s="121">
        <f>+SUM(L8,U8)</f>
        <v>8289777</v>
      </c>
      <c r="AE8" s="209" t="s">
        <v>326</v>
      </c>
      <c r="AF8" s="208"/>
    </row>
    <row r="9" spans="1:32" s="136" customFormat="1" ht="13.5" customHeight="1" x14ac:dyDescent="0.15">
      <c r="A9" s="119" t="s">
        <v>14</v>
      </c>
      <c r="B9" s="120" t="s">
        <v>327</v>
      </c>
      <c r="C9" s="119" t="s">
        <v>328</v>
      </c>
      <c r="D9" s="121">
        <f>SUM(E9,+L9)</f>
        <v>850850</v>
      </c>
      <c r="E9" s="121">
        <f>+SUM(F9:I9,K9)</f>
        <v>259734</v>
      </c>
      <c r="F9" s="121">
        <v>0</v>
      </c>
      <c r="G9" s="121">
        <v>0</v>
      </c>
      <c r="H9" s="121">
        <v>0</v>
      </c>
      <c r="I9" s="121">
        <v>250779</v>
      </c>
      <c r="J9" s="121"/>
      <c r="K9" s="121">
        <v>8955</v>
      </c>
      <c r="L9" s="121">
        <v>591116</v>
      </c>
      <c r="M9" s="121">
        <f>SUM(N9,+U9)</f>
        <v>173807</v>
      </c>
      <c r="N9" s="121">
        <f>+SUM(O9:R9,T9)</f>
        <v>62230</v>
      </c>
      <c r="O9" s="121">
        <v>2830</v>
      </c>
      <c r="P9" s="121">
        <v>1392</v>
      </c>
      <c r="Q9" s="121">
        <v>0</v>
      </c>
      <c r="R9" s="121">
        <v>56039</v>
      </c>
      <c r="S9" s="121"/>
      <c r="T9" s="121">
        <v>1969</v>
      </c>
      <c r="U9" s="121">
        <v>111577</v>
      </c>
      <c r="V9" s="121">
        <f>+SUM(D9,M9)</f>
        <v>1024657</v>
      </c>
      <c r="W9" s="121">
        <f>+SUM(E9,N9)</f>
        <v>321964</v>
      </c>
      <c r="X9" s="121">
        <f>+SUM(F9,O9)</f>
        <v>2830</v>
      </c>
      <c r="Y9" s="121">
        <f>+SUM(G9,P9)</f>
        <v>1392</v>
      </c>
      <c r="Z9" s="121">
        <f>+SUM(H9,Q9)</f>
        <v>0</v>
      </c>
      <c r="AA9" s="121">
        <f>+SUM(I9,R9)</f>
        <v>306818</v>
      </c>
      <c r="AB9" s="121">
        <f>+SUM(J9,S9)</f>
        <v>0</v>
      </c>
      <c r="AC9" s="121">
        <f>+SUM(K9,T9)</f>
        <v>10924</v>
      </c>
      <c r="AD9" s="121">
        <f>+SUM(L9,U9)</f>
        <v>702693</v>
      </c>
      <c r="AE9" s="209" t="s">
        <v>329</v>
      </c>
      <c r="AF9" s="208"/>
    </row>
    <row r="10" spans="1:32" s="136" customFormat="1" ht="13.5" customHeight="1" x14ac:dyDescent="0.15">
      <c r="A10" s="119" t="s">
        <v>14</v>
      </c>
      <c r="B10" s="120" t="s">
        <v>330</v>
      </c>
      <c r="C10" s="119" t="s">
        <v>331</v>
      </c>
      <c r="D10" s="121">
        <f>SUM(E10,+L10)</f>
        <v>5390049</v>
      </c>
      <c r="E10" s="121">
        <f>+SUM(F10:I10,K10)</f>
        <v>1489653</v>
      </c>
      <c r="F10" s="121">
        <v>36434</v>
      </c>
      <c r="G10" s="121">
        <v>63</v>
      </c>
      <c r="H10" s="121">
        <v>0</v>
      </c>
      <c r="I10" s="121">
        <v>843712</v>
      </c>
      <c r="J10" s="121"/>
      <c r="K10" s="121">
        <v>609444</v>
      </c>
      <c r="L10" s="121">
        <v>3900396</v>
      </c>
      <c r="M10" s="121">
        <f>SUM(N10,+U10)</f>
        <v>783870</v>
      </c>
      <c r="N10" s="121">
        <f>+SUM(O10:R10,T10)</f>
        <v>96026</v>
      </c>
      <c r="O10" s="121">
        <v>1362</v>
      </c>
      <c r="P10" s="121">
        <v>0</v>
      </c>
      <c r="Q10" s="121">
        <v>0</v>
      </c>
      <c r="R10" s="121">
        <v>40168</v>
      </c>
      <c r="S10" s="121"/>
      <c r="T10" s="121">
        <v>54496</v>
      </c>
      <c r="U10" s="121">
        <v>687844</v>
      </c>
      <c r="V10" s="121">
        <f>+SUM(D10,M10)</f>
        <v>6173919</v>
      </c>
      <c r="W10" s="121">
        <f>+SUM(E10,N10)</f>
        <v>1585679</v>
      </c>
      <c r="X10" s="121">
        <f>+SUM(F10,O10)</f>
        <v>37796</v>
      </c>
      <c r="Y10" s="121">
        <f>+SUM(G10,P10)</f>
        <v>63</v>
      </c>
      <c r="Z10" s="121">
        <f>+SUM(H10,Q10)</f>
        <v>0</v>
      </c>
      <c r="AA10" s="121">
        <f>+SUM(I10,R10)</f>
        <v>883880</v>
      </c>
      <c r="AB10" s="121">
        <f>+SUM(J10,S10)</f>
        <v>0</v>
      </c>
      <c r="AC10" s="121">
        <f>+SUM(K10,T10)</f>
        <v>663940</v>
      </c>
      <c r="AD10" s="121">
        <f>+SUM(L10,U10)</f>
        <v>4588240</v>
      </c>
      <c r="AE10" s="209" t="s">
        <v>332</v>
      </c>
      <c r="AF10" s="208"/>
    </row>
    <row r="11" spans="1:32" s="136" customFormat="1" ht="13.5" customHeight="1" x14ac:dyDescent="0.15">
      <c r="A11" s="119" t="s">
        <v>14</v>
      </c>
      <c r="B11" s="120" t="s">
        <v>333</v>
      </c>
      <c r="C11" s="119" t="s">
        <v>334</v>
      </c>
      <c r="D11" s="121">
        <f>SUM(E11,+L11)</f>
        <v>15121410</v>
      </c>
      <c r="E11" s="121">
        <f>+SUM(F11:I11,K11)</f>
        <v>7477809</v>
      </c>
      <c r="F11" s="121">
        <v>1619557</v>
      </c>
      <c r="G11" s="121">
        <v>0</v>
      </c>
      <c r="H11" s="121">
        <v>4645100</v>
      </c>
      <c r="I11" s="121">
        <v>1213152</v>
      </c>
      <c r="J11" s="121"/>
      <c r="K11" s="121">
        <v>0</v>
      </c>
      <c r="L11" s="121">
        <v>7643601</v>
      </c>
      <c r="M11" s="121">
        <f>SUM(N11,+U11)</f>
        <v>555550</v>
      </c>
      <c r="N11" s="121">
        <f>+SUM(O11:R11,T11)</f>
        <v>39769</v>
      </c>
      <c r="O11" s="121">
        <v>0</v>
      </c>
      <c r="P11" s="121">
        <v>0</v>
      </c>
      <c r="Q11" s="121">
        <v>0</v>
      </c>
      <c r="R11" s="121">
        <v>39769</v>
      </c>
      <c r="S11" s="121"/>
      <c r="T11" s="121">
        <v>0</v>
      </c>
      <c r="U11" s="121">
        <v>515781</v>
      </c>
      <c r="V11" s="121">
        <f>+SUM(D11,M11)</f>
        <v>15676960</v>
      </c>
      <c r="W11" s="121">
        <f>+SUM(E11,N11)</f>
        <v>7517578</v>
      </c>
      <c r="X11" s="121">
        <f>+SUM(F11,O11)</f>
        <v>1619557</v>
      </c>
      <c r="Y11" s="121">
        <f>+SUM(G11,P11)</f>
        <v>0</v>
      </c>
      <c r="Z11" s="121">
        <f>+SUM(H11,Q11)</f>
        <v>4645100</v>
      </c>
      <c r="AA11" s="121">
        <f>+SUM(I11,R11)</f>
        <v>1252921</v>
      </c>
      <c r="AB11" s="121">
        <f>+SUM(J11,S11)</f>
        <v>0</v>
      </c>
      <c r="AC11" s="121">
        <f>+SUM(K11,T11)</f>
        <v>0</v>
      </c>
      <c r="AD11" s="121">
        <f>+SUM(L11,U11)</f>
        <v>8159382</v>
      </c>
      <c r="AE11" s="209" t="s">
        <v>335</v>
      </c>
      <c r="AF11" s="208"/>
    </row>
    <row r="12" spans="1:32" s="136" customFormat="1" ht="13.5" customHeight="1" x14ac:dyDescent="0.15">
      <c r="A12" s="119" t="s">
        <v>14</v>
      </c>
      <c r="B12" s="120" t="s">
        <v>336</v>
      </c>
      <c r="C12" s="119" t="s">
        <v>337</v>
      </c>
      <c r="D12" s="121">
        <f>SUM(E12,+L12)</f>
        <v>834280</v>
      </c>
      <c r="E12" s="121">
        <f>+SUM(F12:I12,K12)</f>
        <v>233030</v>
      </c>
      <c r="F12" s="121">
        <v>130</v>
      </c>
      <c r="G12" s="121">
        <v>0</v>
      </c>
      <c r="H12" s="121">
        <v>0</v>
      </c>
      <c r="I12" s="121">
        <v>173133</v>
      </c>
      <c r="J12" s="121"/>
      <c r="K12" s="121">
        <v>59767</v>
      </c>
      <c r="L12" s="121">
        <v>601250</v>
      </c>
      <c r="M12" s="121">
        <f>SUM(N12,+U12)</f>
        <v>115804</v>
      </c>
      <c r="N12" s="121">
        <f>+SUM(O12:R12,T12)</f>
        <v>156591</v>
      </c>
      <c r="O12" s="121">
        <v>0</v>
      </c>
      <c r="P12" s="121">
        <v>0</v>
      </c>
      <c r="Q12" s="121">
        <v>0</v>
      </c>
      <c r="R12" s="121">
        <v>156591</v>
      </c>
      <c r="S12" s="121"/>
      <c r="T12" s="121">
        <v>0</v>
      </c>
      <c r="U12" s="121">
        <v>-40787</v>
      </c>
      <c r="V12" s="121">
        <f>+SUM(D12,M12)</f>
        <v>950084</v>
      </c>
      <c r="W12" s="121">
        <f>+SUM(E12,N12)</f>
        <v>389621</v>
      </c>
      <c r="X12" s="121">
        <f>+SUM(F12,O12)</f>
        <v>130</v>
      </c>
      <c r="Y12" s="121">
        <f>+SUM(G12,P12)</f>
        <v>0</v>
      </c>
      <c r="Z12" s="121">
        <f>+SUM(H12,Q12)</f>
        <v>0</v>
      </c>
      <c r="AA12" s="121">
        <f>+SUM(I12,R12)</f>
        <v>329724</v>
      </c>
      <c r="AB12" s="121">
        <f>+SUM(J12,S12)</f>
        <v>0</v>
      </c>
      <c r="AC12" s="121">
        <f>+SUM(K12,T12)</f>
        <v>59767</v>
      </c>
      <c r="AD12" s="121">
        <f>+SUM(L12,U12)</f>
        <v>560463</v>
      </c>
      <c r="AE12" s="209" t="s">
        <v>338</v>
      </c>
      <c r="AF12" s="208"/>
    </row>
    <row r="13" spans="1:32" s="136" customFormat="1" ht="13.5" customHeight="1" x14ac:dyDescent="0.15">
      <c r="A13" s="119" t="s">
        <v>14</v>
      </c>
      <c r="B13" s="120" t="s">
        <v>341</v>
      </c>
      <c r="C13" s="119" t="s">
        <v>342</v>
      </c>
      <c r="D13" s="121">
        <f>SUM(E13,+L13)</f>
        <v>2593894</v>
      </c>
      <c r="E13" s="121">
        <f>+SUM(F13:I13,K13)</f>
        <v>515120</v>
      </c>
      <c r="F13" s="121">
        <v>0</v>
      </c>
      <c r="G13" s="121">
        <v>0</v>
      </c>
      <c r="H13" s="121">
        <v>0</v>
      </c>
      <c r="I13" s="121">
        <v>431930</v>
      </c>
      <c r="J13" s="121"/>
      <c r="K13" s="121">
        <v>83190</v>
      </c>
      <c r="L13" s="121">
        <v>2078774</v>
      </c>
      <c r="M13" s="121">
        <f>SUM(N13,+U13)</f>
        <v>107214</v>
      </c>
      <c r="N13" s="121">
        <f>+SUM(O13:R13,T13)</f>
        <v>27099</v>
      </c>
      <c r="O13" s="121">
        <v>5920</v>
      </c>
      <c r="P13" s="121">
        <v>6382</v>
      </c>
      <c r="Q13" s="121">
        <v>0</v>
      </c>
      <c r="R13" s="121">
        <v>14717</v>
      </c>
      <c r="S13" s="121"/>
      <c r="T13" s="121">
        <v>80</v>
      </c>
      <c r="U13" s="121">
        <v>80115</v>
      </c>
      <c r="V13" s="121">
        <f>+SUM(D13,M13)</f>
        <v>2701108</v>
      </c>
      <c r="W13" s="121">
        <f>+SUM(E13,N13)</f>
        <v>542219</v>
      </c>
      <c r="X13" s="121">
        <f>+SUM(F13,O13)</f>
        <v>5920</v>
      </c>
      <c r="Y13" s="121">
        <f>+SUM(G13,P13)</f>
        <v>6382</v>
      </c>
      <c r="Z13" s="121">
        <f>+SUM(H13,Q13)</f>
        <v>0</v>
      </c>
      <c r="AA13" s="121">
        <f>+SUM(I13,R13)</f>
        <v>446647</v>
      </c>
      <c r="AB13" s="121">
        <f>+SUM(J13,S13)</f>
        <v>0</v>
      </c>
      <c r="AC13" s="121">
        <f>+SUM(K13,T13)</f>
        <v>83270</v>
      </c>
      <c r="AD13" s="121">
        <f>+SUM(L13,U13)</f>
        <v>2158889</v>
      </c>
      <c r="AE13" s="209" t="s">
        <v>343</v>
      </c>
      <c r="AF13" s="208"/>
    </row>
    <row r="14" spans="1:32" s="136" customFormat="1" ht="13.5" customHeight="1" x14ac:dyDescent="0.15">
      <c r="A14" s="119" t="s">
        <v>14</v>
      </c>
      <c r="B14" s="120" t="s">
        <v>344</v>
      </c>
      <c r="C14" s="119" t="s">
        <v>345</v>
      </c>
      <c r="D14" s="121">
        <f>SUM(E14,+L14)</f>
        <v>5484224</v>
      </c>
      <c r="E14" s="121">
        <f>+SUM(F14:I14,K14)</f>
        <v>1307867</v>
      </c>
      <c r="F14" s="121">
        <v>53076</v>
      </c>
      <c r="G14" s="121">
        <v>0</v>
      </c>
      <c r="H14" s="121">
        <v>0</v>
      </c>
      <c r="I14" s="121">
        <v>750063</v>
      </c>
      <c r="J14" s="121"/>
      <c r="K14" s="121">
        <v>504728</v>
      </c>
      <c r="L14" s="121">
        <v>4176357</v>
      </c>
      <c r="M14" s="121">
        <f>SUM(N14,+U14)</f>
        <v>483667</v>
      </c>
      <c r="N14" s="121">
        <f>+SUM(O14:R14,T14)</f>
        <v>20077</v>
      </c>
      <c r="O14" s="121">
        <v>0</v>
      </c>
      <c r="P14" s="121">
        <v>0</v>
      </c>
      <c r="Q14" s="121">
        <v>0</v>
      </c>
      <c r="R14" s="121">
        <v>20029</v>
      </c>
      <c r="S14" s="121"/>
      <c r="T14" s="121">
        <v>48</v>
      </c>
      <c r="U14" s="121">
        <v>463590</v>
      </c>
      <c r="V14" s="121">
        <f>+SUM(D14,M14)</f>
        <v>5967891</v>
      </c>
      <c r="W14" s="121">
        <f>+SUM(E14,N14)</f>
        <v>1327944</v>
      </c>
      <c r="X14" s="121">
        <f>+SUM(F14,O14)</f>
        <v>53076</v>
      </c>
      <c r="Y14" s="121">
        <f>+SUM(G14,P14)</f>
        <v>0</v>
      </c>
      <c r="Z14" s="121">
        <f>+SUM(H14,Q14)</f>
        <v>0</v>
      </c>
      <c r="AA14" s="121">
        <f>+SUM(I14,R14)</f>
        <v>770092</v>
      </c>
      <c r="AB14" s="121">
        <f>+SUM(J14,S14)</f>
        <v>0</v>
      </c>
      <c r="AC14" s="121">
        <f>+SUM(K14,T14)</f>
        <v>504776</v>
      </c>
      <c r="AD14" s="121">
        <f>+SUM(L14,U14)</f>
        <v>4639947</v>
      </c>
      <c r="AE14" s="209" t="s">
        <v>346</v>
      </c>
      <c r="AF14" s="208"/>
    </row>
    <row r="15" spans="1:32" s="136" customFormat="1" ht="13.5" customHeight="1" x14ac:dyDescent="0.15">
      <c r="A15" s="119" t="s">
        <v>14</v>
      </c>
      <c r="B15" s="120" t="s">
        <v>347</v>
      </c>
      <c r="C15" s="119" t="s">
        <v>348</v>
      </c>
      <c r="D15" s="121">
        <f>SUM(E15,+L15)</f>
        <v>1616971</v>
      </c>
      <c r="E15" s="121">
        <f>+SUM(F15:I15,K15)</f>
        <v>309783</v>
      </c>
      <c r="F15" s="121">
        <v>0</v>
      </c>
      <c r="G15" s="121">
        <v>666</v>
      </c>
      <c r="H15" s="121">
        <v>0</v>
      </c>
      <c r="I15" s="121">
        <v>306855</v>
      </c>
      <c r="J15" s="121"/>
      <c r="K15" s="121">
        <v>2262</v>
      </c>
      <c r="L15" s="121">
        <v>1307188</v>
      </c>
      <c r="M15" s="121">
        <f>SUM(N15,+U15)</f>
        <v>315764</v>
      </c>
      <c r="N15" s="121">
        <f>+SUM(O15:R15,T15)</f>
        <v>27832</v>
      </c>
      <c r="O15" s="121">
        <v>0</v>
      </c>
      <c r="P15" s="121">
        <v>0</v>
      </c>
      <c r="Q15" s="121">
        <v>0</v>
      </c>
      <c r="R15" s="121">
        <v>27832</v>
      </c>
      <c r="S15" s="121"/>
      <c r="T15" s="121">
        <v>0</v>
      </c>
      <c r="U15" s="121">
        <v>287932</v>
      </c>
      <c r="V15" s="121">
        <f>+SUM(D15,M15)</f>
        <v>1932735</v>
      </c>
      <c r="W15" s="121">
        <f>+SUM(E15,N15)</f>
        <v>337615</v>
      </c>
      <c r="X15" s="121">
        <f>+SUM(F15,O15)</f>
        <v>0</v>
      </c>
      <c r="Y15" s="121">
        <f>+SUM(G15,P15)</f>
        <v>666</v>
      </c>
      <c r="Z15" s="121">
        <f>+SUM(H15,Q15)</f>
        <v>0</v>
      </c>
      <c r="AA15" s="121">
        <f>+SUM(I15,R15)</f>
        <v>334687</v>
      </c>
      <c r="AB15" s="121">
        <f>+SUM(J15,S15)</f>
        <v>0</v>
      </c>
      <c r="AC15" s="121">
        <f>+SUM(K15,T15)</f>
        <v>2262</v>
      </c>
      <c r="AD15" s="121">
        <f>+SUM(L15,U15)</f>
        <v>1595120</v>
      </c>
      <c r="AE15" s="209" t="s">
        <v>349</v>
      </c>
      <c r="AF15" s="208"/>
    </row>
    <row r="16" spans="1:32" s="136" customFormat="1" ht="13.5" customHeight="1" x14ac:dyDescent="0.15">
      <c r="A16" s="119" t="s">
        <v>14</v>
      </c>
      <c r="B16" s="120" t="s">
        <v>350</v>
      </c>
      <c r="C16" s="119" t="s">
        <v>351</v>
      </c>
      <c r="D16" s="121">
        <f>SUM(E16,+L16)</f>
        <v>575250</v>
      </c>
      <c r="E16" s="121">
        <f>+SUM(F16:I16,K16)</f>
        <v>0</v>
      </c>
      <c r="F16" s="121">
        <v>0</v>
      </c>
      <c r="G16" s="121">
        <v>0</v>
      </c>
      <c r="H16" s="121">
        <v>0</v>
      </c>
      <c r="I16" s="121">
        <v>0</v>
      </c>
      <c r="J16" s="121"/>
      <c r="K16" s="121">
        <v>0</v>
      </c>
      <c r="L16" s="121">
        <v>575250</v>
      </c>
      <c r="M16" s="121">
        <f>SUM(N16,+U16)</f>
        <v>71968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71968</v>
      </c>
      <c r="V16" s="121">
        <f>+SUM(D16,M16)</f>
        <v>647218</v>
      </c>
      <c r="W16" s="121">
        <f>+SUM(E16,N16)</f>
        <v>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1">
        <f>+SUM(J16,S16)</f>
        <v>0</v>
      </c>
      <c r="AC16" s="121">
        <f>+SUM(K16,T16)</f>
        <v>0</v>
      </c>
      <c r="AD16" s="121">
        <f>+SUM(L16,U16)</f>
        <v>647218</v>
      </c>
      <c r="AE16" s="209" t="s">
        <v>352</v>
      </c>
      <c r="AF16" s="208"/>
    </row>
    <row r="17" spans="1:32" s="136" customFormat="1" ht="13.5" customHeight="1" x14ac:dyDescent="0.15">
      <c r="A17" s="119" t="s">
        <v>14</v>
      </c>
      <c r="B17" s="120" t="s">
        <v>355</v>
      </c>
      <c r="C17" s="119" t="s">
        <v>356</v>
      </c>
      <c r="D17" s="121">
        <f>SUM(E17,+L17)</f>
        <v>2252015</v>
      </c>
      <c r="E17" s="121">
        <f>+SUM(F17:I17,K17)</f>
        <v>792846</v>
      </c>
      <c r="F17" s="121">
        <v>0</v>
      </c>
      <c r="G17" s="121">
        <v>0</v>
      </c>
      <c r="H17" s="121">
        <v>0</v>
      </c>
      <c r="I17" s="121">
        <v>405752</v>
      </c>
      <c r="J17" s="121"/>
      <c r="K17" s="121">
        <v>387094</v>
      </c>
      <c r="L17" s="121">
        <v>1459169</v>
      </c>
      <c r="M17" s="121">
        <f>SUM(N17,+U17)</f>
        <v>259155</v>
      </c>
      <c r="N17" s="121">
        <f>+SUM(O17:R17,T17)</f>
        <v>26287</v>
      </c>
      <c r="O17" s="121">
        <v>0</v>
      </c>
      <c r="P17" s="121">
        <v>0</v>
      </c>
      <c r="Q17" s="121">
        <v>0</v>
      </c>
      <c r="R17" s="121">
        <v>25902</v>
      </c>
      <c r="S17" s="121"/>
      <c r="T17" s="121">
        <v>385</v>
      </c>
      <c r="U17" s="121">
        <v>232868</v>
      </c>
      <c r="V17" s="121">
        <f>+SUM(D17,M17)</f>
        <v>2511170</v>
      </c>
      <c r="W17" s="121">
        <f>+SUM(E17,N17)</f>
        <v>819133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431654</v>
      </c>
      <c r="AB17" s="121">
        <f>+SUM(J17,S17)</f>
        <v>0</v>
      </c>
      <c r="AC17" s="121">
        <f>+SUM(K17,T17)</f>
        <v>387479</v>
      </c>
      <c r="AD17" s="121">
        <f>+SUM(L17,U17)</f>
        <v>1692037</v>
      </c>
      <c r="AE17" s="209" t="s">
        <v>357</v>
      </c>
      <c r="AF17" s="208"/>
    </row>
    <row r="18" spans="1:32" s="136" customFormat="1" ht="13.5" customHeight="1" x14ac:dyDescent="0.15">
      <c r="A18" s="119" t="s">
        <v>14</v>
      </c>
      <c r="B18" s="120" t="s">
        <v>358</v>
      </c>
      <c r="C18" s="119" t="s">
        <v>359</v>
      </c>
      <c r="D18" s="121">
        <f>SUM(E18,+L18)</f>
        <v>1379932</v>
      </c>
      <c r="E18" s="121">
        <f>+SUM(F18:I18,K18)</f>
        <v>21598</v>
      </c>
      <c r="F18" s="121">
        <v>0</v>
      </c>
      <c r="G18" s="121">
        <v>0</v>
      </c>
      <c r="H18" s="121">
        <v>0</v>
      </c>
      <c r="I18" s="121">
        <v>21578</v>
      </c>
      <c r="J18" s="121"/>
      <c r="K18" s="121">
        <v>20</v>
      </c>
      <c r="L18" s="121">
        <v>1358334</v>
      </c>
      <c r="M18" s="121">
        <f>SUM(N18,+U18)</f>
        <v>59110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59110</v>
      </c>
      <c r="V18" s="121">
        <f>+SUM(D18,M18)</f>
        <v>1439042</v>
      </c>
      <c r="W18" s="121">
        <f>+SUM(E18,N18)</f>
        <v>21598</v>
      </c>
      <c r="X18" s="121">
        <f>+SUM(F18,O18)</f>
        <v>0</v>
      </c>
      <c r="Y18" s="121">
        <f>+SUM(G18,P18)</f>
        <v>0</v>
      </c>
      <c r="Z18" s="121">
        <f>+SUM(H18,Q18)</f>
        <v>0</v>
      </c>
      <c r="AA18" s="121">
        <f>+SUM(I18,R18)</f>
        <v>21578</v>
      </c>
      <c r="AB18" s="121">
        <f>+SUM(J18,S18)</f>
        <v>0</v>
      </c>
      <c r="AC18" s="121">
        <f>+SUM(K18,T18)</f>
        <v>20</v>
      </c>
      <c r="AD18" s="121">
        <f>+SUM(L18,U18)</f>
        <v>1417444</v>
      </c>
      <c r="AE18" s="209" t="s">
        <v>360</v>
      </c>
      <c r="AF18" s="208"/>
    </row>
    <row r="19" spans="1:32" s="136" customFormat="1" ht="13.5" customHeight="1" x14ac:dyDescent="0.15">
      <c r="A19" s="119" t="s">
        <v>14</v>
      </c>
      <c r="B19" s="120" t="s">
        <v>365</v>
      </c>
      <c r="C19" s="119" t="s">
        <v>366</v>
      </c>
      <c r="D19" s="121">
        <f>SUM(E19,+L19)</f>
        <v>553573</v>
      </c>
      <c r="E19" s="121">
        <f>+SUM(F19:I19,K19)</f>
        <v>100285</v>
      </c>
      <c r="F19" s="121">
        <v>0</v>
      </c>
      <c r="G19" s="121">
        <v>0</v>
      </c>
      <c r="H19" s="121">
        <v>0</v>
      </c>
      <c r="I19" s="121">
        <v>100085</v>
      </c>
      <c r="J19" s="121"/>
      <c r="K19" s="121">
        <v>200</v>
      </c>
      <c r="L19" s="121">
        <v>453288</v>
      </c>
      <c r="M19" s="121">
        <f>SUM(N19,+U19)</f>
        <v>37477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37477</v>
      </c>
      <c r="V19" s="121">
        <f>+SUM(D19,M19)</f>
        <v>591050</v>
      </c>
      <c r="W19" s="121">
        <f>+SUM(E19,N19)</f>
        <v>100285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100085</v>
      </c>
      <c r="AB19" s="121">
        <f>+SUM(J19,S19)</f>
        <v>0</v>
      </c>
      <c r="AC19" s="121">
        <f>+SUM(K19,T19)</f>
        <v>200</v>
      </c>
      <c r="AD19" s="121">
        <f>+SUM(L19,U19)</f>
        <v>490765</v>
      </c>
      <c r="AE19" s="209" t="s">
        <v>367</v>
      </c>
      <c r="AF19" s="208"/>
    </row>
    <row r="20" spans="1:32" s="136" customFormat="1" ht="13.5" customHeight="1" x14ac:dyDescent="0.15">
      <c r="A20" s="119" t="s">
        <v>14</v>
      </c>
      <c r="B20" s="120" t="s">
        <v>372</v>
      </c>
      <c r="C20" s="119" t="s">
        <v>373</v>
      </c>
      <c r="D20" s="121">
        <f>SUM(E20,+L20)</f>
        <v>540992</v>
      </c>
      <c r="E20" s="121">
        <f>+SUM(F20:I20,K20)</f>
        <v>289476</v>
      </c>
      <c r="F20" s="121">
        <v>350</v>
      </c>
      <c r="G20" s="121">
        <v>0</v>
      </c>
      <c r="H20" s="121">
        <v>0</v>
      </c>
      <c r="I20" s="121">
        <v>289126</v>
      </c>
      <c r="J20" s="121"/>
      <c r="K20" s="121">
        <v>0</v>
      </c>
      <c r="L20" s="121">
        <v>251516</v>
      </c>
      <c r="M20" s="121">
        <f>SUM(N20,+U20)</f>
        <v>72014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72014</v>
      </c>
      <c r="V20" s="121">
        <f>+SUM(D20,M20)</f>
        <v>613006</v>
      </c>
      <c r="W20" s="121">
        <f>+SUM(E20,N20)</f>
        <v>289476</v>
      </c>
      <c r="X20" s="121">
        <f>+SUM(F20,O20)</f>
        <v>350</v>
      </c>
      <c r="Y20" s="121">
        <f>+SUM(G20,P20)</f>
        <v>0</v>
      </c>
      <c r="Z20" s="121">
        <f>+SUM(H20,Q20)</f>
        <v>0</v>
      </c>
      <c r="AA20" s="121">
        <f>+SUM(I20,R20)</f>
        <v>289126</v>
      </c>
      <c r="AB20" s="121">
        <f>+SUM(J20,S20)</f>
        <v>0</v>
      </c>
      <c r="AC20" s="121">
        <f>+SUM(K20,T20)</f>
        <v>0</v>
      </c>
      <c r="AD20" s="121">
        <f>+SUM(L20,U20)</f>
        <v>323530</v>
      </c>
      <c r="AE20" s="209" t="s">
        <v>374</v>
      </c>
      <c r="AF20" s="208"/>
    </row>
    <row r="21" spans="1:32" s="136" customFormat="1" ht="13.5" customHeight="1" x14ac:dyDescent="0.15">
      <c r="A21" s="119" t="s">
        <v>14</v>
      </c>
      <c r="B21" s="120" t="s">
        <v>377</v>
      </c>
      <c r="C21" s="119" t="s">
        <v>378</v>
      </c>
      <c r="D21" s="121">
        <f>SUM(E21,+L21)</f>
        <v>2888873</v>
      </c>
      <c r="E21" s="121">
        <f>+SUM(F21:I21,K21)</f>
        <v>836402</v>
      </c>
      <c r="F21" s="121">
        <v>0</v>
      </c>
      <c r="G21" s="121">
        <v>0</v>
      </c>
      <c r="H21" s="121">
        <v>337100</v>
      </c>
      <c r="I21" s="121">
        <v>413090</v>
      </c>
      <c r="J21" s="121"/>
      <c r="K21" s="121">
        <v>86212</v>
      </c>
      <c r="L21" s="121">
        <v>2052471</v>
      </c>
      <c r="M21" s="121">
        <f>SUM(N21,+U21)</f>
        <v>154269</v>
      </c>
      <c r="N21" s="121">
        <f>+SUM(O21:R21,T21)</f>
        <v>8268</v>
      </c>
      <c r="O21" s="121">
        <v>0</v>
      </c>
      <c r="P21" s="121">
        <v>0</v>
      </c>
      <c r="Q21" s="121">
        <v>0</v>
      </c>
      <c r="R21" s="121">
        <v>8229</v>
      </c>
      <c r="S21" s="121"/>
      <c r="T21" s="121">
        <v>39</v>
      </c>
      <c r="U21" s="121">
        <v>146001</v>
      </c>
      <c r="V21" s="121">
        <f>+SUM(D21,M21)</f>
        <v>3043142</v>
      </c>
      <c r="W21" s="121">
        <f>+SUM(E21,N21)</f>
        <v>844670</v>
      </c>
      <c r="X21" s="121">
        <f>+SUM(F21,O21)</f>
        <v>0</v>
      </c>
      <c r="Y21" s="121">
        <f>+SUM(G21,P21)</f>
        <v>0</v>
      </c>
      <c r="Z21" s="121">
        <f>+SUM(H21,Q21)</f>
        <v>337100</v>
      </c>
      <c r="AA21" s="121">
        <f>+SUM(I21,R21)</f>
        <v>421319</v>
      </c>
      <c r="AB21" s="121">
        <f>+SUM(J21,S21)</f>
        <v>0</v>
      </c>
      <c r="AC21" s="121">
        <f>+SUM(K21,T21)</f>
        <v>86251</v>
      </c>
      <c r="AD21" s="121">
        <f>+SUM(L21,U21)</f>
        <v>2198472</v>
      </c>
      <c r="AE21" s="209" t="s">
        <v>379</v>
      </c>
      <c r="AF21" s="208"/>
    </row>
    <row r="22" spans="1:32" s="136" customFormat="1" ht="13.5" customHeight="1" x14ac:dyDescent="0.15">
      <c r="A22" s="119" t="s">
        <v>14</v>
      </c>
      <c r="B22" s="120" t="s">
        <v>380</v>
      </c>
      <c r="C22" s="119" t="s">
        <v>381</v>
      </c>
      <c r="D22" s="121">
        <f>SUM(E22,+L22)</f>
        <v>5486094</v>
      </c>
      <c r="E22" s="121">
        <f>+SUM(F22:I22,K22)</f>
        <v>1529491</v>
      </c>
      <c r="F22" s="121">
        <v>54793</v>
      </c>
      <c r="G22" s="121">
        <v>568</v>
      </c>
      <c r="H22" s="121">
        <v>0</v>
      </c>
      <c r="I22" s="121">
        <v>740665</v>
      </c>
      <c r="J22" s="121"/>
      <c r="K22" s="121">
        <v>733465</v>
      </c>
      <c r="L22" s="121">
        <v>3956603</v>
      </c>
      <c r="M22" s="121">
        <f>SUM(N22,+U22)</f>
        <v>337223</v>
      </c>
      <c r="N22" s="121">
        <f>+SUM(O22:R22,T22)</f>
        <v>15782</v>
      </c>
      <c r="O22" s="121">
        <v>258</v>
      </c>
      <c r="P22" s="121">
        <v>0</v>
      </c>
      <c r="Q22" s="121">
        <v>0</v>
      </c>
      <c r="R22" s="121">
        <v>13640</v>
      </c>
      <c r="S22" s="121"/>
      <c r="T22" s="121">
        <v>1884</v>
      </c>
      <c r="U22" s="121">
        <v>321441</v>
      </c>
      <c r="V22" s="121">
        <f>+SUM(D22,M22)</f>
        <v>5823317</v>
      </c>
      <c r="W22" s="121">
        <f>+SUM(E22,N22)</f>
        <v>1545273</v>
      </c>
      <c r="X22" s="121">
        <f>+SUM(F22,O22)</f>
        <v>55051</v>
      </c>
      <c r="Y22" s="121">
        <f>+SUM(G22,P22)</f>
        <v>568</v>
      </c>
      <c r="Z22" s="121">
        <f>+SUM(H22,Q22)</f>
        <v>0</v>
      </c>
      <c r="AA22" s="121">
        <f>+SUM(I22,R22)</f>
        <v>754305</v>
      </c>
      <c r="AB22" s="121">
        <f>+SUM(J22,S22)</f>
        <v>0</v>
      </c>
      <c r="AC22" s="121">
        <f>+SUM(K22,T22)</f>
        <v>735349</v>
      </c>
      <c r="AD22" s="121">
        <f>+SUM(L22,U22)</f>
        <v>4278044</v>
      </c>
      <c r="AE22" s="209" t="s">
        <v>382</v>
      </c>
      <c r="AF22" s="208"/>
    </row>
    <row r="23" spans="1:32" s="136" customFormat="1" ht="13.5" customHeight="1" x14ac:dyDescent="0.15">
      <c r="A23" s="119" t="s">
        <v>14</v>
      </c>
      <c r="B23" s="120" t="s">
        <v>385</v>
      </c>
      <c r="C23" s="119" t="s">
        <v>386</v>
      </c>
      <c r="D23" s="121">
        <f>SUM(E23,+L23)</f>
        <v>322634</v>
      </c>
      <c r="E23" s="121">
        <f>+SUM(F23:I23,K23)</f>
        <v>62458</v>
      </c>
      <c r="F23" s="121">
        <v>0</v>
      </c>
      <c r="G23" s="121">
        <v>0</v>
      </c>
      <c r="H23" s="121">
        <v>0</v>
      </c>
      <c r="I23" s="121">
        <v>40727</v>
      </c>
      <c r="J23" s="121"/>
      <c r="K23" s="121">
        <v>21731</v>
      </c>
      <c r="L23" s="121">
        <v>260176</v>
      </c>
      <c r="M23" s="121">
        <f>SUM(N23,+U23)</f>
        <v>158652</v>
      </c>
      <c r="N23" s="121">
        <f>+SUM(O23:R23,T23)</f>
        <v>50374</v>
      </c>
      <c r="O23" s="121">
        <v>0</v>
      </c>
      <c r="P23" s="121">
        <v>0</v>
      </c>
      <c r="Q23" s="121">
        <v>0</v>
      </c>
      <c r="R23" s="121">
        <v>50374</v>
      </c>
      <c r="S23" s="121"/>
      <c r="T23" s="121">
        <v>0</v>
      </c>
      <c r="U23" s="121">
        <v>108278</v>
      </c>
      <c r="V23" s="121">
        <f>+SUM(D23,M23)</f>
        <v>481286</v>
      </c>
      <c r="W23" s="121">
        <f>+SUM(E23,N23)</f>
        <v>112832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91101</v>
      </c>
      <c r="AB23" s="121">
        <f>+SUM(J23,S23)</f>
        <v>0</v>
      </c>
      <c r="AC23" s="121">
        <f>+SUM(K23,T23)</f>
        <v>21731</v>
      </c>
      <c r="AD23" s="121">
        <f>+SUM(L23,U23)</f>
        <v>368454</v>
      </c>
      <c r="AE23" s="209" t="s">
        <v>387</v>
      </c>
      <c r="AF23" s="208"/>
    </row>
    <row r="24" spans="1:32" s="136" customFormat="1" ht="13.5" customHeight="1" x14ac:dyDescent="0.15">
      <c r="A24" s="119" t="s">
        <v>14</v>
      </c>
      <c r="B24" s="120" t="s">
        <v>388</v>
      </c>
      <c r="C24" s="119" t="s">
        <v>389</v>
      </c>
      <c r="D24" s="121">
        <f>SUM(E24,+L24)</f>
        <v>5299932</v>
      </c>
      <c r="E24" s="121">
        <f>+SUM(F24:I24,K24)</f>
        <v>2872947</v>
      </c>
      <c r="F24" s="121">
        <v>563737</v>
      </c>
      <c r="G24" s="121">
        <v>2084</v>
      </c>
      <c r="H24" s="121">
        <v>1551400</v>
      </c>
      <c r="I24" s="121">
        <v>489603</v>
      </c>
      <c r="J24" s="121"/>
      <c r="K24" s="121">
        <v>266123</v>
      </c>
      <c r="L24" s="121">
        <v>2426985</v>
      </c>
      <c r="M24" s="121">
        <f>SUM(N24,+U24)</f>
        <v>385212</v>
      </c>
      <c r="N24" s="121">
        <f>+SUM(O24:R24,T24)</f>
        <v>31462</v>
      </c>
      <c r="O24" s="121">
        <v>1083</v>
      </c>
      <c r="P24" s="121">
        <v>9958</v>
      </c>
      <c r="Q24" s="121">
        <v>0</v>
      </c>
      <c r="R24" s="121">
        <v>7921</v>
      </c>
      <c r="S24" s="121"/>
      <c r="T24" s="121">
        <v>12500</v>
      </c>
      <c r="U24" s="121">
        <v>353750</v>
      </c>
      <c r="V24" s="121">
        <f>+SUM(D24,M24)</f>
        <v>5685144</v>
      </c>
      <c r="W24" s="121">
        <f>+SUM(E24,N24)</f>
        <v>2904409</v>
      </c>
      <c r="X24" s="121">
        <f>+SUM(F24,O24)</f>
        <v>564820</v>
      </c>
      <c r="Y24" s="121">
        <f>+SUM(G24,P24)</f>
        <v>12042</v>
      </c>
      <c r="Z24" s="121">
        <f>+SUM(H24,Q24)</f>
        <v>1551400</v>
      </c>
      <c r="AA24" s="121">
        <f>+SUM(I24,R24)</f>
        <v>497524</v>
      </c>
      <c r="AB24" s="121">
        <f>+SUM(J24,S24)</f>
        <v>0</v>
      </c>
      <c r="AC24" s="121">
        <f>+SUM(K24,T24)</f>
        <v>278623</v>
      </c>
      <c r="AD24" s="121">
        <f>+SUM(L24,U24)</f>
        <v>2780735</v>
      </c>
      <c r="AE24" s="209" t="s">
        <v>390</v>
      </c>
      <c r="AF24" s="208"/>
    </row>
    <row r="25" spans="1:32" s="136" customFormat="1" ht="13.5" customHeight="1" x14ac:dyDescent="0.15">
      <c r="A25" s="119" t="s">
        <v>14</v>
      </c>
      <c r="B25" s="120" t="s">
        <v>391</v>
      </c>
      <c r="C25" s="119" t="s">
        <v>392</v>
      </c>
      <c r="D25" s="121">
        <f>SUM(E25,+L25)</f>
        <v>2479745</v>
      </c>
      <c r="E25" s="121">
        <f>+SUM(F25:I25,K25)</f>
        <v>625490</v>
      </c>
      <c r="F25" s="121">
        <v>17401</v>
      </c>
      <c r="G25" s="121">
        <v>0</v>
      </c>
      <c r="H25" s="121">
        <v>0</v>
      </c>
      <c r="I25" s="121">
        <v>237537</v>
      </c>
      <c r="J25" s="121"/>
      <c r="K25" s="121">
        <v>370552</v>
      </c>
      <c r="L25" s="121">
        <v>1854255</v>
      </c>
      <c r="M25" s="121">
        <f>SUM(N25,+U25)</f>
        <v>271974</v>
      </c>
      <c r="N25" s="121">
        <f>+SUM(O25:R25,T25)</f>
        <v>19187</v>
      </c>
      <c r="O25" s="121">
        <v>2500</v>
      </c>
      <c r="P25" s="121">
        <v>0</v>
      </c>
      <c r="Q25" s="121">
        <v>0</v>
      </c>
      <c r="R25" s="121">
        <v>13647</v>
      </c>
      <c r="S25" s="121"/>
      <c r="T25" s="121">
        <v>3040</v>
      </c>
      <c r="U25" s="121">
        <v>252787</v>
      </c>
      <c r="V25" s="121">
        <f>+SUM(D25,M25)</f>
        <v>2751719</v>
      </c>
      <c r="W25" s="121">
        <f>+SUM(E25,N25)</f>
        <v>644677</v>
      </c>
      <c r="X25" s="121">
        <f>+SUM(F25,O25)</f>
        <v>19901</v>
      </c>
      <c r="Y25" s="121">
        <f>+SUM(G25,P25)</f>
        <v>0</v>
      </c>
      <c r="Z25" s="121">
        <f>+SUM(H25,Q25)</f>
        <v>0</v>
      </c>
      <c r="AA25" s="121">
        <f>+SUM(I25,R25)</f>
        <v>251184</v>
      </c>
      <c r="AB25" s="121">
        <f>+SUM(J25,S25)</f>
        <v>0</v>
      </c>
      <c r="AC25" s="121">
        <f>+SUM(K25,T25)</f>
        <v>373592</v>
      </c>
      <c r="AD25" s="121">
        <f>+SUM(L25,U25)</f>
        <v>2107042</v>
      </c>
      <c r="AE25" s="209" t="s">
        <v>393</v>
      </c>
      <c r="AF25" s="208"/>
    </row>
    <row r="26" spans="1:32" s="136" customFormat="1" ht="13.5" customHeight="1" x14ac:dyDescent="0.15">
      <c r="A26" s="119" t="s">
        <v>14</v>
      </c>
      <c r="B26" s="120" t="s">
        <v>394</v>
      </c>
      <c r="C26" s="119" t="s">
        <v>395</v>
      </c>
      <c r="D26" s="121">
        <f>SUM(E26,+L26)</f>
        <v>5784407</v>
      </c>
      <c r="E26" s="121">
        <f>+SUM(F26:I26,K26)</f>
        <v>3321120</v>
      </c>
      <c r="F26" s="121">
        <v>760701</v>
      </c>
      <c r="G26" s="121">
        <v>688</v>
      </c>
      <c r="H26" s="121">
        <v>1922700</v>
      </c>
      <c r="I26" s="121">
        <v>521693</v>
      </c>
      <c r="J26" s="121"/>
      <c r="K26" s="121">
        <v>115338</v>
      </c>
      <c r="L26" s="121">
        <v>2463287</v>
      </c>
      <c r="M26" s="121">
        <f>SUM(N26,+U26)</f>
        <v>154986</v>
      </c>
      <c r="N26" s="121">
        <f>+SUM(O26:R26,T26)</f>
        <v>21034</v>
      </c>
      <c r="O26" s="121">
        <v>0</v>
      </c>
      <c r="P26" s="121">
        <v>0</v>
      </c>
      <c r="Q26" s="121">
        <v>0</v>
      </c>
      <c r="R26" s="121">
        <v>20674</v>
      </c>
      <c r="S26" s="121"/>
      <c r="T26" s="121">
        <v>360</v>
      </c>
      <c r="U26" s="121">
        <v>133952</v>
      </c>
      <c r="V26" s="121">
        <f>+SUM(D26,M26)</f>
        <v>5939393</v>
      </c>
      <c r="W26" s="121">
        <f>+SUM(E26,N26)</f>
        <v>3342154</v>
      </c>
      <c r="X26" s="121">
        <f>+SUM(F26,O26)</f>
        <v>760701</v>
      </c>
      <c r="Y26" s="121">
        <f>+SUM(G26,P26)</f>
        <v>688</v>
      </c>
      <c r="Z26" s="121">
        <f>+SUM(H26,Q26)</f>
        <v>1922700</v>
      </c>
      <c r="AA26" s="121">
        <f>+SUM(I26,R26)</f>
        <v>542367</v>
      </c>
      <c r="AB26" s="121">
        <f>+SUM(J26,S26)</f>
        <v>0</v>
      </c>
      <c r="AC26" s="121">
        <f>+SUM(K26,T26)</f>
        <v>115698</v>
      </c>
      <c r="AD26" s="121">
        <f>+SUM(L26,U26)</f>
        <v>2597239</v>
      </c>
      <c r="AE26" s="209" t="s">
        <v>396</v>
      </c>
      <c r="AF26" s="208"/>
    </row>
    <row r="27" spans="1:32" s="136" customFormat="1" ht="13.5" customHeight="1" x14ac:dyDescent="0.15">
      <c r="A27" s="119" t="s">
        <v>14</v>
      </c>
      <c r="B27" s="120" t="s">
        <v>397</v>
      </c>
      <c r="C27" s="119" t="s">
        <v>398</v>
      </c>
      <c r="D27" s="121">
        <f>SUM(E27,+L27)</f>
        <v>1603404</v>
      </c>
      <c r="E27" s="121">
        <f>+SUM(F27:I27,K27)</f>
        <v>688622</v>
      </c>
      <c r="F27" s="121">
        <v>36296</v>
      </c>
      <c r="G27" s="121">
        <v>0</v>
      </c>
      <c r="H27" s="121">
        <v>0</v>
      </c>
      <c r="I27" s="121">
        <v>180078</v>
      </c>
      <c r="J27" s="121"/>
      <c r="K27" s="121">
        <v>472248</v>
      </c>
      <c r="L27" s="121">
        <v>914782</v>
      </c>
      <c r="M27" s="121">
        <f>SUM(N27,+U27)</f>
        <v>133725</v>
      </c>
      <c r="N27" s="121">
        <f>+SUM(O27:R27,T27)</f>
        <v>9185</v>
      </c>
      <c r="O27" s="121">
        <v>3658</v>
      </c>
      <c r="P27" s="121">
        <v>608</v>
      </c>
      <c r="Q27" s="121">
        <v>0</v>
      </c>
      <c r="R27" s="121">
        <v>4919</v>
      </c>
      <c r="S27" s="121"/>
      <c r="T27" s="121">
        <v>0</v>
      </c>
      <c r="U27" s="121">
        <v>124540</v>
      </c>
      <c r="V27" s="121">
        <f>+SUM(D27,M27)</f>
        <v>1737129</v>
      </c>
      <c r="W27" s="121">
        <f>+SUM(E27,N27)</f>
        <v>697807</v>
      </c>
      <c r="X27" s="121">
        <f>+SUM(F27,O27)</f>
        <v>39954</v>
      </c>
      <c r="Y27" s="121">
        <f>+SUM(G27,P27)</f>
        <v>608</v>
      </c>
      <c r="Z27" s="121">
        <f>+SUM(H27,Q27)</f>
        <v>0</v>
      </c>
      <c r="AA27" s="121">
        <f>+SUM(I27,R27)</f>
        <v>184997</v>
      </c>
      <c r="AB27" s="121">
        <f>+SUM(J27,S27)</f>
        <v>0</v>
      </c>
      <c r="AC27" s="121">
        <f>+SUM(K27,T27)</f>
        <v>472248</v>
      </c>
      <c r="AD27" s="121">
        <f>+SUM(L27,U27)</f>
        <v>1039322</v>
      </c>
      <c r="AE27" s="209" t="s">
        <v>399</v>
      </c>
      <c r="AF27" s="208"/>
    </row>
    <row r="28" spans="1:32" s="136" customFormat="1" ht="13.5" customHeight="1" x14ac:dyDescent="0.15">
      <c r="A28" s="119" t="s">
        <v>14</v>
      </c>
      <c r="B28" s="120" t="s">
        <v>400</v>
      </c>
      <c r="C28" s="119" t="s">
        <v>401</v>
      </c>
      <c r="D28" s="121">
        <f>SUM(E28,+L28)</f>
        <v>512096</v>
      </c>
      <c r="E28" s="121">
        <f>+SUM(F28:I28,K28)</f>
        <v>134167</v>
      </c>
      <c r="F28" s="121">
        <v>0</v>
      </c>
      <c r="G28" s="121">
        <v>0</v>
      </c>
      <c r="H28" s="121">
        <v>0</v>
      </c>
      <c r="I28" s="121">
        <v>124887</v>
      </c>
      <c r="J28" s="121"/>
      <c r="K28" s="121">
        <v>9280</v>
      </c>
      <c r="L28" s="121">
        <v>377929</v>
      </c>
      <c r="M28" s="121">
        <f>SUM(N28,+U28)</f>
        <v>541702</v>
      </c>
      <c r="N28" s="121">
        <f>+SUM(O28:R28,T28)</f>
        <v>425641</v>
      </c>
      <c r="O28" s="121">
        <v>130557</v>
      </c>
      <c r="P28" s="121">
        <v>0</v>
      </c>
      <c r="Q28" s="121">
        <v>171800</v>
      </c>
      <c r="R28" s="121">
        <v>123284</v>
      </c>
      <c r="S28" s="121"/>
      <c r="T28" s="121">
        <v>0</v>
      </c>
      <c r="U28" s="121">
        <v>116061</v>
      </c>
      <c r="V28" s="121">
        <f>+SUM(D28,M28)</f>
        <v>1053798</v>
      </c>
      <c r="W28" s="121">
        <f>+SUM(E28,N28)</f>
        <v>559808</v>
      </c>
      <c r="X28" s="121">
        <f>+SUM(F28,O28)</f>
        <v>130557</v>
      </c>
      <c r="Y28" s="121">
        <f>+SUM(G28,P28)</f>
        <v>0</v>
      </c>
      <c r="Z28" s="121">
        <f>+SUM(H28,Q28)</f>
        <v>171800</v>
      </c>
      <c r="AA28" s="121">
        <f>+SUM(I28,R28)</f>
        <v>248171</v>
      </c>
      <c r="AB28" s="121">
        <f>+SUM(J28,S28)</f>
        <v>0</v>
      </c>
      <c r="AC28" s="121">
        <f>+SUM(K28,T28)</f>
        <v>9280</v>
      </c>
      <c r="AD28" s="121">
        <f>+SUM(L28,U28)</f>
        <v>493990</v>
      </c>
      <c r="AE28" s="209" t="s">
        <v>402</v>
      </c>
      <c r="AF28" s="208"/>
    </row>
    <row r="29" spans="1:32" s="136" customFormat="1" ht="13.5" customHeight="1" x14ac:dyDescent="0.15">
      <c r="A29" s="119" t="s">
        <v>14</v>
      </c>
      <c r="B29" s="120" t="s">
        <v>403</v>
      </c>
      <c r="C29" s="119" t="s">
        <v>404</v>
      </c>
      <c r="D29" s="121">
        <f>SUM(E29,+L29)</f>
        <v>1228550</v>
      </c>
      <c r="E29" s="121">
        <f>+SUM(F29:I29,K29)</f>
        <v>24</v>
      </c>
      <c r="F29" s="121">
        <v>0</v>
      </c>
      <c r="G29" s="121">
        <v>0</v>
      </c>
      <c r="H29" s="121">
        <v>0</v>
      </c>
      <c r="I29" s="121">
        <v>24</v>
      </c>
      <c r="J29" s="121"/>
      <c r="K29" s="121">
        <v>0</v>
      </c>
      <c r="L29" s="121">
        <v>1228526</v>
      </c>
      <c r="M29" s="121">
        <f>SUM(N29,+U29)</f>
        <v>250475</v>
      </c>
      <c r="N29" s="121">
        <f>+SUM(O29:R29,T29)</f>
        <v>14128</v>
      </c>
      <c r="O29" s="121">
        <v>0</v>
      </c>
      <c r="P29" s="121">
        <v>0</v>
      </c>
      <c r="Q29" s="121">
        <v>0</v>
      </c>
      <c r="R29" s="121">
        <v>14128</v>
      </c>
      <c r="S29" s="121"/>
      <c r="T29" s="121">
        <v>0</v>
      </c>
      <c r="U29" s="121">
        <v>236347</v>
      </c>
      <c r="V29" s="121">
        <f>+SUM(D29,M29)</f>
        <v>1479025</v>
      </c>
      <c r="W29" s="121">
        <f>+SUM(E29,N29)</f>
        <v>14152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14152</v>
      </c>
      <c r="AB29" s="121">
        <f>+SUM(J29,S29)</f>
        <v>0</v>
      </c>
      <c r="AC29" s="121">
        <f>+SUM(K29,T29)</f>
        <v>0</v>
      </c>
      <c r="AD29" s="121">
        <f>+SUM(L29,U29)</f>
        <v>1464873</v>
      </c>
      <c r="AE29" s="209" t="s">
        <v>405</v>
      </c>
      <c r="AF29" s="208"/>
    </row>
    <row r="30" spans="1:32" s="136" customFormat="1" ht="13.5" customHeight="1" x14ac:dyDescent="0.15">
      <c r="A30" s="119" t="s">
        <v>14</v>
      </c>
      <c r="B30" s="120" t="s">
        <v>406</v>
      </c>
      <c r="C30" s="119" t="s">
        <v>407</v>
      </c>
      <c r="D30" s="121">
        <f>SUM(E30,+L30)</f>
        <v>1444915</v>
      </c>
      <c r="E30" s="121">
        <f>+SUM(F30:I30,K30)</f>
        <v>290180</v>
      </c>
      <c r="F30" s="121">
        <v>0</v>
      </c>
      <c r="G30" s="121">
        <v>0</v>
      </c>
      <c r="H30" s="121">
        <v>0</v>
      </c>
      <c r="I30" s="121">
        <v>240912</v>
      </c>
      <c r="J30" s="121"/>
      <c r="K30" s="121">
        <v>49268</v>
      </c>
      <c r="L30" s="121">
        <v>1154735</v>
      </c>
      <c r="M30" s="121">
        <f>SUM(N30,+U30)</f>
        <v>205351</v>
      </c>
      <c r="N30" s="121">
        <f>+SUM(O30:R30,T30)</f>
        <v>8718</v>
      </c>
      <c r="O30" s="121">
        <v>0</v>
      </c>
      <c r="P30" s="121">
        <v>0</v>
      </c>
      <c r="Q30" s="121">
        <v>0</v>
      </c>
      <c r="R30" s="121">
        <v>8716</v>
      </c>
      <c r="S30" s="121"/>
      <c r="T30" s="121">
        <v>2</v>
      </c>
      <c r="U30" s="121">
        <v>196633</v>
      </c>
      <c r="V30" s="121">
        <f>+SUM(D30,M30)</f>
        <v>1650266</v>
      </c>
      <c r="W30" s="121">
        <f>+SUM(E30,N30)</f>
        <v>298898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249628</v>
      </c>
      <c r="AB30" s="121">
        <f>+SUM(J30,S30)</f>
        <v>0</v>
      </c>
      <c r="AC30" s="121">
        <f>+SUM(K30,T30)</f>
        <v>49270</v>
      </c>
      <c r="AD30" s="121">
        <f>+SUM(L30,U30)</f>
        <v>1351368</v>
      </c>
      <c r="AE30" s="209" t="s">
        <v>408</v>
      </c>
      <c r="AF30" s="208"/>
    </row>
    <row r="31" spans="1:32" s="136" customFormat="1" ht="13.5" customHeight="1" x14ac:dyDescent="0.15">
      <c r="A31" s="119" t="s">
        <v>14</v>
      </c>
      <c r="B31" s="120" t="s">
        <v>409</v>
      </c>
      <c r="C31" s="119" t="s">
        <v>410</v>
      </c>
      <c r="D31" s="121">
        <f>SUM(E31,+L31)</f>
        <v>735548</v>
      </c>
      <c r="E31" s="121">
        <f>+SUM(F31:I31,K31)</f>
        <v>204345</v>
      </c>
      <c r="F31" s="121">
        <v>0</v>
      </c>
      <c r="G31" s="121">
        <v>0</v>
      </c>
      <c r="H31" s="121">
        <v>0</v>
      </c>
      <c r="I31" s="121">
        <v>175312</v>
      </c>
      <c r="J31" s="121"/>
      <c r="K31" s="121">
        <v>29033</v>
      </c>
      <c r="L31" s="121">
        <v>531203</v>
      </c>
      <c r="M31" s="121">
        <f>SUM(N31,+U31)</f>
        <v>114748</v>
      </c>
      <c r="N31" s="121">
        <f>+SUM(O31:R31,T31)</f>
        <v>9853</v>
      </c>
      <c r="O31" s="121">
        <v>0</v>
      </c>
      <c r="P31" s="121">
        <v>0</v>
      </c>
      <c r="Q31" s="121">
        <v>0</v>
      </c>
      <c r="R31" s="121">
        <v>7902</v>
      </c>
      <c r="S31" s="121"/>
      <c r="T31" s="121">
        <v>1951</v>
      </c>
      <c r="U31" s="121">
        <v>104895</v>
      </c>
      <c r="V31" s="121">
        <f>+SUM(D31,M31)</f>
        <v>850296</v>
      </c>
      <c r="W31" s="121">
        <f>+SUM(E31,N31)</f>
        <v>214198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183214</v>
      </c>
      <c r="AB31" s="121">
        <f>+SUM(J31,S31)</f>
        <v>0</v>
      </c>
      <c r="AC31" s="121">
        <f>+SUM(K31,T31)</f>
        <v>30984</v>
      </c>
      <c r="AD31" s="121">
        <f>+SUM(L31,U31)</f>
        <v>636098</v>
      </c>
      <c r="AE31" s="209" t="s">
        <v>411</v>
      </c>
      <c r="AF31" s="208"/>
    </row>
    <row r="32" spans="1:32" s="136" customFormat="1" ht="13.5" customHeight="1" x14ac:dyDescent="0.15">
      <c r="A32" s="119" t="s">
        <v>14</v>
      </c>
      <c r="B32" s="120" t="s">
        <v>412</v>
      </c>
      <c r="C32" s="119" t="s">
        <v>413</v>
      </c>
      <c r="D32" s="121">
        <f>SUM(E32,+L32)</f>
        <v>2430805</v>
      </c>
      <c r="E32" s="121">
        <f>+SUM(F32:I32,K32)</f>
        <v>681525</v>
      </c>
      <c r="F32" s="121">
        <v>0</v>
      </c>
      <c r="G32" s="121">
        <v>0</v>
      </c>
      <c r="H32" s="121">
        <v>0</v>
      </c>
      <c r="I32" s="121">
        <v>597068</v>
      </c>
      <c r="J32" s="121"/>
      <c r="K32" s="121">
        <v>84457</v>
      </c>
      <c r="L32" s="121">
        <v>1749280</v>
      </c>
      <c r="M32" s="121">
        <f>SUM(N32,+U32)</f>
        <v>115440</v>
      </c>
      <c r="N32" s="121">
        <f>+SUM(O32:R32,T32)</f>
        <v>668</v>
      </c>
      <c r="O32" s="121">
        <v>0</v>
      </c>
      <c r="P32" s="121">
        <v>0</v>
      </c>
      <c r="Q32" s="121">
        <v>0</v>
      </c>
      <c r="R32" s="121">
        <v>668</v>
      </c>
      <c r="S32" s="121"/>
      <c r="T32" s="121">
        <v>0</v>
      </c>
      <c r="U32" s="121">
        <v>114772</v>
      </c>
      <c r="V32" s="121">
        <f>+SUM(D32,M32)</f>
        <v>2546245</v>
      </c>
      <c r="W32" s="121">
        <f>+SUM(E32,N32)</f>
        <v>682193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597736</v>
      </c>
      <c r="AB32" s="121">
        <f>+SUM(J32,S32)</f>
        <v>0</v>
      </c>
      <c r="AC32" s="121">
        <f>+SUM(K32,T32)</f>
        <v>84457</v>
      </c>
      <c r="AD32" s="121">
        <f>+SUM(L32,U32)</f>
        <v>1864052</v>
      </c>
      <c r="AE32" s="209" t="s">
        <v>414</v>
      </c>
      <c r="AF32" s="208"/>
    </row>
    <row r="33" spans="1:32" s="136" customFormat="1" ht="13.5" customHeight="1" x14ac:dyDescent="0.15">
      <c r="A33" s="119" t="s">
        <v>14</v>
      </c>
      <c r="B33" s="120" t="s">
        <v>415</v>
      </c>
      <c r="C33" s="119" t="s">
        <v>416</v>
      </c>
      <c r="D33" s="121">
        <f>SUM(E33,+L33)</f>
        <v>1254592</v>
      </c>
      <c r="E33" s="121">
        <f>+SUM(F33:I33,K33)</f>
        <v>165535</v>
      </c>
      <c r="F33" s="121">
        <v>0</v>
      </c>
      <c r="G33" s="121">
        <v>0</v>
      </c>
      <c r="H33" s="121">
        <v>0</v>
      </c>
      <c r="I33" s="121">
        <v>165455</v>
      </c>
      <c r="J33" s="121"/>
      <c r="K33" s="121">
        <v>80</v>
      </c>
      <c r="L33" s="121">
        <v>1089057</v>
      </c>
      <c r="M33" s="121">
        <f>SUM(N33,+U33)</f>
        <v>47997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47997</v>
      </c>
      <c r="V33" s="121">
        <f>+SUM(D33,M33)</f>
        <v>1302589</v>
      </c>
      <c r="W33" s="121">
        <f>+SUM(E33,N33)</f>
        <v>165535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165455</v>
      </c>
      <c r="AB33" s="121">
        <f>+SUM(J33,S33)</f>
        <v>0</v>
      </c>
      <c r="AC33" s="121">
        <f>+SUM(K33,T33)</f>
        <v>80</v>
      </c>
      <c r="AD33" s="121">
        <f>+SUM(L33,U33)</f>
        <v>1137054</v>
      </c>
      <c r="AE33" s="209" t="s">
        <v>417</v>
      </c>
      <c r="AF33" s="208"/>
    </row>
    <row r="34" spans="1:32" s="136" customFormat="1" ht="13.5" customHeight="1" x14ac:dyDescent="0.15">
      <c r="A34" s="119" t="s">
        <v>14</v>
      </c>
      <c r="B34" s="120" t="s">
        <v>418</v>
      </c>
      <c r="C34" s="119" t="s">
        <v>419</v>
      </c>
      <c r="D34" s="121">
        <f>SUM(E34,+L34)</f>
        <v>962704</v>
      </c>
      <c r="E34" s="121">
        <f>+SUM(F34:I34,K34)</f>
        <v>134265</v>
      </c>
      <c r="F34" s="121">
        <v>0</v>
      </c>
      <c r="G34" s="121">
        <v>0</v>
      </c>
      <c r="H34" s="121">
        <v>0</v>
      </c>
      <c r="I34" s="121">
        <v>97586</v>
      </c>
      <c r="J34" s="121"/>
      <c r="K34" s="121">
        <v>36679</v>
      </c>
      <c r="L34" s="121">
        <v>828439</v>
      </c>
      <c r="M34" s="121">
        <f>SUM(N34,+U34)</f>
        <v>72146</v>
      </c>
      <c r="N34" s="121">
        <f>+SUM(O34:R34,T34)</f>
        <v>5096</v>
      </c>
      <c r="O34" s="121">
        <v>0</v>
      </c>
      <c r="P34" s="121">
        <v>0</v>
      </c>
      <c r="Q34" s="121">
        <v>0</v>
      </c>
      <c r="R34" s="121">
        <v>5006</v>
      </c>
      <c r="S34" s="121"/>
      <c r="T34" s="121">
        <v>90</v>
      </c>
      <c r="U34" s="121">
        <v>67050</v>
      </c>
      <c r="V34" s="121">
        <f>+SUM(D34,M34)</f>
        <v>1034850</v>
      </c>
      <c r="W34" s="121">
        <f>+SUM(E34,N34)</f>
        <v>139361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102592</v>
      </c>
      <c r="AB34" s="121">
        <f>+SUM(J34,S34)</f>
        <v>0</v>
      </c>
      <c r="AC34" s="121">
        <f>+SUM(K34,T34)</f>
        <v>36769</v>
      </c>
      <c r="AD34" s="121">
        <f>+SUM(L34,U34)</f>
        <v>895489</v>
      </c>
      <c r="AE34" s="209" t="s">
        <v>420</v>
      </c>
      <c r="AF34" s="208"/>
    </row>
    <row r="35" spans="1:32" s="136" customFormat="1" ht="13.5" customHeight="1" x14ac:dyDescent="0.15">
      <c r="A35" s="119" t="s">
        <v>14</v>
      </c>
      <c r="B35" s="120" t="s">
        <v>421</v>
      </c>
      <c r="C35" s="119" t="s">
        <v>422</v>
      </c>
      <c r="D35" s="121">
        <f>SUM(E35,+L35)</f>
        <v>927480</v>
      </c>
      <c r="E35" s="121">
        <f>+SUM(F35:I35,K35)</f>
        <v>138419</v>
      </c>
      <c r="F35" s="121">
        <v>0</v>
      </c>
      <c r="G35" s="121">
        <v>0</v>
      </c>
      <c r="H35" s="121">
        <v>8900</v>
      </c>
      <c r="I35" s="121">
        <v>129281</v>
      </c>
      <c r="J35" s="121"/>
      <c r="K35" s="121">
        <v>238</v>
      </c>
      <c r="L35" s="121">
        <v>789061</v>
      </c>
      <c r="M35" s="121">
        <f>SUM(N35,+U35)</f>
        <v>127593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127593</v>
      </c>
      <c r="V35" s="121">
        <f>+SUM(D35,M35)</f>
        <v>1055073</v>
      </c>
      <c r="W35" s="121">
        <f>+SUM(E35,N35)</f>
        <v>138419</v>
      </c>
      <c r="X35" s="121">
        <f>+SUM(F35,O35)</f>
        <v>0</v>
      </c>
      <c r="Y35" s="121">
        <f>+SUM(G35,P35)</f>
        <v>0</v>
      </c>
      <c r="Z35" s="121">
        <f>+SUM(H35,Q35)</f>
        <v>8900</v>
      </c>
      <c r="AA35" s="121">
        <f>+SUM(I35,R35)</f>
        <v>129281</v>
      </c>
      <c r="AB35" s="121">
        <f>+SUM(J35,S35)</f>
        <v>0</v>
      </c>
      <c r="AC35" s="121">
        <f>+SUM(K35,T35)</f>
        <v>238</v>
      </c>
      <c r="AD35" s="121">
        <f>+SUM(L35,U35)</f>
        <v>916654</v>
      </c>
      <c r="AE35" s="209" t="s">
        <v>423</v>
      </c>
      <c r="AF35" s="208"/>
    </row>
    <row r="36" spans="1:32" s="136" customFormat="1" ht="13.5" customHeight="1" x14ac:dyDescent="0.15">
      <c r="A36" s="119" t="s">
        <v>14</v>
      </c>
      <c r="B36" s="120" t="s">
        <v>424</v>
      </c>
      <c r="C36" s="119" t="s">
        <v>425</v>
      </c>
      <c r="D36" s="121">
        <f>SUM(E36,+L36)</f>
        <v>697308</v>
      </c>
      <c r="E36" s="121">
        <f>+SUM(F36:I36,K36)</f>
        <v>120</v>
      </c>
      <c r="F36" s="121">
        <v>0</v>
      </c>
      <c r="G36" s="121">
        <v>0</v>
      </c>
      <c r="H36" s="121">
        <v>0</v>
      </c>
      <c r="I36" s="121">
        <v>0</v>
      </c>
      <c r="J36" s="121"/>
      <c r="K36" s="121">
        <v>120</v>
      </c>
      <c r="L36" s="121">
        <v>697188</v>
      </c>
      <c r="M36" s="121">
        <f>SUM(N36,+U36)</f>
        <v>109876</v>
      </c>
      <c r="N36" s="121">
        <f>+SUM(O36:R36,T36)</f>
        <v>40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40</v>
      </c>
      <c r="U36" s="121">
        <v>109836</v>
      </c>
      <c r="V36" s="121">
        <f>+SUM(D36,M36)</f>
        <v>807184</v>
      </c>
      <c r="W36" s="121">
        <f>+SUM(E36,N36)</f>
        <v>160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1">
        <f>+SUM(J36,S36)</f>
        <v>0</v>
      </c>
      <c r="AC36" s="121">
        <f>+SUM(K36,T36)</f>
        <v>160</v>
      </c>
      <c r="AD36" s="121">
        <f>+SUM(L36,U36)</f>
        <v>807024</v>
      </c>
      <c r="AE36" s="209" t="s">
        <v>426</v>
      </c>
      <c r="AF36" s="208"/>
    </row>
    <row r="37" spans="1:32" s="136" customFormat="1" ht="13.5" customHeight="1" x14ac:dyDescent="0.15">
      <c r="A37" s="119" t="s">
        <v>14</v>
      </c>
      <c r="B37" s="120" t="s">
        <v>431</v>
      </c>
      <c r="C37" s="119" t="s">
        <v>432</v>
      </c>
      <c r="D37" s="121">
        <f>SUM(E37,+L37)</f>
        <v>464729</v>
      </c>
      <c r="E37" s="121">
        <f>+SUM(F37:I37,K37)</f>
        <v>9768</v>
      </c>
      <c r="F37" s="121">
        <v>0</v>
      </c>
      <c r="G37" s="121">
        <v>765</v>
      </c>
      <c r="H37" s="121">
        <v>0</v>
      </c>
      <c r="I37" s="121">
        <v>8985</v>
      </c>
      <c r="J37" s="121"/>
      <c r="K37" s="121">
        <v>18</v>
      </c>
      <c r="L37" s="121">
        <v>454961</v>
      </c>
      <c r="M37" s="121">
        <f>SUM(N37,+U37)</f>
        <v>61350</v>
      </c>
      <c r="N37" s="121">
        <f>+SUM(O37:R37,T37)</f>
        <v>5113</v>
      </c>
      <c r="O37" s="121">
        <v>3157</v>
      </c>
      <c r="P37" s="121">
        <v>1956</v>
      </c>
      <c r="Q37" s="121">
        <v>0</v>
      </c>
      <c r="R37" s="121">
        <v>0</v>
      </c>
      <c r="S37" s="121"/>
      <c r="T37" s="121">
        <v>0</v>
      </c>
      <c r="U37" s="121">
        <v>56237</v>
      </c>
      <c r="V37" s="121">
        <f>+SUM(D37,M37)</f>
        <v>526079</v>
      </c>
      <c r="W37" s="121">
        <f>+SUM(E37,N37)</f>
        <v>14881</v>
      </c>
      <c r="X37" s="121">
        <f>+SUM(F37,O37)</f>
        <v>3157</v>
      </c>
      <c r="Y37" s="121">
        <f>+SUM(G37,P37)</f>
        <v>2721</v>
      </c>
      <c r="Z37" s="121">
        <f>+SUM(H37,Q37)</f>
        <v>0</v>
      </c>
      <c r="AA37" s="121">
        <f>+SUM(I37,R37)</f>
        <v>8985</v>
      </c>
      <c r="AB37" s="121">
        <f>+SUM(J37,S37)</f>
        <v>0</v>
      </c>
      <c r="AC37" s="121">
        <f>+SUM(K37,T37)</f>
        <v>18</v>
      </c>
      <c r="AD37" s="121">
        <f>+SUM(L37,U37)</f>
        <v>511198</v>
      </c>
      <c r="AE37" s="209" t="s">
        <v>433</v>
      </c>
      <c r="AF37" s="208"/>
    </row>
    <row r="38" spans="1:32" s="136" customFormat="1" ht="13.5" customHeight="1" x14ac:dyDescent="0.15">
      <c r="A38" s="119" t="s">
        <v>14</v>
      </c>
      <c r="B38" s="120" t="s">
        <v>434</v>
      </c>
      <c r="C38" s="119" t="s">
        <v>435</v>
      </c>
      <c r="D38" s="121">
        <f>SUM(E38,+L38)</f>
        <v>644292</v>
      </c>
      <c r="E38" s="121">
        <f>+SUM(F38:I38,K38)</f>
        <v>101973</v>
      </c>
      <c r="F38" s="121">
        <v>0</v>
      </c>
      <c r="G38" s="121">
        <v>0</v>
      </c>
      <c r="H38" s="121">
        <v>0</v>
      </c>
      <c r="I38" s="121">
        <v>101923</v>
      </c>
      <c r="J38" s="121"/>
      <c r="K38" s="121">
        <v>50</v>
      </c>
      <c r="L38" s="121">
        <v>542319</v>
      </c>
      <c r="M38" s="121">
        <f>SUM(N38,+U38)</f>
        <v>74747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74747</v>
      </c>
      <c r="V38" s="121">
        <f>+SUM(D38,M38)</f>
        <v>719039</v>
      </c>
      <c r="W38" s="121">
        <f>+SUM(E38,N38)</f>
        <v>101973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101923</v>
      </c>
      <c r="AB38" s="121">
        <f>+SUM(J38,S38)</f>
        <v>0</v>
      </c>
      <c r="AC38" s="121">
        <f>+SUM(K38,T38)</f>
        <v>50</v>
      </c>
      <c r="AD38" s="121">
        <f>+SUM(L38,U38)</f>
        <v>617066</v>
      </c>
      <c r="AE38" s="209" t="s">
        <v>436</v>
      </c>
      <c r="AF38" s="208"/>
    </row>
    <row r="39" spans="1:32" s="136" customFormat="1" ht="13.5" customHeight="1" x14ac:dyDescent="0.15">
      <c r="A39" s="119" t="s">
        <v>14</v>
      </c>
      <c r="B39" s="120" t="s">
        <v>437</v>
      </c>
      <c r="C39" s="119" t="s">
        <v>438</v>
      </c>
      <c r="D39" s="121">
        <f>SUM(E39,+L39)</f>
        <v>701397</v>
      </c>
      <c r="E39" s="121">
        <f>+SUM(F39:I39,K39)</f>
        <v>91268</v>
      </c>
      <c r="F39" s="121">
        <v>0</v>
      </c>
      <c r="G39" s="121">
        <v>0</v>
      </c>
      <c r="H39" s="121">
        <v>0</v>
      </c>
      <c r="I39" s="121">
        <v>75002</v>
      </c>
      <c r="J39" s="121"/>
      <c r="K39" s="121">
        <v>16266</v>
      </c>
      <c r="L39" s="121">
        <v>610129</v>
      </c>
      <c r="M39" s="121">
        <f>SUM(N39,+U39)</f>
        <v>242652</v>
      </c>
      <c r="N39" s="121">
        <f>+SUM(O39:R39,T39)</f>
        <v>103989</v>
      </c>
      <c r="O39" s="121">
        <v>0</v>
      </c>
      <c r="P39" s="121">
        <v>0</v>
      </c>
      <c r="Q39" s="121">
        <v>0</v>
      </c>
      <c r="R39" s="121">
        <v>103989</v>
      </c>
      <c r="S39" s="121"/>
      <c r="T39" s="121">
        <v>0</v>
      </c>
      <c r="U39" s="121">
        <v>138663</v>
      </c>
      <c r="V39" s="121">
        <f>+SUM(D39,M39)</f>
        <v>944049</v>
      </c>
      <c r="W39" s="121">
        <f>+SUM(E39,N39)</f>
        <v>195257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178991</v>
      </c>
      <c r="AB39" s="121">
        <f>+SUM(J39,S39)</f>
        <v>0</v>
      </c>
      <c r="AC39" s="121">
        <f>+SUM(K39,T39)</f>
        <v>16266</v>
      </c>
      <c r="AD39" s="121">
        <f>+SUM(L39,U39)</f>
        <v>748792</v>
      </c>
      <c r="AE39" s="209" t="s">
        <v>439</v>
      </c>
      <c r="AF39" s="208"/>
    </row>
    <row r="40" spans="1:32" s="136" customFormat="1" ht="13.5" customHeight="1" x14ac:dyDescent="0.15">
      <c r="A40" s="119" t="s">
        <v>14</v>
      </c>
      <c r="B40" s="120" t="s">
        <v>442</v>
      </c>
      <c r="C40" s="119" t="s">
        <v>443</v>
      </c>
      <c r="D40" s="121">
        <f>SUM(E40,+L40)</f>
        <v>191598</v>
      </c>
      <c r="E40" s="121">
        <f>+SUM(F40:I40,K40)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1"/>
      <c r="K40" s="121">
        <v>0</v>
      </c>
      <c r="L40" s="121">
        <v>191598</v>
      </c>
      <c r="M40" s="121">
        <f>SUM(N40,+U40)</f>
        <v>44043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44043</v>
      </c>
      <c r="V40" s="121">
        <f>+SUM(D40,M40)</f>
        <v>235641</v>
      </c>
      <c r="W40" s="121">
        <f>+SUM(E40,N40)</f>
        <v>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0</v>
      </c>
      <c r="AB40" s="121">
        <f>+SUM(J40,S40)</f>
        <v>0</v>
      </c>
      <c r="AC40" s="121">
        <f>+SUM(K40,T40)</f>
        <v>0</v>
      </c>
      <c r="AD40" s="121">
        <f>+SUM(L40,U40)</f>
        <v>235641</v>
      </c>
      <c r="AE40" s="209" t="s">
        <v>444</v>
      </c>
      <c r="AF40" s="208"/>
    </row>
    <row r="41" spans="1:32" s="136" customFormat="1" ht="13.5" customHeight="1" x14ac:dyDescent="0.15">
      <c r="A41" s="119" t="s">
        <v>14</v>
      </c>
      <c r="B41" s="120" t="s">
        <v>447</v>
      </c>
      <c r="C41" s="119" t="s">
        <v>448</v>
      </c>
      <c r="D41" s="121">
        <f>SUM(E41,+L41)</f>
        <v>534675</v>
      </c>
      <c r="E41" s="121">
        <f>+SUM(F41:I41,K41)</f>
        <v>120</v>
      </c>
      <c r="F41" s="121">
        <v>0</v>
      </c>
      <c r="G41" s="121">
        <v>0</v>
      </c>
      <c r="H41" s="121">
        <v>0</v>
      </c>
      <c r="I41" s="121">
        <v>120</v>
      </c>
      <c r="J41" s="121"/>
      <c r="K41" s="121">
        <v>0</v>
      </c>
      <c r="L41" s="121">
        <v>534555</v>
      </c>
      <c r="M41" s="121">
        <f>SUM(N41,+U41)</f>
        <v>128665</v>
      </c>
      <c r="N41" s="121">
        <f>+SUM(O41:R41,T41)</f>
        <v>0</v>
      </c>
      <c r="O41" s="121">
        <v>0</v>
      </c>
      <c r="P41" s="121">
        <v>0</v>
      </c>
      <c r="Q41" s="121">
        <v>0</v>
      </c>
      <c r="R41" s="121">
        <v>0</v>
      </c>
      <c r="S41" s="121"/>
      <c r="T41" s="121">
        <v>0</v>
      </c>
      <c r="U41" s="121">
        <v>128665</v>
      </c>
      <c r="V41" s="121">
        <f>+SUM(D41,M41)</f>
        <v>663340</v>
      </c>
      <c r="W41" s="121">
        <f>+SUM(E41,N41)</f>
        <v>120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120</v>
      </c>
      <c r="AB41" s="121">
        <f>+SUM(J41,S41)</f>
        <v>0</v>
      </c>
      <c r="AC41" s="121">
        <f>+SUM(K41,T41)</f>
        <v>0</v>
      </c>
      <c r="AD41" s="121">
        <f>+SUM(L41,U41)</f>
        <v>663220</v>
      </c>
      <c r="AE41" s="209" t="s">
        <v>449</v>
      </c>
      <c r="AF41" s="208"/>
    </row>
    <row r="42" spans="1:32" s="136" customFormat="1" ht="13.5" customHeight="1" x14ac:dyDescent="0.15">
      <c r="A42" s="119" t="s">
        <v>14</v>
      </c>
      <c r="B42" s="120" t="s">
        <v>452</v>
      </c>
      <c r="C42" s="119" t="s">
        <v>453</v>
      </c>
      <c r="D42" s="121">
        <f>SUM(E42,+L42)</f>
        <v>588964</v>
      </c>
      <c r="E42" s="121">
        <f>+SUM(F42:I42,K42)</f>
        <v>46785</v>
      </c>
      <c r="F42" s="121">
        <v>0</v>
      </c>
      <c r="G42" s="121">
        <v>0</v>
      </c>
      <c r="H42" s="121">
        <v>0</v>
      </c>
      <c r="I42" s="121">
        <v>46713</v>
      </c>
      <c r="J42" s="121"/>
      <c r="K42" s="121">
        <v>72</v>
      </c>
      <c r="L42" s="121">
        <v>542179</v>
      </c>
      <c r="M42" s="121">
        <f>SUM(N42,+U42)</f>
        <v>52923</v>
      </c>
      <c r="N42" s="121">
        <f>+SUM(O42:R42,T42)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1"/>
      <c r="T42" s="121">
        <v>0</v>
      </c>
      <c r="U42" s="121">
        <v>52923</v>
      </c>
      <c r="V42" s="121">
        <f>+SUM(D42,M42)</f>
        <v>641887</v>
      </c>
      <c r="W42" s="121">
        <f>+SUM(E42,N42)</f>
        <v>46785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46713</v>
      </c>
      <c r="AB42" s="121">
        <f>+SUM(J42,S42)</f>
        <v>0</v>
      </c>
      <c r="AC42" s="121">
        <f>+SUM(K42,T42)</f>
        <v>72</v>
      </c>
      <c r="AD42" s="121">
        <f>+SUM(L42,U42)</f>
        <v>595102</v>
      </c>
      <c r="AE42" s="209" t="s">
        <v>454</v>
      </c>
      <c r="AF42" s="208"/>
    </row>
    <row r="43" spans="1:32" s="136" customFormat="1" ht="13.5" customHeight="1" x14ac:dyDescent="0.15">
      <c r="A43" s="119" t="s">
        <v>14</v>
      </c>
      <c r="B43" s="120" t="s">
        <v>457</v>
      </c>
      <c r="C43" s="119" t="s">
        <v>458</v>
      </c>
      <c r="D43" s="121">
        <f>SUM(E43,+L43)</f>
        <v>586592</v>
      </c>
      <c r="E43" s="121">
        <f>+SUM(F43:I43,K43)</f>
        <v>122422</v>
      </c>
      <c r="F43" s="121">
        <v>0</v>
      </c>
      <c r="G43" s="121">
        <v>0</v>
      </c>
      <c r="H43" s="121">
        <v>0</v>
      </c>
      <c r="I43" s="121">
        <v>105955</v>
      </c>
      <c r="J43" s="121"/>
      <c r="K43" s="121">
        <v>16467</v>
      </c>
      <c r="L43" s="121">
        <v>464170</v>
      </c>
      <c r="M43" s="121">
        <f>SUM(N43,+U43)</f>
        <v>114436</v>
      </c>
      <c r="N43" s="121">
        <f>+SUM(O43:R43,T43)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/>
      <c r="T43" s="121">
        <v>0</v>
      </c>
      <c r="U43" s="121">
        <v>114436</v>
      </c>
      <c r="V43" s="121">
        <f>+SUM(D43,M43)</f>
        <v>701028</v>
      </c>
      <c r="W43" s="121">
        <f>+SUM(E43,N43)</f>
        <v>122422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105955</v>
      </c>
      <c r="AB43" s="121">
        <f>+SUM(J43,S43)</f>
        <v>0</v>
      </c>
      <c r="AC43" s="121">
        <f>+SUM(K43,T43)</f>
        <v>16467</v>
      </c>
      <c r="AD43" s="121">
        <f>+SUM(L43,U43)</f>
        <v>578606</v>
      </c>
      <c r="AE43" s="209" t="s">
        <v>459</v>
      </c>
      <c r="AF43" s="208"/>
    </row>
    <row r="44" spans="1:32" s="136" customFormat="1" ht="13.5" customHeight="1" x14ac:dyDescent="0.15">
      <c r="A44" s="119" t="s">
        <v>14</v>
      </c>
      <c r="B44" s="120" t="s">
        <v>462</v>
      </c>
      <c r="C44" s="119" t="s">
        <v>463</v>
      </c>
      <c r="D44" s="121">
        <f>SUM(E44,+L44)</f>
        <v>481702</v>
      </c>
      <c r="E44" s="121">
        <f>+SUM(F44:I44,K44)</f>
        <v>85586</v>
      </c>
      <c r="F44" s="121">
        <v>0</v>
      </c>
      <c r="G44" s="121">
        <v>0</v>
      </c>
      <c r="H44" s="121">
        <v>0</v>
      </c>
      <c r="I44" s="121">
        <v>76965</v>
      </c>
      <c r="J44" s="121"/>
      <c r="K44" s="121">
        <v>8621</v>
      </c>
      <c r="L44" s="121">
        <v>396116</v>
      </c>
      <c r="M44" s="121">
        <f>SUM(N44,+U44)</f>
        <v>47466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/>
      <c r="T44" s="121">
        <v>0</v>
      </c>
      <c r="U44" s="121">
        <v>47466</v>
      </c>
      <c r="V44" s="121">
        <f>+SUM(D44,M44)</f>
        <v>529168</v>
      </c>
      <c r="W44" s="121">
        <f>+SUM(E44,N44)</f>
        <v>85586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76965</v>
      </c>
      <c r="AB44" s="121">
        <f>+SUM(J44,S44)</f>
        <v>0</v>
      </c>
      <c r="AC44" s="121">
        <f>+SUM(K44,T44)</f>
        <v>8621</v>
      </c>
      <c r="AD44" s="121">
        <f>+SUM(L44,U44)</f>
        <v>443582</v>
      </c>
      <c r="AE44" s="209" t="s">
        <v>464</v>
      </c>
      <c r="AF44" s="208"/>
    </row>
    <row r="45" spans="1:32" s="136" customFormat="1" ht="13.5" customHeight="1" x14ac:dyDescent="0.15">
      <c r="A45" s="119" t="s">
        <v>14</v>
      </c>
      <c r="B45" s="120" t="s">
        <v>465</v>
      </c>
      <c r="C45" s="119" t="s">
        <v>466</v>
      </c>
      <c r="D45" s="121">
        <f>SUM(E45,+L45)</f>
        <v>181008</v>
      </c>
      <c r="E45" s="121">
        <f>+SUM(F45:I45,K45)</f>
        <v>1394</v>
      </c>
      <c r="F45" s="121">
        <v>0</v>
      </c>
      <c r="G45" s="121">
        <v>120</v>
      </c>
      <c r="H45" s="121">
        <v>0</v>
      </c>
      <c r="I45" s="121">
        <v>1144</v>
      </c>
      <c r="J45" s="121"/>
      <c r="K45" s="121">
        <v>130</v>
      </c>
      <c r="L45" s="121">
        <v>179614</v>
      </c>
      <c r="M45" s="121">
        <f>SUM(N45,+U45)</f>
        <v>24554</v>
      </c>
      <c r="N45" s="121">
        <f>+SUM(O45:R45,T45)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/>
      <c r="T45" s="121">
        <v>0</v>
      </c>
      <c r="U45" s="121">
        <v>24554</v>
      </c>
      <c r="V45" s="121">
        <f>+SUM(D45,M45)</f>
        <v>205562</v>
      </c>
      <c r="W45" s="121">
        <f>+SUM(E45,N45)</f>
        <v>1394</v>
      </c>
      <c r="X45" s="121">
        <f>+SUM(F45,O45)</f>
        <v>0</v>
      </c>
      <c r="Y45" s="121">
        <f>+SUM(G45,P45)</f>
        <v>120</v>
      </c>
      <c r="Z45" s="121">
        <f>+SUM(H45,Q45)</f>
        <v>0</v>
      </c>
      <c r="AA45" s="121">
        <f>+SUM(I45,R45)</f>
        <v>1144</v>
      </c>
      <c r="AB45" s="121">
        <f>+SUM(J45,S45)</f>
        <v>0</v>
      </c>
      <c r="AC45" s="121">
        <f>+SUM(K45,T45)</f>
        <v>130</v>
      </c>
      <c r="AD45" s="121">
        <f>+SUM(L45,U45)</f>
        <v>204168</v>
      </c>
      <c r="AE45" s="209" t="s">
        <v>467</v>
      </c>
      <c r="AF45" s="208"/>
    </row>
    <row r="46" spans="1:32" s="136" customFormat="1" ht="13.5" customHeight="1" x14ac:dyDescent="0.15">
      <c r="A46" s="119" t="s">
        <v>14</v>
      </c>
      <c r="B46" s="120" t="s">
        <v>468</v>
      </c>
      <c r="C46" s="119" t="s">
        <v>469</v>
      </c>
      <c r="D46" s="121">
        <f>SUM(E46,+L46)</f>
        <v>261436</v>
      </c>
      <c r="E46" s="121">
        <f>+SUM(F46:I46,K46)</f>
        <v>35467</v>
      </c>
      <c r="F46" s="121">
        <v>0</v>
      </c>
      <c r="G46" s="121">
        <v>0</v>
      </c>
      <c r="H46" s="121">
        <v>0</v>
      </c>
      <c r="I46" s="121">
        <v>34658</v>
      </c>
      <c r="J46" s="121"/>
      <c r="K46" s="121">
        <v>809</v>
      </c>
      <c r="L46" s="121">
        <v>225969</v>
      </c>
      <c r="M46" s="121">
        <f>SUM(N46,+U46)</f>
        <v>20309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20309</v>
      </c>
      <c r="V46" s="121">
        <f>+SUM(D46,M46)</f>
        <v>281745</v>
      </c>
      <c r="W46" s="121">
        <f>+SUM(E46,N46)</f>
        <v>35467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34658</v>
      </c>
      <c r="AB46" s="121">
        <f>+SUM(J46,S46)</f>
        <v>0</v>
      </c>
      <c r="AC46" s="121">
        <f>+SUM(K46,T46)</f>
        <v>809</v>
      </c>
      <c r="AD46" s="121">
        <f>+SUM(L46,U46)</f>
        <v>246278</v>
      </c>
      <c r="AE46" s="209" t="s">
        <v>470</v>
      </c>
      <c r="AF46" s="208"/>
    </row>
    <row r="47" spans="1:32" s="136" customFormat="1" ht="13.5" customHeight="1" x14ac:dyDescent="0.15">
      <c r="A47" s="119" t="s">
        <v>14</v>
      </c>
      <c r="B47" s="120" t="s">
        <v>471</v>
      </c>
      <c r="C47" s="119" t="s">
        <v>472</v>
      </c>
      <c r="D47" s="121">
        <f>SUM(E47,+L47)</f>
        <v>41879</v>
      </c>
      <c r="E47" s="121">
        <f>+SUM(F47:I47,K47)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1"/>
      <c r="K47" s="121">
        <v>0</v>
      </c>
      <c r="L47" s="121">
        <v>41879</v>
      </c>
      <c r="M47" s="121">
        <f>SUM(N47,+U47)</f>
        <v>13250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0</v>
      </c>
      <c r="U47" s="121">
        <v>13250</v>
      </c>
      <c r="V47" s="121">
        <f>+SUM(D47,M47)</f>
        <v>55129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1">
        <f>+SUM(J47,S47)</f>
        <v>0</v>
      </c>
      <c r="AC47" s="121">
        <f>+SUM(K47,T47)</f>
        <v>0</v>
      </c>
      <c r="AD47" s="121">
        <f>+SUM(L47,U47)</f>
        <v>55129</v>
      </c>
      <c r="AE47" s="209" t="s">
        <v>473</v>
      </c>
      <c r="AF47" s="208"/>
    </row>
    <row r="48" spans="1:32" s="136" customFormat="1" ht="13.5" customHeight="1" x14ac:dyDescent="0.15">
      <c r="A48" s="119" t="s">
        <v>14</v>
      </c>
      <c r="B48" s="120" t="s">
        <v>474</v>
      </c>
      <c r="C48" s="119" t="s">
        <v>475</v>
      </c>
      <c r="D48" s="121">
        <f>SUM(E48,+L48)</f>
        <v>70608</v>
      </c>
      <c r="E48" s="121">
        <f>+SUM(F48:I48,K48)</f>
        <v>0</v>
      </c>
      <c r="F48" s="121">
        <v>0</v>
      </c>
      <c r="G48" s="121">
        <v>0</v>
      </c>
      <c r="H48" s="121">
        <v>0</v>
      </c>
      <c r="I48" s="121">
        <v>0</v>
      </c>
      <c r="J48" s="121"/>
      <c r="K48" s="121">
        <v>0</v>
      </c>
      <c r="L48" s="121">
        <v>70608</v>
      </c>
      <c r="M48" s="121">
        <f>SUM(N48,+U48)</f>
        <v>19994</v>
      </c>
      <c r="N48" s="121">
        <f>+SUM(O48:R48,T48)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/>
      <c r="T48" s="121">
        <v>0</v>
      </c>
      <c r="U48" s="121">
        <v>19994</v>
      </c>
      <c r="V48" s="121">
        <f>+SUM(D48,M48)</f>
        <v>90602</v>
      </c>
      <c r="W48" s="121">
        <f>+SUM(E48,N48)</f>
        <v>0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1">
        <f>+SUM(J48,S48)</f>
        <v>0</v>
      </c>
      <c r="AC48" s="121">
        <f>+SUM(K48,T48)</f>
        <v>0</v>
      </c>
      <c r="AD48" s="121">
        <f>+SUM(L48,U48)</f>
        <v>90602</v>
      </c>
      <c r="AE48" s="209" t="s">
        <v>476</v>
      </c>
      <c r="AF48" s="208"/>
    </row>
    <row r="49" spans="1:32" s="136" customFormat="1" ht="13.5" customHeight="1" x14ac:dyDescent="0.15">
      <c r="A49" s="119" t="s">
        <v>14</v>
      </c>
      <c r="B49" s="120" t="s">
        <v>477</v>
      </c>
      <c r="C49" s="119" t="s">
        <v>478</v>
      </c>
      <c r="D49" s="121">
        <f>SUM(E49,+L49)</f>
        <v>78171</v>
      </c>
      <c r="E49" s="121">
        <f>+SUM(F49:I49,K49)</f>
        <v>0</v>
      </c>
      <c r="F49" s="121">
        <v>0</v>
      </c>
      <c r="G49" s="121">
        <v>0</v>
      </c>
      <c r="H49" s="121">
        <v>0</v>
      </c>
      <c r="I49" s="121">
        <v>0</v>
      </c>
      <c r="J49" s="121"/>
      <c r="K49" s="121">
        <v>0</v>
      </c>
      <c r="L49" s="121">
        <v>78171</v>
      </c>
      <c r="M49" s="121">
        <f>SUM(N49,+U49)</f>
        <v>26343</v>
      </c>
      <c r="N49" s="121">
        <f>+SUM(O49:R49,T49)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1"/>
      <c r="T49" s="121">
        <v>0</v>
      </c>
      <c r="U49" s="121">
        <v>26343</v>
      </c>
      <c r="V49" s="121">
        <f>+SUM(D49,M49)</f>
        <v>104514</v>
      </c>
      <c r="W49" s="121">
        <f>+SUM(E49,N49)</f>
        <v>0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0</v>
      </c>
      <c r="AB49" s="121">
        <f>+SUM(J49,S49)</f>
        <v>0</v>
      </c>
      <c r="AC49" s="121">
        <f>+SUM(K49,T49)</f>
        <v>0</v>
      </c>
      <c r="AD49" s="121">
        <f>+SUM(L49,U49)</f>
        <v>104514</v>
      </c>
      <c r="AE49" s="209" t="s">
        <v>479</v>
      </c>
      <c r="AF49" s="208"/>
    </row>
    <row r="50" spans="1:32" s="136" customFormat="1" ht="13.5" customHeight="1" x14ac:dyDescent="0.15">
      <c r="A50" s="119" t="s">
        <v>14</v>
      </c>
      <c r="B50" s="120" t="s">
        <v>480</v>
      </c>
      <c r="C50" s="119" t="s">
        <v>481</v>
      </c>
      <c r="D50" s="121">
        <f>SUM(E50,+L50)</f>
        <v>179137</v>
      </c>
      <c r="E50" s="121">
        <f>+SUM(F50:I50,K50)</f>
        <v>27954</v>
      </c>
      <c r="F50" s="121">
        <v>0</v>
      </c>
      <c r="G50" s="121">
        <v>0</v>
      </c>
      <c r="H50" s="121">
        <v>0</v>
      </c>
      <c r="I50" s="121">
        <v>25927</v>
      </c>
      <c r="J50" s="121"/>
      <c r="K50" s="121">
        <v>2027</v>
      </c>
      <c r="L50" s="121">
        <v>151183</v>
      </c>
      <c r="M50" s="121">
        <f>SUM(N50,+U50)</f>
        <v>17675</v>
      </c>
      <c r="N50" s="121">
        <f>+SUM(O50:R50,T50)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1"/>
      <c r="T50" s="121">
        <v>0</v>
      </c>
      <c r="U50" s="121">
        <v>17675</v>
      </c>
      <c r="V50" s="121">
        <f>+SUM(D50,M50)</f>
        <v>196812</v>
      </c>
      <c r="W50" s="121">
        <f>+SUM(E50,N50)</f>
        <v>27954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25927</v>
      </c>
      <c r="AB50" s="121">
        <f>+SUM(J50,S50)</f>
        <v>0</v>
      </c>
      <c r="AC50" s="121">
        <f>+SUM(K50,T50)</f>
        <v>2027</v>
      </c>
      <c r="AD50" s="121">
        <f>+SUM(L50,U50)</f>
        <v>168858</v>
      </c>
      <c r="AE50" s="209" t="s">
        <v>482</v>
      </c>
      <c r="AF50" s="208"/>
    </row>
    <row r="51" spans="1:32" s="136" customFormat="1" ht="13.5" customHeight="1" x14ac:dyDescent="0.15">
      <c r="A51" s="119" t="s">
        <v>14</v>
      </c>
      <c r="B51" s="120" t="s">
        <v>483</v>
      </c>
      <c r="C51" s="119" t="s">
        <v>484</v>
      </c>
      <c r="D51" s="121">
        <f>SUM(E51,+L51)</f>
        <v>127170</v>
      </c>
      <c r="E51" s="121">
        <f>+SUM(F51:I51,K51)</f>
        <v>0</v>
      </c>
      <c r="F51" s="121">
        <v>0</v>
      </c>
      <c r="G51" s="121">
        <v>0</v>
      </c>
      <c r="H51" s="121">
        <v>0</v>
      </c>
      <c r="I51" s="121">
        <v>0</v>
      </c>
      <c r="J51" s="121"/>
      <c r="K51" s="121">
        <v>0</v>
      </c>
      <c r="L51" s="121">
        <v>127170</v>
      </c>
      <c r="M51" s="121">
        <f>SUM(N51,+U51)</f>
        <v>10038</v>
      </c>
      <c r="N51" s="121">
        <f>+SUM(O51:R51,T51)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1"/>
      <c r="T51" s="121">
        <v>0</v>
      </c>
      <c r="U51" s="121">
        <v>10038</v>
      </c>
      <c r="V51" s="121">
        <f>+SUM(D51,M51)</f>
        <v>137208</v>
      </c>
      <c r="W51" s="121">
        <f>+SUM(E51,N51)</f>
        <v>0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0</v>
      </c>
      <c r="AB51" s="121">
        <f>+SUM(J51,S51)</f>
        <v>0</v>
      </c>
      <c r="AC51" s="121">
        <f>+SUM(K51,T51)</f>
        <v>0</v>
      </c>
      <c r="AD51" s="121">
        <f>+SUM(L51,U51)</f>
        <v>137208</v>
      </c>
      <c r="AE51" s="209" t="s">
        <v>485</v>
      </c>
      <c r="AF51" s="208"/>
    </row>
    <row r="52" spans="1:32" s="136" customFormat="1" ht="13.5" customHeight="1" x14ac:dyDescent="0.15">
      <c r="A52" s="119" t="s">
        <v>14</v>
      </c>
      <c r="B52" s="120" t="s">
        <v>487</v>
      </c>
      <c r="C52" s="119" t="s">
        <v>488</v>
      </c>
      <c r="D52" s="121">
        <f>SUM(E52,+L52)</f>
        <v>195276</v>
      </c>
      <c r="E52" s="121">
        <f>+SUM(F52:I52,K52)</f>
        <v>0</v>
      </c>
      <c r="F52" s="121">
        <v>0</v>
      </c>
      <c r="G52" s="121">
        <v>0</v>
      </c>
      <c r="H52" s="121">
        <v>0</v>
      </c>
      <c r="I52" s="121">
        <v>0</v>
      </c>
      <c r="J52" s="121"/>
      <c r="K52" s="121">
        <v>0</v>
      </c>
      <c r="L52" s="121">
        <v>195276</v>
      </c>
      <c r="M52" s="121">
        <f>SUM(N52,+U52)</f>
        <v>27048</v>
      </c>
      <c r="N52" s="121">
        <f>+SUM(O52:R52,T52)</f>
        <v>0</v>
      </c>
      <c r="O52" s="121">
        <v>0</v>
      </c>
      <c r="P52" s="121">
        <v>0</v>
      </c>
      <c r="Q52" s="121">
        <v>0</v>
      </c>
      <c r="R52" s="121">
        <v>0</v>
      </c>
      <c r="S52" s="121"/>
      <c r="T52" s="121">
        <v>0</v>
      </c>
      <c r="U52" s="121">
        <v>27048</v>
      </c>
      <c r="V52" s="121">
        <f>+SUM(D52,M52)</f>
        <v>222324</v>
      </c>
      <c r="W52" s="121">
        <f>+SUM(E52,N52)</f>
        <v>0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0</v>
      </c>
      <c r="AB52" s="121">
        <f>+SUM(J52,S52)</f>
        <v>0</v>
      </c>
      <c r="AC52" s="121">
        <f>+SUM(K52,T52)</f>
        <v>0</v>
      </c>
      <c r="AD52" s="121">
        <f>+SUM(L52,U52)</f>
        <v>222324</v>
      </c>
      <c r="AE52" s="209" t="s">
        <v>489</v>
      </c>
      <c r="AF52" s="208"/>
    </row>
    <row r="53" spans="1:32" s="136" customFormat="1" ht="13.5" customHeight="1" x14ac:dyDescent="0.15">
      <c r="A53" s="119" t="s">
        <v>14</v>
      </c>
      <c r="B53" s="120" t="s">
        <v>490</v>
      </c>
      <c r="C53" s="119" t="s">
        <v>491</v>
      </c>
      <c r="D53" s="121">
        <f>SUM(E53,+L53)</f>
        <v>53398</v>
      </c>
      <c r="E53" s="121">
        <f>+SUM(F53:I53,K53)</f>
        <v>0</v>
      </c>
      <c r="F53" s="121">
        <v>0</v>
      </c>
      <c r="G53" s="121">
        <v>0</v>
      </c>
      <c r="H53" s="121">
        <v>0</v>
      </c>
      <c r="I53" s="121">
        <v>0</v>
      </c>
      <c r="J53" s="121"/>
      <c r="K53" s="121">
        <v>0</v>
      </c>
      <c r="L53" s="121">
        <v>53398</v>
      </c>
      <c r="M53" s="121">
        <f>SUM(N53,+U53)</f>
        <v>14917</v>
      </c>
      <c r="N53" s="121">
        <f>+SUM(O53:R53,T53)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1"/>
      <c r="T53" s="121">
        <v>0</v>
      </c>
      <c r="U53" s="121">
        <v>14917</v>
      </c>
      <c r="V53" s="121">
        <f>+SUM(D53,M53)</f>
        <v>68315</v>
      </c>
      <c r="W53" s="121">
        <f>+SUM(E53,N53)</f>
        <v>0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0</v>
      </c>
      <c r="AB53" s="121">
        <f>+SUM(J53,S53)</f>
        <v>0</v>
      </c>
      <c r="AC53" s="121">
        <f>+SUM(K53,T53)</f>
        <v>0</v>
      </c>
      <c r="AD53" s="121">
        <f>+SUM(L53,U53)</f>
        <v>68315</v>
      </c>
      <c r="AE53" s="209" t="s">
        <v>492</v>
      </c>
      <c r="AF53" s="208"/>
    </row>
    <row r="54" spans="1:32" s="136" customFormat="1" ht="13.5" customHeight="1" x14ac:dyDescent="0.15">
      <c r="A54" s="119" t="s">
        <v>14</v>
      </c>
      <c r="B54" s="120" t="s">
        <v>493</v>
      </c>
      <c r="C54" s="119" t="s">
        <v>494</v>
      </c>
      <c r="D54" s="121">
        <f>SUM(E54,+L54)</f>
        <v>30693</v>
      </c>
      <c r="E54" s="121">
        <f>+SUM(F54:I54,K54)</f>
        <v>0</v>
      </c>
      <c r="F54" s="121">
        <v>0</v>
      </c>
      <c r="G54" s="121">
        <v>0</v>
      </c>
      <c r="H54" s="121">
        <v>0</v>
      </c>
      <c r="I54" s="121">
        <v>0</v>
      </c>
      <c r="J54" s="121"/>
      <c r="K54" s="121">
        <v>0</v>
      </c>
      <c r="L54" s="121">
        <v>30693</v>
      </c>
      <c r="M54" s="121">
        <f>SUM(N54,+U54)</f>
        <v>6850</v>
      </c>
      <c r="N54" s="121">
        <f>+SUM(O54:R54,T54)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1"/>
      <c r="T54" s="121">
        <v>0</v>
      </c>
      <c r="U54" s="121">
        <v>6850</v>
      </c>
      <c r="V54" s="121">
        <f>+SUM(D54,M54)</f>
        <v>37543</v>
      </c>
      <c r="W54" s="121">
        <f>+SUM(E54,N54)</f>
        <v>0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0</v>
      </c>
      <c r="AB54" s="121">
        <f>+SUM(J54,S54)</f>
        <v>0</v>
      </c>
      <c r="AC54" s="121">
        <f>+SUM(K54,T54)</f>
        <v>0</v>
      </c>
      <c r="AD54" s="121">
        <f>+SUM(L54,U54)</f>
        <v>37543</v>
      </c>
      <c r="AE54" s="209" t="s">
        <v>495</v>
      </c>
      <c r="AF54" s="208"/>
    </row>
    <row r="55" spans="1:32" s="136" customFormat="1" ht="13.5" customHeight="1" x14ac:dyDescent="0.15">
      <c r="A55" s="119" t="s">
        <v>14</v>
      </c>
      <c r="B55" s="120" t="s">
        <v>496</v>
      </c>
      <c r="C55" s="119" t="s">
        <v>497</v>
      </c>
      <c r="D55" s="121">
        <f>SUM(E55,+L55)</f>
        <v>48584</v>
      </c>
      <c r="E55" s="121">
        <f>+SUM(F55:I55,K55)</f>
        <v>0</v>
      </c>
      <c r="F55" s="121">
        <v>0</v>
      </c>
      <c r="G55" s="121">
        <v>0</v>
      </c>
      <c r="H55" s="121">
        <v>0</v>
      </c>
      <c r="I55" s="121">
        <v>0</v>
      </c>
      <c r="J55" s="121"/>
      <c r="K55" s="121">
        <v>0</v>
      </c>
      <c r="L55" s="121">
        <v>48584</v>
      </c>
      <c r="M55" s="121">
        <f>SUM(N55,+U55)</f>
        <v>10696</v>
      </c>
      <c r="N55" s="121">
        <f>+SUM(O55:R55,T55)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1"/>
      <c r="T55" s="121">
        <v>0</v>
      </c>
      <c r="U55" s="121">
        <v>10696</v>
      </c>
      <c r="V55" s="121">
        <f>+SUM(D55,M55)</f>
        <v>59280</v>
      </c>
      <c r="W55" s="121">
        <f>+SUM(E55,N55)</f>
        <v>0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0</v>
      </c>
      <c r="AB55" s="121">
        <f>+SUM(J55,S55)</f>
        <v>0</v>
      </c>
      <c r="AC55" s="121">
        <f>+SUM(K55,T55)</f>
        <v>0</v>
      </c>
      <c r="AD55" s="121">
        <f>+SUM(L55,U55)</f>
        <v>59280</v>
      </c>
      <c r="AE55" s="209" t="s">
        <v>498</v>
      </c>
      <c r="AF55" s="208"/>
    </row>
    <row r="56" spans="1:32" s="136" customFormat="1" ht="13.5" customHeight="1" x14ac:dyDescent="0.15">
      <c r="A56" s="119" t="s">
        <v>14</v>
      </c>
      <c r="B56" s="120" t="s">
        <v>499</v>
      </c>
      <c r="C56" s="119" t="s">
        <v>500</v>
      </c>
      <c r="D56" s="121">
        <f>SUM(E56,+L56)</f>
        <v>45637</v>
      </c>
      <c r="E56" s="121">
        <f>+SUM(F56:I56,K56)</f>
        <v>0</v>
      </c>
      <c r="F56" s="121">
        <v>0</v>
      </c>
      <c r="G56" s="121">
        <v>0</v>
      </c>
      <c r="H56" s="121">
        <v>0</v>
      </c>
      <c r="I56" s="121">
        <v>0</v>
      </c>
      <c r="J56" s="121"/>
      <c r="K56" s="121">
        <v>0</v>
      </c>
      <c r="L56" s="121">
        <v>45637</v>
      </c>
      <c r="M56" s="121">
        <f>SUM(N56,+U56)</f>
        <v>8694</v>
      </c>
      <c r="N56" s="121">
        <f>+SUM(O56:R56,T56)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1"/>
      <c r="T56" s="121">
        <v>0</v>
      </c>
      <c r="U56" s="121">
        <v>8694</v>
      </c>
      <c r="V56" s="121">
        <f>+SUM(D56,M56)</f>
        <v>54331</v>
      </c>
      <c r="W56" s="121">
        <f>+SUM(E56,N56)</f>
        <v>0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0</v>
      </c>
      <c r="AB56" s="121">
        <f>+SUM(J56,S56)</f>
        <v>0</v>
      </c>
      <c r="AC56" s="121">
        <f>+SUM(K56,T56)</f>
        <v>0</v>
      </c>
      <c r="AD56" s="121">
        <f>+SUM(L56,U56)</f>
        <v>54331</v>
      </c>
      <c r="AE56" s="209" t="s">
        <v>501</v>
      </c>
      <c r="AF56" s="208"/>
    </row>
    <row r="57" spans="1:32" s="136" customFormat="1" ht="13.5" customHeight="1" x14ac:dyDescent="0.15">
      <c r="A57" s="119" t="s">
        <v>14</v>
      </c>
      <c r="B57" s="120" t="s">
        <v>502</v>
      </c>
      <c r="C57" s="119" t="s">
        <v>503</v>
      </c>
      <c r="D57" s="121">
        <f>SUM(E57,+L57)</f>
        <v>34147</v>
      </c>
      <c r="E57" s="121">
        <f>+SUM(F57:I57,K57)</f>
        <v>0</v>
      </c>
      <c r="F57" s="121">
        <v>0</v>
      </c>
      <c r="G57" s="121">
        <v>0</v>
      </c>
      <c r="H57" s="121">
        <v>0</v>
      </c>
      <c r="I57" s="121">
        <v>0</v>
      </c>
      <c r="J57" s="121"/>
      <c r="K57" s="121">
        <v>0</v>
      </c>
      <c r="L57" s="121">
        <v>34147</v>
      </c>
      <c r="M57" s="121">
        <f>SUM(N57,+U57)</f>
        <v>12125</v>
      </c>
      <c r="N57" s="121">
        <f>+SUM(O57:R57,T57)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1"/>
      <c r="T57" s="121">
        <v>0</v>
      </c>
      <c r="U57" s="121">
        <v>12125</v>
      </c>
      <c r="V57" s="121">
        <f>+SUM(D57,M57)</f>
        <v>46272</v>
      </c>
      <c r="W57" s="121">
        <f>+SUM(E57,N57)</f>
        <v>0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0</v>
      </c>
      <c r="AB57" s="121">
        <f>+SUM(J57,S57)</f>
        <v>0</v>
      </c>
      <c r="AC57" s="121">
        <f>+SUM(K57,T57)</f>
        <v>0</v>
      </c>
      <c r="AD57" s="121">
        <f>+SUM(L57,U57)</f>
        <v>46272</v>
      </c>
      <c r="AE57" s="209" t="s">
        <v>504</v>
      </c>
      <c r="AF57" s="208"/>
    </row>
    <row r="58" spans="1:32" s="136" customFormat="1" ht="13.5" customHeight="1" x14ac:dyDescent="0.15">
      <c r="A58" s="119" t="s">
        <v>14</v>
      </c>
      <c r="B58" s="120" t="s">
        <v>505</v>
      </c>
      <c r="C58" s="119" t="s">
        <v>506</v>
      </c>
      <c r="D58" s="121">
        <f>SUM(E58,+L58)</f>
        <v>32273</v>
      </c>
      <c r="E58" s="121">
        <f>+SUM(F58:I58,K58)</f>
        <v>0</v>
      </c>
      <c r="F58" s="121">
        <v>0</v>
      </c>
      <c r="G58" s="121">
        <v>0</v>
      </c>
      <c r="H58" s="121">
        <v>0</v>
      </c>
      <c r="I58" s="121">
        <v>0</v>
      </c>
      <c r="J58" s="121"/>
      <c r="K58" s="121">
        <v>0</v>
      </c>
      <c r="L58" s="121">
        <v>32273</v>
      </c>
      <c r="M58" s="121">
        <f>SUM(N58,+U58)</f>
        <v>8293</v>
      </c>
      <c r="N58" s="121">
        <f>+SUM(O58:R58,T58)</f>
        <v>0</v>
      </c>
      <c r="O58" s="121">
        <v>0</v>
      </c>
      <c r="P58" s="121">
        <v>0</v>
      </c>
      <c r="Q58" s="121">
        <v>0</v>
      </c>
      <c r="R58" s="121">
        <v>0</v>
      </c>
      <c r="S58" s="121"/>
      <c r="T58" s="121">
        <v>0</v>
      </c>
      <c r="U58" s="121">
        <v>8293</v>
      </c>
      <c r="V58" s="121">
        <f>+SUM(D58,M58)</f>
        <v>40566</v>
      </c>
      <c r="W58" s="121">
        <f>+SUM(E58,N58)</f>
        <v>0</v>
      </c>
      <c r="X58" s="121">
        <f>+SUM(F58,O58)</f>
        <v>0</v>
      </c>
      <c r="Y58" s="121">
        <f>+SUM(G58,P58)</f>
        <v>0</v>
      </c>
      <c r="Z58" s="121">
        <f>+SUM(H58,Q58)</f>
        <v>0</v>
      </c>
      <c r="AA58" s="121">
        <f>+SUM(I58,R58)</f>
        <v>0</v>
      </c>
      <c r="AB58" s="121">
        <f>+SUM(J58,S58)</f>
        <v>0</v>
      </c>
      <c r="AC58" s="121">
        <f>+SUM(K58,T58)</f>
        <v>0</v>
      </c>
      <c r="AD58" s="121">
        <f>+SUM(L58,U58)</f>
        <v>40566</v>
      </c>
      <c r="AE58" s="209" t="s">
        <v>507</v>
      </c>
      <c r="AF58" s="208"/>
    </row>
    <row r="59" spans="1:32" s="136" customFormat="1" ht="13.5" customHeight="1" x14ac:dyDescent="0.15">
      <c r="A59" s="119" t="s">
        <v>14</v>
      </c>
      <c r="B59" s="120" t="s">
        <v>508</v>
      </c>
      <c r="C59" s="119" t="s">
        <v>509</v>
      </c>
      <c r="D59" s="121">
        <f>SUM(E59,+L59)</f>
        <v>165749</v>
      </c>
      <c r="E59" s="121">
        <f>+SUM(F59:I59,K59)</f>
        <v>45007</v>
      </c>
      <c r="F59" s="121">
        <v>0</v>
      </c>
      <c r="G59" s="121">
        <v>0</v>
      </c>
      <c r="H59" s="121">
        <v>0</v>
      </c>
      <c r="I59" s="121">
        <v>31085</v>
      </c>
      <c r="J59" s="121"/>
      <c r="K59" s="121">
        <v>13922</v>
      </c>
      <c r="L59" s="121">
        <v>120742</v>
      </c>
      <c r="M59" s="121">
        <f>SUM(N59,+U59)</f>
        <v>29359</v>
      </c>
      <c r="N59" s="121">
        <f>+SUM(O59:R59,T59)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1"/>
      <c r="T59" s="121">
        <v>0</v>
      </c>
      <c r="U59" s="121">
        <v>29359</v>
      </c>
      <c r="V59" s="121">
        <f>+SUM(D59,M59)</f>
        <v>195108</v>
      </c>
      <c r="W59" s="121">
        <f>+SUM(E59,N59)</f>
        <v>45007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31085</v>
      </c>
      <c r="AB59" s="121">
        <f>+SUM(J59,S59)</f>
        <v>0</v>
      </c>
      <c r="AC59" s="121">
        <f>+SUM(K59,T59)</f>
        <v>13922</v>
      </c>
      <c r="AD59" s="121">
        <f>+SUM(L59,U59)</f>
        <v>150101</v>
      </c>
      <c r="AE59" s="209" t="s">
        <v>510</v>
      </c>
      <c r="AF59" s="208"/>
    </row>
    <row r="60" spans="1:32" s="136" customFormat="1" ht="13.5" customHeight="1" x14ac:dyDescent="0.15">
      <c r="A60" s="119" t="s">
        <v>14</v>
      </c>
      <c r="B60" s="120" t="s">
        <v>511</v>
      </c>
      <c r="C60" s="119" t="s">
        <v>512</v>
      </c>
      <c r="D60" s="121">
        <f>SUM(E60,+L60)</f>
        <v>310234</v>
      </c>
      <c r="E60" s="121">
        <f>+SUM(F60:I60,K60)</f>
        <v>204597</v>
      </c>
      <c r="F60" s="121">
        <v>0</v>
      </c>
      <c r="G60" s="121">
        <v>0</v>
      </c>
      <c r="H60" s="121">
        <v>0</v>
      </c>
      <c r="I60" s="121">
        <v>22281</v>
      </c>
      <c r="J60" s="121"/>
      <c r="K60" s="121">
        <v>182316</v>
      </c>
      <c r="L60" s="121">
        <v>105637</v>
      </c>
      <c r="M60" s="121">
        <f>SUM(N60,+U60)</f>
        <v>26205</v>
      </c>
      <c r="N60" s="121">
        <f>+SUM(O60:R60,T60)</f>
        <v>0</v>
      </c>
      <c r="O60" s="121">
        <v>0</v>
      </c>
      <c r="P60" s="121">
        <v>0</v>
      </c>
      <c r="Q60" s="121">
        <v>0</v>
      </c>
      <c r="R60" s="121">
        <v>0</v>
      </c>
      <c r="S60" s="121"/>
      <c r="T60" s="121">
        <v>0</v>
      </c>
      <c r="U60" s="121">
        <v>26205</v>
      </c>
      <c r="V60" s="121">
        <f>+SUM(D60,M60)</f>
        <v>336439</v>
      </c>
      <c r="W60" s="121">
        <f>+SUM(E60,N60)</f>
        <v>204597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22281</v>
      </c>
      <c r="AB60" s="121">
        <f>+SUM(J60,S60)</f>
        <v>0</v>
      </c>
      <c r="AC60" s="121">
        <f>+SUM(K60,T60)</f>
        <v>182316</v>
      </c>
      <c r="AD60" s="121">
        <f>+SUM(L60,U60)</f>
        <v>131842</v>
      </c>
      <c r="AE60" s="209" t="s">
        <v>513</v>
      </c>
      <c r="AF60" s="208"/>
    </row>
    <row r="61" spans="1:32" s="136" customFormat="1" ht="13.5" customHeight="1" x14ac:dyDescent="0.15">
      <c r="A61" s="119" t="s">
        <v>14</v>
      </c>
      <c r="B61" s="120" t="s">
        <v>514</v>
      </c>
      <c r="C61" s="119" t="s">
        <v>515</v>
      </c>
      <c r="D61" s="121">
        <f>SUM(E61,+L61)</f>
        <v>94033</v>
      </c>
      <c r="E61" s="121">
        <f>+SUM(F61:I61,K61)</f>
        <v>0</v>
      </c>
      <c r="F61" s="121">
        <v>0</v>
      </c>
      <c r="G61" s="121">
        <v>0</v>
      </c>
      <c r="H61" s="121">
        <v>0</v>
      </c>
      <c r="I61" s="121">
        <v>0</v>
      </c>
      <c r="J61" s="121"/>
      <c r="K61" s="121">
        <v>0</v>
      </c>
      <c r="L61" s="121">
        <v>94033</v>
      </c>
      <c r="M61" s="121">
        <f>SUM(N61,+U61)</f>
        <v>29460</v>
      </c>
      <c r="N61" s="121">
        <f>+SUM(O61:R61,T61)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1"/>
      <c r="T61" s="121">
        <v>0</v>
      </c>
      <c r="U61" s="121">
        <v>29460</v>
      </c>
      <c r="V61" s="121">
        <f>+SUM(D61,M61)</f>
        <v>123493</v>
      </c>
      <c r="W61" s="121">
        <f>+SUM(E61,N61)</f>
        <v>0</v>
      </c>
      <c r="X61" s="121">
        <f>+SUM(F61,O61)</f>
        <v>0</v>
      </c>
      <c r="Y61" s="121">
        <f>+SUM(G61,P61)</f>
        <v>0</v>
      </c>
      <c r="Z61" s="121">
        <f>+SUM(H61,Q61)</f>
        <v>0</v>
      </c>
      <c r="AA61" s="121">
        <f>+SUM(I61,R61)</f>
        <v>0</v>
      </c>
      <c r="AB61" s="121">
        <f>+SUM(J61,S61)</f>
        <v>0</v>
      </c>
      <c r="AC61" s="121">
        <f>+SUM(K61,T61)</f>
        <v>0</v>
      </c>
      <c r="AD61" s="121">
        <f>+SUM(L61,U61)</f>
        <v>123493</v>
      </c>
      <c r="AE61" s="209" t="s">
        <v>516</v>
      </c>
      <c r="AF61" s="208"/>
    </row>
    <row r="62" spans="1:32" s="136" customFormat="1" ht="13.5" customHeight="1" x14ac:dyDescent="0.15">
      <c r="A62" s="119" t="s">
        <v>14</v>
      </c>
      <c r="B62" s="120" t="s">
        <v>440</v>
      </c>
      <c r="C62" s="119" t="s">
        <v>441</v>
      </c>
      <c r="D62" s="121">
        <f>SUM(E62,+L62)</f>
        <v>85381</v>
      </c>
      <c r="E62" s="121">
        <f>+SUM(F62:I62,K62)</f>
        <v>73670</v>
      </c>
      <c r="F62" s="121">
        <v>253</v>
      </c>
      <c r="G62" s="121">
        <v>0</v>
      </c>
      <c r="H62" s="121">
        <v>0</v>
      </c>
      <c r="I62" s="121">
        <v>73417</v>
      </c>
      <c r="J62" s="121">
        <v>238443</v>
      </c>
      <c r="K62" s="121">
        <v>0</v>
      </c>
      <c r="L62" s="121">
        <v>11711</v>
      </c>
      <c r="M62" s="121">
        <f>SUM(N62,+U62)</f>
        <v>150389</v>
      </c>
      <c r="N62" s="121">
        <f>+SUM(O62:R62,T62)</f>
        <v>150389</v>
      </c>
      <c r="O62" s="121">
        <v>0</v>
      </c>
      <c r="P62" s="121">
        <v>0</v>
      </c>
      <c r="Q62" s="121">
        <v>0</v>
      </c>
      <c r="R62" s="121">
        <v>150389</v>
      </c>
      <c r="S62" s="121">
        <v>77557</v>
      </c>
      <c r="T62" s="121">
        <v>0</v>
      </c>
      <c r="U62" s="121">
        <v>0</v>
      </c>
      <c r="V62" s="121">
        <f>+SUM(D62,M62)</f>
        <v>235770</v>
      </c>
      <c r="W62" s="121">
        <f>+SUM(E62,N62)</f>
        <v>224059</v>
      </c>
      <c r="X62" s="121">
        <f>+SUM(F62,O62)</f>
        <v>253</v>
      </c>
      <c r="Y62" s="121">
        <f>+SUM(G62,P62)</f>
        <v>0</v>
      </c>
      <c r="Z62" s="121">
        <f>+SUM(H62,Q62)</f>
        <v>0</v>
      </c>
      <c r="AA62" s="121">
        <f>+SUM(I62,R62)</f>
        <v>223806</v>
      </c>
      <c r="AB62" s="121">
        <f>+SUM(J62,S62)</f>
        <v>316000</v>
      </c>
      <c r="AC62" s="121">
        <f>+SUM(K62,T62)</f>
        <v>0</v>
      </c>
      <c r="AD62" s="121">
        <f>+SUM(L62,U62)</f>
        <v>11711</v>
      </c>
      <c r="AE62" s="209" t="s">
        <v>517</v>
      </c>
      <c r="AF62" s="208"/>
    </row>
    <row r="63" spans="1:32" s="136" customFormat="1" ht="13.5" customHeight="1" x14ac:dyDescent="0.15">
      <c r="A63" s="119" t="s">
        <v>14</v>
      </c>
      <c r="B63" s="120" t="s">
        <v>361</v>
      </c>
      <c r="C63" s="119" t="s">
        <v>362</v>
      </c>
      <c r="D63" s="121">
        <f>SUM(E63,+L63)</f>
        <v>1358580</v>
      </c>
      <c r="E63" s="121">
        <f>+SUM(F63:I63,K63)</f>
        <v>1278684</v>
      </c>
      <c r="F63" s="121">
        <v>280601</v>
      </c>
      <c r="G63" s="121">
        <v>0</v>
      </c>
      <c r="H63" s="121">
        <v>602500</v>
      </c>
      <c r="I63" s="121">
        <v>395583</v>
      </c>
      <c r="J63" s="121">
        <v>720593</v>
      </c>
      <c r="K63" s="121">
        <v>0</v>
      </c>
      <c r="L63" s="121">
        <v>79896</v>
      </c>
      <c r="M63" s="121">
        <f>SUM(N63,+U63)</f>
        <v>0</v>
      </c>
      <c r="N63" s="121">
        <f>+SUM(O63:R63,T63)</f>
        <v>0</v>
      </c>
      <c r="O63" s="121">
        <v>0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0</v>
      </c>
      <c r="V63" s="121">
        <f>+SUM(D63,M63)</f>
        <v>1358580</v>
      </c>
      <c r="W63" s="121">
        <f>+SUM(E63,N63)</f>
        <v>1278684</v>
      </c>
      <c r="X63" s="121">
        <f>+SUM(F63,O63)</f>
        <v>280601</v>
      </c>
      <c r="Y63" s="121">
        <f>+SUM(G63,P63)</f>
        <v>0</v>
      </c>
      <c r="Z63" s="121">
        <f>+SUM(H63,Q63)</f>
        <v>602500</v>
      </c>
      <c r="AA63" s="121">
        <f>+SUM(I63,R63)</f>
        <v>395583</v>
      </c>
      <c r="AB63" s="121">
        <f>+SUM(J63,S63)</f>
        <v>720593</v>
      </c>
      <c r="AC63" s="121">
        <f>+SUM(K63,T63)</f>
        <v>0</v>
      </c>
      <c r="AD63" s="121">
        <f>+SUM(L63,U63)</f>
        <v>79896</v>
      </c>
      <c r="AE63" s="209" t="s">
        <v>518</v>
      </c>
      <c r="AF63" s="208"/>
    </row>
    <row r="64" spans="1:32" s="136" customFormat="1" ht="13.5" customHeight="1" x14ac:dyDescent="0.15">
      <c r="A64" s="119" t="s">
        <v>14</v>
      </c>
      <c r="B64" s="120" t="s">
        <v>370</v>
      </c>
      <c r="C64" s="119" t="s">
        <v>371</v>
      </c>
      <c r="D64" s="121">
        <f>SUM(E64,+L64)</f>
        <v>187703</v>
      </c>
      <c r="E64" s="121">
        <f>+SUM(F64:I64,K64)</f>
        <v>168777</v>
      </c>
      <c r="F64" s="121">
        <v>3104</v>
      </c>
      <c r="G64" s="121">
        <v>0</v>
      </c>
      <c r="H64" s="121">
        <v>0</v>
      </c>
      <c r="I64" s="121">
        <v>162340</v>
      </c>
      <c r="J64" s="121">
        <v>1027018</v>
      </c>
      <c r="K64" s="121">
        <v>3333</v>
      </c>
      <c r="L64" s="121">
        <v>18926</v>
      </c>
      <c r="M64" s="121">
        <f>SUM(N64,+U64)</f>
        <v>0</v>
      </c>
      <c r="N64" s="121">
        <f>+SUM(O64:R64,T64)</f>
        <v>0</v>
      </c>
      <c r="O64" s="121">
        <v>0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0</v>
      </c>
      <c r="V64" s="121">
        <f>+SUM(D64,M64)</f>
        <v>187703</v>
      </c>
      <c r="W64" s="121">
        <f>+SUM(E64,N64)</f>
        <v>168777</v>
      </c>
      <c r="X64" s="121">
        <f>+SUM(F64,O64)</f>
        <v>3104</v>
      </c>
      <c r="Y64" s="121">
        <f>+SUM(G64,P64)</f>
        <v>0</v>
      </c>
      <c r="Z64" s="121">
        <f>+SUM(H64,Q64)</f>
        <v>0</v>
      </c>
      <c r="AA64" s="121">
        <f>+SUM(I64,R64)</f>
        <v>162340</v>
      </c>
      <c r="AB64" s="121">
        <f>+SUM(J64,S64)</f>
        <v>1027018</v>
      </c>
      <c r="AC64" s="121">
        <f>+SUM(K64,T64)</f>
        <v>3333</v>
      </c>
      <c r="AD64" s="121">
        <f>+SUM(L64,U64)</f>
        <v>18926</v>
      </c>
      <c r="AE64" s="209" t="s">
        <v>519</v>
      </c>
      <c r="AF64" s="208"/>
    </row>
    <row r="65" spans="1:32" s="136" customFormat="1" ht="13.5" customHeight="1" x14ac:dyDescent="0.15">
      <c r="A65" s="119" t="s">
        <v>14</v>
      </c>
      <c r="B65" s="120" t="s">
        <v>455</v>
      </c>
      <c r="C65" s="119" t="s">
        <v>456</v>
      </c>
      <c r="D65" s="121">
        <f>SUM(E65,+L65)</f>
        <v>168002</v>
      </c>
      <c r="E65" s="121">
        <f>+SUM(F65:I65,K65)</f>
        <v>168002</v>
      </c>
      <c r="F65" s="121">
        <v>0</v>
      </c>
      <c r="G65" s="121">
        <v>0</v>
      </c>
      <c r="H65" s="121">
        <v>0</v>
      </c>
      <c r="I65" s="121">
        <v>168002</v>
      </c>
      <c r="J65" s="121">
        <v>565000</v>
      </c>
      <c r="K65" s="121">
        <v>0</v>
      </c>
      <c r="L65" s="121">
        <v>0</v>
      </c>
      <c r="M65" s="121">
        <f>SUM(N65,+U65)</f>
        <v>0</v>
      </c>
      <c r="N65" s="121">
        <f>+SUM(O65:R65,T65)</f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f>+SUM(D65,M65)</f>
        <v>168002</v>
      </c>
      <c r="W65" s="121">
        <f>+SUM(E65,N65)</f>
        <v>168002</v>
      </c>
      <c r="X65" s="121">
        <f>+SUM(F65,O65)</f>
        <v>0</v>
      </c>
      <c r="Y65" s="121">
        <f>+SUM(G65,P65)</f>
        <v>0</v>
      </c>
      <c r="Z65" s="121">
        <f>+SUM(H65,Q65)</f>
        <v>0</v>
      </c>
      <c r="AA65" s="121">
        <f>+SUM(I65,R65)</f>
        <v>168002</v>
      </c>
      <c r="AB65" s="121">
        <f>+SUM(J65,S65)</f>
        <v>565000</v>
      </c>
      <c r="AC65" s="121">
        <f>+SUM(K65,T65)</f>
        <v>0</v>
      </c>
      <c r="AD65" s="121">
        <f>+SUM(L65,U65)</f>
        <v>0</v>
      </c>
      <c r="AE65" s="209" t="s">
        <v>520</v>
      </c>
      <c r="AF65" s="208"/>
    </row>
    <row r="66" spans="1:32" s="136" customFormat="1" ht="13.5" customHeight="1" x14ac:dyDescent="0.15">
      <c r="A66" s="119" t="s">
        <v>14</v>
      </c>
      <c r="B66" s="120" t="s">
        <v>383</v>
      </c>
      <c r="C66" s="119" t="s">
        <v>521</v>
      </c>
      <c r="D66" s="121">
        <f>SUM(E66,+L66)</f>
        <v>186482</v>
      </c>
      <c r="E66" s="121">
        <f>+SUM(F66:I66,K66)</f>
        <v>240148</v>
      </c>
      <c r="F66" s="121">
        <v>0</v>
      </c>
      <c r="G66" s="121">
        <v>0</v>
      </c>
      <c r="H66" s="121">
        <v>0</v>
      </c>
      <c r="I66" s="121">
        <v>240148</v>
      </c>
      <c r="J66" s="121">
        <v>1803364</v>
      </c>
      <c r="K66" s="121">
        <v>0</v>
      </c>
      <c r="L66" s="121">
        <v>-53666</v>
      </c>
      <c r="M66" s="121">
        <f>SUM(N66,+U66)</f>
        <v>13904</v>
      </c>
      <c r="N66" s="121">
        <f>+SUM(O66:R66,T66)</f>
        <v>28858</v>
      </c>
      <c r="O66" s="121">
        <v>0</v>
      </c>
      <c r="P66" s="121">
        <v>0</v>
      </c>
      <c r="Q66" s="121">
        <v>0</v>
      </c>
      <c r="R66" s="121">
        <v>28858</v>
      </c>
      <c r="S66" s="121">
        <v>271745</v>
      </c>
      <c r="T66" s="121">
        <v>0</v>
      </c>
      <c r="U66" s="121">
        <v>-14954</v>
      </c>
      <c r="V66" s="121">
        <f>+SUM(D66,M66)</f>
        <v>200386</v>
      </c>
      <c r="W66" s="121">
        <f>+SUM(E66,N66)</f>
        <v>269006</v>
      </c>
      <c r="X66" s="121">
        <f>+SUM(F66,O66)</f>
        <v>0</v>
      </c>
      <c r="Y66" s="121">
        <f>+SUM(G66,P66)</f>
        <v>0</v>
      </c>
      <c r="Z66" s="121">
        <f>+SUM(H66,Q66)</f>
        <v>0</v>
      </c>
      <c r="AA66" s="121">
        <f>+SUM(I66,R66)</f>
        <v>269006</v>
      </c>
      <c r="AB66" s="121">
        <f>+SUM(J66,S66)</f>
        <v>2075109</v>
      </c>
      <c r="AC66" s="121">
        <f>+SUM(K66,T66)</f>
        <v>0</v>
      </c>
      <c r="AD66" s="121">
        <f>+SUM(L66,U66)</f>
        <v>-68620</v>
      </c>
      <c r="AE66" s="209" t="s">
        <v>522</v>
      </c>
      <c r="AF66" s="208"/>
    </row>
    <row r="67" spans="1:32" s="136" customFormat="1" ht="13.5" customHeight="1" x14ac:dyDescent="0.15">
      <c r="A67" s="119" t="s">
        <v>14</v>
      </c>
      <c r="B67" s="120" t="s">
        <v>363</v>
      </c>
      <c r="C67" s="119" t="s">
        <v>364</v>
      </c>
      <c r="D67" s="121">
        <f>SUM(E67,+L67)</f>
        <v>0</v>
      </c>
      <c r="E67" s="121">
        <f>+SUM(F67:I67,K67)</f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f>SUM(N67,+U67)</f>
        <v>34291</v>
      </c>
      <c r="N67" s="121">
        <f>+SUM(O67:R67,T67)</f>
        <v>34291</v>
      </c>
      <c r="O67" s="121">
        <v>0</v>
      </c>
      <c r="P67" s="121">
        <v>0</v>
      </c>
      <c r="Q67" s="121">
        <v>0</v>
      </c>
      <c r="R67" s="121">
        <v>34291</v>
      </c>
      <c r="S67" s="121">
        <v>318561</v>
      </c>
      <c r="T67" s="121">
        <v>0</v>
      </c>
      <c r="U67" s="121">
        <v>0</v>
      </c>
      <c r="V67" s="121">
        <f>+SUM(D67,M67)</f>
        <v>34291</v>
      </c>
      <c r="W67" s="121">
        <f>+SUM(E67,N67)</f>
        <v>34291</v>
      </c>
      <c r="X67" s="121">
        <f>+SUM(F67,O67)</f>
        <v>0</v>
      </c>
      <c r="Y67" s="121">
        <f>+SUM(G67,P67)</f>
        <v>0</v>
      </c>
      <c r="Z67" s="121">
        <f>+SUM(H67,Q67)</f>
        <v>0</v>
      </c>
      <c r="AA67" s="121">
        <f>+SUM(I67,R67)</f>
        <v>34291</v>
      </c>
      <c r="AB67" s="121">
        <f>+SUM(J67,S67)</f>
        <v>318561</v>
      </c>
      <c r="AC67" s="121">
        <f>+SUM(K67,T67)</f>
        <v>0</v>
      </c>
      <c r="AD67" s="121">
        <f>+SUM(L67,U67)</f>
        <v>0</v>
      </c>
      <c r="AE67" s="209" t="s">
        <v>523</v>
      </c>
      <c r="AF67" s="208"/>
    </row>
    <row r="68" spans="1:32" s="136" customFormat="1" ht="13.5" customHeight="1" x14ac:dyDescent="0.15">
      <c r="A68" s="119" t="s">
        <v>14</v>
      </c>
      <c r="B68" s="120" t="s">
        <v>429</v>
      </c>
      <c r="C68" s="119" t="s">
        <v>430</v>
      </c>
      <c r="D68" s="121">
        <f>SUM(E68,+L68)</f>
        <v>0</v>
      </c>
      <c r="E68" s="121">
        <f>+SUM(F68:I68,K68)</f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f>SUM(N68,+U68)</f>
        <v>15013</v>
      </c>
      <c r="N68" s="121">
        <f>+SUM(O68:R68,T68)</f>
        <v>15013</v>
      </c>
      <c r="O68" s="121">
        <v>0</v>
      </c>
      <c r="P68" s="121">
        <v>0</v>
      </c>
      <c r="Q68" s="121">
        <v>0</v>
      </c>
      <c r="R68" s="121">
        <v>15013</v>
      </c>
      <c r="S68" s="121">
        <v>130185</v>
      </c>
      <c r="T68" s="121">
        <v>0</v>
      </c>
      <c r="U68" s="121">
        <v>0</v>
      </c>
      <c r="V68" s="121">
        <f>+SUM(D68,M68)</f>
        <v>15013</v>
      </c>
      <c r="W68" s="121">
        <f>+SUM(E68,N68)</f>
        <v>15013</v>
      </c>
      <c r="X68" s="121">
        <f>+SUM(F68,O68)</f>
        <v>0</v>
      </c>
      <c r="Y68" s="121">
        <f>+SUM(G68,P68)</f>
        <v>0</v>
      </c>
      <c r="Z68" s="121">
        <f>+SUM(H68,Q68)</f>
        <v>0</v>
      </c>
      <c r="AA68" s="121">
        <f>+SUM(I68,R68)</f>
        <v>15013</v>
      </c>
      <c r="AB68" s="121">
        <f>+SUM(J68,S68)</f>
        <v>130185</v>
      </c>
      <c r="AC68" s="121">
        <f>+SUM(K68,T68)</f>
        <v>0</v>
      </c>
      <c r="AD68" s="121">
        <f>+SUM(L68,U68)</f>
        <v>0</v>
      </c>
      <c r="AE68" s="209" t="s">
        <v>524</v>
      </c>
      <c r="AF68" s="208"/>
    </row>
    <row r="69" spans="1:32" s="136" customFormat="1" ht="13.5" customHeight="1" x14ac:dyDescent="0.15">
      <c r="A69" s="119" t="s">
        <v>14</v>
      </c>
      <c r="B69" s="120" t="s">
        <v>375</v>
      </c>
      <c r="C69" s="119" t="s">
        <v>376</v>
      </c>
      <c r="D69" s="121">
        <f>SUM(E69,+L69)</f>
        <v>0</v>
      </c>
      <c r="E69" s="121">
        <f>+SUM(F69:I69,K69)</f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v>0</v>
      </c>
      <c r="M69" s="121">
        <f>SUM(N69,+U69)</f>
        <v>292513</v>
      </c>
      <c r="N69" s="121">
        <f>+SUM(O69:R69,T69)</f>
        <v>292513</v>
      </c>
      <c r="O69" s="121">
        <v>0</v>
      </c>
      <c r="P69" s="121">
        <v>0</v>
      </c>
      <c r="Q69" s="121">
        <v>0</v>
      </c>
      <c r="R69" s="121">
        <v>292513</v>
      </c>
      <c r="S69" s="121">
        <v>150216</v>
      </c>
      <c r="T69" s="121">
        <v>0</v>
      </c>
      <c r="U69" s="121">
        <v>0</v>
      </c>
      <c r="V69" s="121">
        <f>+SUM(D69,M69)</f>
        <v>292513</v>
      </c>
      <c r="W69" s="121">
        <f>+SUM(E69,N69)</f>
        <v>292513</v>
      </c>
      <c r="X69" s="121">
        <f>+SUM(F69,O69)</f>
        <v>0</v>
      </c>
      <c r="Y69" s="121">
        <f>+SUM(G69,P69)</f>
        <v>0</v>
      </c>
      <c r="Z69" s="121">
        <f>+SUM(H69,Q69)</f>
        <v>0</v>
      </c>
      <c r="AA69" s="121">
        <f>+SUM(I69,R69)</f>
        <v>292513</v>
      </c>
      <c r="AB69" s="121">
        <f>+SUM(J69,S69)</f>
        <v>150216</v>
      </c>
      <c r="AC69" s="121">
        <f>+SUM(K69,T69)</f>
        <v>0</v>
      </c>
      <c r="AD69" s="121">
        <f>+SUM(L69,U69)</f>
        <v>0</v>
      </c>
      <c r="AE69" s="209" t="s">
        <v>525</v>
      </c>
      <c r="AF69" s="208"/>
    </row>
    <row r="70" spans="1:32" s="136" customFormat="1" ht="13.5" customHeight="1" x14ac:dyDescent="0.15">
      <c r="A70" s="119" t="s">
        <v>14</v>
      </c>
      <c r="B70" s="120" t="s">
        <v>460</v>
      </c>
      <c r="C70" s="119" t="s">
        <v>461</v>
      </c>
      <c r="D70" s="121">
        <f>SUM(E70,+L70)</f>
        <v>0</v>
      </c>
      <c r="E70" s="121">
        <f>+SUM(F70:I70,K70)</f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v>0</v>
      </c>
      <c r="M70" s="121">
        <f>SUM(N70,+U70)</f>
        <v>358287</v>
      </c>
      <c r="N70" s="121">
        <f>+SUM(O70:R70,T70)</f>
        <v>298028</v>
      </c>
      <c r="O70" s="121">
        <v>0</v>
      </c>
      <c r="P70" s="121">
        <v>0</v>
      </c>
      <c r="Q70" s="121">
        <v>0</v>
      </c>
      <c r="R70" s="121">
        <v>298028</v>
      </c>
      <c r="S70" s="121">
        <v>170000</v>
      </c>
      <c r="T70" s="121">
        <v>0</v>
      </c>
      <c r="U70" s="121">
        <v>60259</v>
      </c>
      <c r="V70" s="121">
        <f>+SUM(D70,M70)</f>
        <v>358287</v>
      </c>
      <c r="W70" s="121">
        <f>+SUM(E70,N70)</f>
        <v>298028</v>
      </c>
      <c r="X70" s="121">
        <f>+SUM(F70,O70)</f>
        <v>0</v>
      </c>
      <c r="Y70" s="121">
        <f>+SUM(G70,P70)</f>
        <v>0</v>
      </c>
      <c r="Z70" s="121">
        <f>+SUM(H70,Q70)</f>
        <v>0</v>
      </c>
      <c r="AA70" s="121">
        <f>+SUM(I70,R70)</f>
        <v>298028</v>
      </c>
      <c r="AB70" s="121">
        <f>+SUM(J70,S70)</f>
        <v>170000</v>
      </c>
      <c r="AC70" s="121">
        <f>+SUM(K70,T70)</f>
        <v>0</v>
      </c>
      <c r="AD70" s="121">
        <f>+SUM(L70,U70)</f>
        <v>60259</v>
      </c>
      <c r="AE70" s="209" t="s">
        <v>526</v>
      </c>
      <c r="AF70" s="208"/>
    </row>
    <row r="71" spans="1:32" s="136" customFormat="1" ht="13.5" customHeight="1" x14ac:dyDescent="0.15">
      <c r="A71" s="119" t="s">
        <v>14</v>
      </c>
      <c r="B71" s="120" t="s">
        <v>445</v>
      </c>
      <c r="C71" s="119" t="s">
        <v>446</v>
      </c>
      <c r="D71" s="121">
        <f>SUM(E71,+L71)</f>
        <v>140671</v>
      </c>
      <c r="E71" s="121">
        <f>+SUM(F71:I71,K71)</f>
        <v>140671</v>
      </c>
      <c r="F71" s="121">
        <v>0</v>
      </c>
      <c r="G71" s="121">
        <v>0</v>
      </c>
      <c r="H71" s="121">
        <v>0</v>
      </c>
      <c r="I71" s="121">
        <v>140671</v>
      </c>
      <c r="J71" s="121">
        <v>317057</v>
      </c>
      <c r="K71" s="121">
        <v>0</v>
      </c>
      <c r="L71" s="121">
        <v>0</v>
      </c>
      <c r="M71" s="121">
        <f>SUM(N71,+U71)</f>
        <v>0</v>
      </c>
      <c r="N71" s="121">
        <f>+SUM(O71:R71,T71)</f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0</v>
      </c>
      <c r="V71" s="121">
        <f>+SUM(D71,M71)</f>
        <v>140671</v>
      </c>
      <c r="W71" s="121">
        <f>+SUM(E71,N71)</f>
        <v>140671</v>
      </c>
      <c r="X71" s="121">
        <f>+SUM(F71,O71)</f>
        <v>0</v>
      </c>
      <c r="Y71" s="121">
        <f>+SUM(G71,P71)</f>
        <v>0</v>
      </c>
      <c r="Z71" s="121">
        <f>+SUM(H71,Q71)</f>
        <v>0</v>
      </c>
      <c r="AA71" s="121">
        <f>+SUM(I71,R71)</f>
        <v>140671</v>
      </c>
      <c r="AB71" s="121">
        <f>+SUM(J71,S71)</f>
        <v>317057</v>
      </c>
      <c r="AC71" s="121">
        <f>+SUM(K71,T71)</f>
        <v>0</v>
      </c>
      <c r="AD71" s="121">
        <f>+SUM(L71,U71)</f>
        <v>0</v>
      </c>
      <c r="AE71" s="209" t="s">
        <v>527</v>
      </c>
      <c r="AF71" s="208"/>
    </row>
    <row r="72" spans="1:32" s="136" customFormat="1" ht="13.5" customHeight="1" x14ac:dyDescent="0.15">
      <c r="A72" s="119" t="s">
        <v>14</v>
      </c>
      <c r="B72" s="120" t="s">
        <v>339</v>
      </c>
      <c r="C72" s="119" t="s">
        <v>340</v>
      </c>
      <c r="D72" s="121">
        <f>SUM(E72,+L72)</f>
        <v>69691</v>
      </c>
      <c r="E72" s="121">
        <f>+SUM(F72:I72,K72)</f>
        <v>17191</v>
      </c>
      <c r="F72" s="121">
        <v>0</v>
      </c>
      <c r="G72" s="121">
        <v>0</v>
      </c>
      <c r="H72" s="121">
        <v>0</v>
      </c>
      <c r="I72" s="121">
        <v>2018</v>
      </c>
      <c r="J72" s="121">
        <v>63048</v>
      </c>
      <c r="K72" s="121">
        <v>15173</v>
      </c>
      <c r="L72" s="121">
        <v>52500</v>
      </c>
      <c r="M72" s="121">
        <f>SUM(N72,+U72)</f>
        <v>0</v>
      </c>
      <c r="N72" s="121">
        <f>+SUM(O72:R72,T72)</f>
        <v>0</v>
      </c>
      <c r="O72" s="121">
        <v>0</v>
      </c>
      <c r="P72" s="121">
        <v>0</v>
      </c>
      <c r="Q72" s="121">
        <v>0</v>
      </c>
      <c r="R72" s="121">
        <v>0</v>
      </c>
      <c r="S72" s="121">
        <v>0</v>
      </c>
      <c r="T72" s="121">
        <v>0</v>
      </c>
      <c r="U72" s="121">
        <v>0</v>
      </c>
      <c r="V72" s="121">
        <f>+SUM(D72,M72)</f>
        <v>69691</v>
      </c>
      <c r="W72" s="121">
        <f>+SUM(E72,N72)</f>
        <v>17191</v>
      </c>
      <c r="X72" s="121">
        <f>+SUM(F72,O72)</f>
        <v>0</v>
      </c>
      <c r="Y72" s="121">
        <f>+SUM(G72,P72)</f>
        <v>0</v>
      </c>
      <c r="Z72" s="121">
        <f>+SUM(H72,Q72)</f>
        <v>0</v>
      </c>
      <c r="AA72" s="121">
        <f>+SUM(I72,R72)</f>
        <v>2018</v>
      </c>
      <c r="AB72" s="121">
        <f>+SUM(J72,S72)</f>
        <v>63048</v>
      </c>
      <c r="AC72" s="121">
        <f>+SUM(K72,T72)</f>
        <v>15173</v>
      </c>
      <c r="AD72" s="121">
        <f>+SUM(L72,U72)</f>
        <v>52500</v>
      </c>
      <c r="AE72" s="209" t="s">
        <v>528</v>
      </c>
      <c r="AF72" s="208"/>
    </row>
    <row r="73" spans="1:32" s="136" customFormat="1" ht="13.5" customHeight="1" x14ac:dyDescent="0.15">
      <c r="A73" s="119" t="s">
        <v>14</v>
      </c>
      <c r="B73" s="120" t="s">
        <v>353</v>
      </c>
      <c r="C73" s="119" t="s">
        <v>354</v>
      </c>
      <c r="D73" s="121">
        <f>SUM(E73,+L73)</f>
        <v>741922</v>
      </c>
      <c r="E73" s="121">
        <f>+SUM(F73:I73,K73)</f>
        <v>741922</v>
      </c>
      <c r="F73" s="121">
        <v>309</v>
      </c>
      <c r="G73" s="121">
        <v>0</v>
      </c>
      <c r="H73" s="121">
        <v>0</v>
      </c>
      <c r="I73" s="121">
        <v>596777</v>
      </c>
      <c r="J73" s="121">
        <v>698151</v>
      </c>
      <c r="K73" s="121">
        <v>144836</v>
      </c>
      <c r="L73" s="121">
        <v>0</v>
      </c>
      <c r="M73" s="121">
        <f>SUM(N73,+U73)</f>
        <v>1099587</v>
      </c>
      <c r="N73" s="121">
        <f>+SUM(O73:R73,T73)</f>
        <v>1099587</v>
      </c>
      <c r="O73" s="121">
        <v>195882</v>
      </c>
      <c r="P73" s="121">
        <v>0</v>
      </c>
      <c r="Q73" s="121">
        <v>707500</v>
      </c>
      <c r="R73" s="121">
        <v>196196</v>
      </c>
      <c r="S73" s="121">
        <v>133543</v>
      </c>
      <c r="T73" s="121">
        <v>9</v>
      </c>
      <c r="U73" s="121">
        <v>0</v>
      </c>
      <c r="V73" s="121">
        <f>+SUM(D73,M73)</f>
        <v>1841509</v>
      </c>
      <c r="W73" s="121">
        <f>+SUM(E73,N73)</f>
        <v>1841509</v>
      </c>
      <c r="X73" s="121">
        <f>+SUM(F73,O73)</f>
        <v>196191</v>
      </c>
      <c r="Y73" s="121">
        <f>+SUM(G73,P73)</f>
        <v>0</v>
      </c>
      <c r="Z73" s="121">
        <f>+SUM(H73,Q73)</f>
        <v>707500</v>
      </c>
      <c r="AA73" s="121">
        <f>+SUM(I73,R73)</f>
        <v>792973</v>
      </c>
      <c r="AB73" s="121">
        <f>+SUM(J73,S73)</f>
        <v>831694</v>
      </c>
      <c r="AC73" s="121">
        <f>+SUM(K73,T73)</f>
        <v>144845</v>
      </c>
      <c r="AD73" s="121">
        <f>+SUM(L73,U73)</f>
        <v>0</v>
      </c>
      <c r="AE73" s="209" t="s">
        <v>529</v>
      </c>
      <c r="AF73" s="208"/>
    </row>
    <row r="74" spans="1:32" s="136" customFormat="1" ht="13.5" customHeight="1" x14ac:dyDescent="0.15">
      <c r="A74" s="119" t="s">
        <v>14</v>
      </c>
      <c r="B74" s="120" t="s">
        <v>368</v>
      </c>
      <c r="C74" s="119" t="s">
        <v>369</v>
      </c>
      <c r="D74" s="121">
        <f>SUM(E74,+L74)</f>
        <v>0</v>
      </c>
      <c r="E74" s="121">
        <f>+SUM(F74:I74,K74)</f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f>SUM(N74,+U74)</f>
        <v>396906</v>
      </c>
      <c r="N74" s="121">
        <f>+SUM(O74:R74,T74)</f>
        <v>396906</v>
      </c>
      <c r="O74" s="121">
        <v>0</v>
      </c>
      <c r="P74" s="121">
        <v>0</v>
      </c>
      <c r="Q74" s="121">
        <v>0</v>
      </c>
      <c r="R74" s="121">
        <v>396396</v>
      </c>
      <c r="S74" s="121">
        <v>147039</v>
      </c>
      <c r="T74" s="121">
        <v>510</v>
      </c>
      <c r="U74" s="121">
        <v>0</v>
      </c>
      <c r="V74" s="121">
        <f>+SUM(D74,M74)</f>
        <v>396906</v>
      </c>
      <c r="W74" s="121">
        <f>+SUM(E74,N74)</f>
        <v>396906</v>
      </c>
      <c r="X74" s="121">
        <f>+SUM(F74,O74)</f>
        <v>0</v>
      </c>
      <c r="Y74" s="121">
        <f>+SUM(G74,P74)</f>
        <v>0</v>
      </c>
      <c r="Z74" s="121">
        <f>+SUM(H74,Q74)</f>
        <v>0</v>
      </c>
      <c r="AA74" s="121">
        <f>+SUM(I74,R74)</f>
        <v>396396</v>
      </c>
      <c r="AB74" s="121">
        <f>+SUM(J74,S74)</f>
        <v>147039</v>
      </c>
      <c r="AC74" s="121">
        <f>+SUM(K74,T74)</f>
        <v>510</v>
      </c>
      <c r="AD74" s="121">
        <f>+SUM(L74,U74)</f>
        <v>0</v>
      </c>
      <c r="AE74" s="209" t="s">
        <v>530</v>
      </c>
      <c r="AF74" s="208"/>
    </row>
    <row r="75" spans="1:32" s="136" customFormat="1" ht="13.5" customHeight="1" x14ac:dyDescent="0.15">
      <c r="A75" s="119" t="s">
        <v>14</v>
      </c>
      <c r="B75" s="120" t="s">
        <v>450</v>
      </c>
      <c r="C75" s="119" t="s">
        <v>451</v>
      </c>
      <c r="D75" s="121">
        <f>SUM(E75,+L75)</f>
        <v>474403</v>
      </c>
      <c r="E75" s="121">
        <f>+SUM(F75:I75,K75)</f>
        <v>430236</v>
      </c>
      <c r="F75" s="121">
        <v>86798</v>
      </c>
      <c r="G75" s="121">
        <v>0</v>
      </c>
      <c r="H75" s="121">
        <v>43100</v>
      </c>
      <c r="I75" s="121">
        <v>287847</v>
      </c>
      <c r="J75" s="121">
        <v>554084</v>
      </c>
      <c r="K75" s="121">
        <v>12491</v>
      </c>
      <c r="L75" s="121">
        <v>44167</v>
      </c>
      <c r="M75" s="121">
        <f>SUM(N75,+U75)</f>
        <v>98611</v>
      </c>
      <c r="N75" s="121">
        <f>+SUM(O75:R75,T75)</f>
        <v>91518</v>
      </c>
      <c r="O75" s="121">
        <v>0</v>
      </c>
      <c r="P75" s="121">
        <v>0</v>
      </c>
      <c r="Q75" s="121">
        <v>0</v>
      </c>
      <c r="R75" s="121">
        <v>91518</v>
      </c>
      <c r="S75" s="121">
        <v>168258</v>
      </c>
      <c r="T75" s="121">
        <v>0</v>
      </c>
      <c r="U75" s="121">
        <v>7093</v>
      </c>
      <c r="V75" s="121">
        <f>+SUM(D75,M75)</f>
        <v>573014</v>
      </c>
      <c r="W75" s="121">
        <f>+SUM(E75,N75)</f>
        <v>521754</v>
      </c>
      <c r="X75" s="121">
        <f>+SUM(F75,O75)</f>
        <v>86798</v>
      </c>
      <c r="Y75" s="121">
        <f>+SUM(G75,P75)</f>
        <v>0</v>
      </c>
      <c r="Z75" s="121">
        <f>+SUM(H75,Q75)</f>
        <v>43100</v>
      </c>
      <c r="AA75" s="121">
        <f>+SUM(I75,R75)</f>
        <v>379365</v>
      </c>
      <c r="AB75" s="121">
        <f>+SUM(J75,S75)</f>
        <v>722342</v>
      </c>
      <c r="AC75" s="121">
        <f>+SUM(K75,T75)</f>
        <v>12491</v>
      </c>
      <c r="AD75" s="121">
        <f>+SUM(L75,U75)</f>
        <v>51260</v>
      </c>
      <c r="AE75" s="209" t="s">
        <v>531</v>
      </c>
      <c r="AF75" s="208"/>
    </row>
    <row r="76" spans="1:32" s="136" customFormat="1" ht="13.5" customHeight="1" x14ac:dyDescent="0.15">
      <c r="A76" s="119" t="s">
        <v>14</v>
      </c>
      <c r="B76" s="120" t="s">
        <v>427</v>
      </c>
      <c r="C76" s="119" t="s">
        <v>428</v>
      </c>
      <c r="D76" s="121">
        <f>SUM(E76,+L76)</f>
        <v>534118</v>
      </c>
      <c r="E76" s="121">
        <f>+SUM(F76:I76,K76)</f>
        <v>320321</v>
      </c>
      <c r="F76" s="121">
        <v>0</v>
      </c>
      <c r="G76" s="121">
        <v>0</v>
      </c>
      <c r="H76" s="121">
        <v>0</v>
      </c>
      <c r="I76" s="121">
        <v>320321</v>
      </c>
      <c r="J76" s="121">
        <v>1226424</v>
      </c>
      <c r="K76" s="121">
        <v>0</v>
      </c>
      <c r="L76" s="121">
        <v>213797</v>
      </c>
      <c r="M76" s="121">
        <f>SUM(N76,+U76)</f>
        <v>0</v>
      </c>
      <c r="N76" s="121">
        <f>+SUM(O76:R76,T76)</f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f>+SUM(D76,M76)</f>
        <v>534118</v>
      </c>
      <c r="W76" s="121">
        <f>+SUM(E76,N76)</f>
        <v>320321</v>
      </c>
      <c r="X76" s="121">
        <f>+SUM(F76,O76)</f>
        <v>0</v>
      </c>
      <c r="Y76" s="121">
        <f>+SUM(G76,P76)</f>
        <v>0</v>
      </c>
      <c r="Z76" s="121">
        <f>+SUM(H76,Q76)</f>
        <v>0</v>
      </c>
      <c r="AA76" s="121">
        <f>+SUM(I76,R76)</f>
        <v>320321</v>
      </c>
      <c r="AB76" s="121">
        <f>+SUM(J76,S76)</f>
        <v>1226424</v>
      </c>
      <c r="AC76" s="121">
        <f>+SUM(K76,T76)</f>
        <v>0</v>
      </c>
      <c r="AD76" s="121">
        <f>+SUM(L76,U76)</f>
        <v>213797</v>
      </c>
      <c r="AE76" s="209" t="s">
        <v>532</v>
      </c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76">
    <sortCondition ref="A8:A76"/>
    <sortCondition ref="B8:B76"/>
    <sortCondition ref="C8:C7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75" man="1"/>
    <brk id="21" min="1" max="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千葉県</v>
      </c>
      <c r="B7" s="139" t="str">
        <f>'廃棄物事業経費（市町村）'!B7</f>
        <v>12000</v>
      </c>
      <c r="C7" s="138" t="s">
        <v>275</v>
      </c>
      <c r="D7" s="140">
        <f>+SUM(E7,J7)</f>
        <v>16541337</v>
      </c>
      <c r="E7" s="140">
        <f>+SUM(F7:I7)</f>
        <v>16298960</v>
      </c>
      <c r="F7" s="140">
        <f t="shared" ref="F7:K7" si="0">SUM(F$8:F$1000)</f>
        <v>1014</v>
      </c>
      <c r="G7" s="140">
        <f t="shared" si="0"/>
        <v>16136174</v>
      </c>
      <c r="H7" s="140">
        <f t="shared" si="0"/>
        <v>65584</v>
      </c>
      <c r="I7" s="140">
        <f t="shared" si="0"/>
        <v>96188</v>
      </c>
      <c r="J7" s="140">
        <f t="shared" si="0"/>
        <v>242377</v>
      </c>
      <c r="K7" s="140">
        <f t="shared" si="0"/>
        <v>197269</v>
      </c>
      <c r="L7" s="140">
        <f>+SUM(M7,R7,V7,W7,AC7)</f>
        <v>72733709</v>
      </c>
      <c r="M7" s="140">
        <f>+SUM(N7:Q7)</f>
        <v>12163265</v>
      </c>
      <c r="N7" s="140">
        <f>SUM(N$8:N$1000)</f>
        <v>6444284</v>
      </c>
      <c r="O7" s="140">
        <f>SUM(O$8:O$1000)</f>
        <v>3261548</v>
      </c>
      <c r="P7" s="140">
        <f>SUM(P$8:P$1000)</f>
        <v>2277082</v>
      </c>
      <c r="Q7" s="140">
        <f>SUM(Q$8:Q$1000)</f>
        <v>180351</v>
      </c>
      <c r="R7" s="140">
        <f>+SUM(S7:U7)</f>
        <v>11200048</v>
      </c>
      <c r="S7" s="140">
        <f>SUM(S$8:S$1000)</f>
        <v>1463955</v>
      </c>
      <c r="T7" s="140">
        <f>SUM(T$8:T$1000)</f>
        <v>9132950</v>
      </c>
      <c r="U7" s="140">
        <f>SUM(U$8:U$1000)</f>
        <v>603143</v>
      </c>
      <c r="V7" s="140">
        <f>SUM(V$8:V$1000)</f>
        <v>126519</v>
      </c>
      <c r="W7" s="140">
        <f>+SUM(X7:AA7)</f>
        <v>49181119</v>
      </c>
      <c r="X7" s="140">
        <f t="shared" ref="X7:AD7" si="1">SUM(X$8:X$1000)</f>
        <v>17759295</v>
      </c>
      <c r="Y7" s="140">
        <f t="shared" si="1"/>
        <v>25969095</v>
      </c>
      <c r="Z7" s="140">
        <f t="shared" si="1"/>
        <v>4769320</v>
      </c>
      <c r="AA7" s="140">
        <f t="shared" si="1"/>
        <v>683409</v>
      </c>
      <c r="AB7" s="140">
        <f t="shared" si="1"/>
        <v>7015913</v>
      </c>
      <c r="AC7" s="140">
        <f t="shared" si="1"/>
        <v>62758</v>
      </c>
      <c r="AD7" s="140">
        <f t="shared" si="1"/>
        <v>4951256</v>
      </c>
      <c r="AE7" s="140">
        <f>+SUM(D7,L7,AD7)</f>
        <v>94226302</v>
      </c>
      <c r="AF7" s="140">
        <f>+SUM(AG7,AL7)</f>
        <v>1525678</v>
      </c>
      <c r="AG7" s="140">
        <f>+SUM(AH7:AK7)</f>
        <v>1511832</v>
      </c>
      <c r="AH7" s="140">
        <f t="shared" ref="AH7:AM7" si="2">SUM(AH$8:AH$1000)</f>
        <v>3698</v>
      </c>
      <c r="AI7" s="140">
        <f t="shared" si="2"/>
        <v>1495282</v>
      </c>
      <c r="AJ7" s="140">
        <f t="shared" si="2"/>
        <v>0</v>
      </c>
      <c r="AK7" s="140">
        <f t="shared" si="2"/>
        <v>12852</v>
      </c>
      <c r="AL7" s="140">
        <f t="shared" si="2"/>
        <v>13846</v>
      </c>
      <c r="AM7" s="140">
        <f t="shared" si="2"/>
        <v>143304</v>
      </c>
      <c r="AN7" s="140">
        <f>+SUM(AO7,AT7,AX7,AY7,BE7)</f>
        <v>8112406</v>
      </c>
      <c r="AO7" s="140">
        <f>+SUM(AP7:AS7)</f>
        <v>1861082</v>
      </c>
      <c r="AP7" s="140">
        <f>SUM(AP$8:AP$1000)</f>
        <v>1252443</v>
      </c>
      <c r="AQ7" s="140">
        <f>SUM(AQ$8:AQ$1000)</f>
        <v>236944</v>
      </c>
      <c r="AR7" s="140">
        <f>SUM(AR$8:AR$1000)</f>
        <v>371695</v>
      </c>
      <c r="AS7" s="140">
        <f>SUM(AS$8:AS$1000)</f>
        <v>0</v>
      </c>
      <c r="AT7" s="140">
        <f>+SUM(AU7:AW7)</f>
        <v>2562430</v>
      </c>
      <c r="AU7" s="140">
        <f>SUM(AU$8:AU$1000)</f>
        <v>187073</v>
      </c>
      <c r="AV7" s="140">
        <f>SUM(AV$8:AV$1000)</f>
        <v>2297784</v>
      </c>
      <c r="AW7" s="140">
        <f>SUM(AW$8:AW$1000)</f>
        <v>77573</v>
      </c>
      <c r="AX7" s="140">
        <f>SUM(AX$8:AX$1000)</f>
        <v>16714</v>
      </c>
      <c r="AY7" s="140">
        <f>+SUM(AZ7:BC7)</f>
        <v>3669441</v>
      </c>
      <c r="AZ7" s="140">
        <f t="shared" ref="AZ7:BF7" si="3">SUM(AZ$8:AZ$1000)</f>
        <v>1156011</v>
      </c>
      <c r="BA7" s="140">
        <f t="shared" si="3"/>
        <v>2152961</v>
      </c>
      <c r="BB7" s="140">
        <f t="shared" si="3"/>
        <v>156966</v>
      </c>
      <c r="BC7" s="140">
        <f t="shared" si="3"/>
        <v>203503</v>
      </c>
      <c r="BD7" s="140">
        <f t="shared" si="3"/>
        <v>1423800</v>
      </c>
      <c r="BE7" s="140">
        <f t="shared" si="3"/>
        <v>2739</v>
      </c>
      <c r="BF7" s="140">
        <f t="shared" si="3"/>
        <v>327434</v>
      </c>
      <c r="BG7" s="140">
        <f>+SUM(BF7,AN7,AF7)</f>
        <v>9965518</v>
      </c>
      <c r="BH7" s="140">
        <f t="shared" ref="BH7:CI7" si="4">SUM(D7,AF7)</f>
        <v>18067015</v>
      </c>
      <c r="BI7" s="140">
        <f t="shared" si="4"/>
        <v>17810792</v>
      </c>
      <c r="BJ7" s="140">
        <f t="shared" si="4"/>
        <v>4712</v>
      </c>
      <c r="BK7" s="140">
        <f t="shared" si="4"/>
        <v>17631456</v>
      </c>
      <c r="BL7" s="140">
        <f t="shared" si="4"/>
        <v>65584</v>
      </c>
      <c r="BM7" s="140">
        <f t="shared" si="4"/>
        <v>109040</v>
      </c>
      <c r="BN7" s="140">
        <f t="shared" si="4"/>
        <v>256223</v>
      </c>
      <c r="BO7" s="140">
        <f t="shared" si="4"/>
        <v>340573</v>
      </c>
      <c r="BP7" s="140">
        <f t="shared" si="4"/>
        <v>80846115</v>
      </c>
      <c r="BQ7" s="140">
        <f t="shared" si="4"/>
        <v>14024347</v>
      </c>
      <c r="BR7" s="140">
        <f t="shared" si="4"/>
        <v>7696727</v>
      </c>
      <c r="BS7" s="140">
        <f t="shared" si="4"/>
        <v>3498492</v>
      </c>
      <c r="BT7" s="140">
        <f t="shared" si="4"/>
        <v>2648777</v>
      </c>
      <c r="BU7" s="140">
        <f t="shared" si="4"/>
        <v>180351</v>
      </c>
      <c r="BV7" s="140">
        <f t="shared" si="4"/>
        <v>13762478</v>
      </c>
      <c r="BW7" s="140">
        <f t="shared" si="4"/>
        <v>1651028</v>
      </c>
      <c r="BX7" s="140">
        <f t="shared" si="4"/>
        <v>11430734</v>
      </c>
      <c r="BY7" s="140">
        <f t="shared" si="4"/>
        <v>680716</v>
      </c>
      <c r="BZ7" s="140">
        <f t="shared" si="4"/>
        <v>143233</v>
      </c>
      <c r="CA7" s="140">
        <f t="shared" si="4"/>
        <v>52850560</v>
      </c>
      <c r="CB7" s="140">
        <f t="shared" si="4"/>
        <v>18915306</v>
      </c>
      <c r="CC7" s="140">
        <f t="shared" si="4"/>
        <v>28122056</v>
      </c>
      <c r="CD7" s="140">
        <f t="shared" si="4"/>
        <v>4926286</v>
      </c>
      <c r="CE7" s="140">
        <f t="shared" si="4"/>
        <v>886912</v>
      </c>
      <c r="CF7" s="140">
        <f t="shared" si="4"/>
        <v>8439713</v>
      </c>
      <c r="CG7" s="140">
        <f t="shared" si="4"/>
        <v>65497</v>
      </c>
      <c r="CH7" s="140">
        <f t="shared" si="4"/>
        <v>5278690</v>
      </c>
      <c r="CI7" s="140">
        <f t="shared" si="4"/>
        <v>104191820</v>
      </c>
    </row>
    <row r="8" spans="1:87" s="136" customFormat="1" ht="13.5" customHeight="1" x14ac:dyDescent="0.15">
      <c r="A8" s="119" t="s">
        <v>14</v>
      </c>
      <c r="B8" s="120" t="s">
        <v>324</v>
      </c>
      <c r="C8" s="119" t="s">
        <v>325</v>
      </c>
      <c r="D8" s="121">
        <f>+SUM(E8,J8)</f>
        <v>34466</v>
      </c>
      <c r="E8" s="121">
        <f>+SUM(F8:I8)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34466</v>
      </c>
      <c r="K8" s="121">
        <v>0</v>
      </c>
      <c r="L8" s="121">
        <f>+SUM(M8,R8,V8,W8,AC8)</f>
        <v>10609139</v>
      </c>
      <c r="M8" s="121">
        <f>+SUM(N8:Q8)</f>
        <v>1268187</v>
      </c>
      <c r="N8" s="121">
        <v>1268187</v>
      </c>
      <c r="O8" s="121">
        <v>0</v>
      </c>
      <c r="P8" s="121">
        <v>0</v>
      </c>
      <c r="Q8" s="121">
        <v>0</v>
      </c>
      <c r="R8" s="121">
        <f>+SUM(S8:U8)</f>
        <v>1772333</v>
      </c>
      <c r="S8" s="121">
        <v>441530</v>
      </c>
      <c r="T8" s="121">
        <v>1125756</v>
      </c>
      <c r="U8" s="121">
        <v>205047</v>
      </c>
      <c r="V8" s="121">
        <v>0</v>
      </c>
      <c r="W8" s="121">
        <f>+SUM(X8:AA8)</f>
        <v>7568619</v>
      </c>
      <c r="X8" s="121">
        <v>3098828</v>
      </c>
      <c r="Y8" s="121">
        <v>3973109</v>
      </c>
      <c r="Z8" s="121">
        <v>496682</v>
      </c>
      <c r="AA8" s="121">
        <v>0</v>
      </c>
      <c r="AB8" s="121">
        <v>0</v>
      </c>
      <c r="AC8" s="121">
        <v>0</v>
      </c>
      <c r="AD8" s="121">
        <v>2239835</v>
      </c>
      <c r="AE8" s="121">
        <f>+SUM(D8,L8,AD8)</f>
        <v>12883440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208277</v>
      </c>
      <c r="AO8" s="121">
        <f>+SUM(AP8:AS8)</f>
        <v>30559</v>
      </c>
      <c r="AP8" s="121">
        <v>30559</v>
      </c>
      <c r="AQ8" s="121">
        <v>0</v>
      </c>
      <c r="AR8" s="121">
        <v>0</v>
      </c>
      <c r="AS8" s="121">
        <v>0</v>
      </c>
      <c r="AT8" s="121">
        <f>+SUM(AU8:AW8)</f>
        <v>110510</v>
      </c>
      <c r="AU8" s="121">
        <v>31700</v>
      </c>
      <c r="AV8" s="121">
        <v>1634</v>
      </c>
      <c r="AW8" s="121">
        <v>77176</v>
      </c>
      <c r="AX8" s="121">
        <v>0</v>
      </c>
      <c r="AY8" s="121">
        <f>+SUM(AZ8:BC8)</f>
        <v>67208</v>
      </c>
      <c r="AZ8" s="121">
        <v>7754</v>
      </c>
      <c r="BA8" s="121">
        <v>59454</v>
      </c>
      <c r="BB8" s="121">
        <v>0</v>
      </c>
      <c r="BC8" s="121">
        <v>0</v>
      </c>
      <c r="BD8" s="121">
        <v>0</v>
      </c>
      <c r="BE8" s="121">
        <v>0</v>
      </c>
      <c r="BF8" s="121">
        <v>8879</v>
      </c>
      <c r="BG8" s="121">
        <f>+SUM(BF8,AN8,AF8)</f>
        <v>217156</v>
      </c>
      <c r="BH8" s="121">
        <f>SUM(D8,AF8)</f>
        <v>34466</v>
      </c>
      <c r="BI8" s="121">
        <f>SUM(E8,AG8)</f>
        <v>0</v>
      </c>
      <c r="BJ8" s="121">
        <f>SUM(F8,AH8)</f>
        <v>0</v>
      </c>
      <c r="BK8" s="121">
        <f>SUM(G8,AI8)</f>
        <v>0</v>
      </c>
      <c r="BL8" s="121">
        <f>SUM(H8,AJ8)</f>
        <v>0</v>
      </c>
      <c r="BM8" s="121">
        <f>SUM(I8,AK8)</f>
        <v>0</v>
      </c>
      <c r="BN8" s="121">
        <f>SUM(J8,AL8)</f>
        <v>34466</v>
      </c>
      <c r="BO8" s="121">
        <f>SUM(K8,AM8)</f>
        <v>0</v>
      </c>
      <c r="BP8" s="121">
        <f>SUM(L8,AN8)</f>
        <v>10817416</v>
      </c>
      <c r="BQ8" s="121">
        <f>SUM(M8,AO8)</f>
        <v>1298746</v>
      </c>
      <c r="BR8" s="121">
        <f>SUM(N8,AP8)</f>
        <v>1298746</v>
      </c>
      <c r="BS8" s="121">
        <f>SUM(O8,AQ8)</f>
        <v>0</v>
      </c>
      <c r="BT8" s="121">
        <f>SUM(P8,AR8)</f>
        <v>0</v>
      </c>
      <c r="BU8" s="121">
        <f>SUM(Q8,AS8)</f>
        <v>0</v>
      </c>
      <c r="BV8" s="121">
        <f>SUM(R8,AT8)</f>
        <v>1882843</v>
      </c>
      <c r="BW8" s="121">
        <f>SUM(S8,AU8)</f>
        <v>473230</v>
      </c>
      <c r="BX8" s="121">
        <f>SUM(T8,AV8)</f>
        <v>1127390</v>
      </c>
      <c r="BY8" s="121">
        <f>SUM(U8,AW8)</f>
        <v>282223</v>
      </c>
      <c r="BZ8" s="121">
        <f>SUM(V8,AX8)</f>
        <v>0</v>
      </c>
      <c r="CA8" s="121">
        <f>SUM(W8,AY8)</f>
        <v>7635827</v>
      </c>
      <c r="CB8" s="121">
        <f>SUM(X8,AZ8)</f>
        <v>3106582</v>
      </c>
      <c r="CC8" s="121">
        <f>SUM(Y8,BA8)</f>
        <v>4032563</v>
      </c>
      <c r="CD8" s="121">
        <f>SUM(Z8,BB8)</f>
        <v>496682</v>
      </c>
      <c r="CE8" s="121">
        <f>SUM(AA8,BC8)</f>
        <v>0</v>
      </c>
      <c r="CF8" s="121">
        <f>SUM(AB8,BD8)</f>
        <v>0</v>
      </c>
      <c r="CG8" s="121">
        <f>SUM(AC8,BE8)</f>
        <v>0</v>
      </c>
      <c r="CH8" s="121">
        <f>SUM(AD8,BF8)</f>
        <v>2248714</v>
      </c>
      <c r="CI8" s="121">
        <f>SUM(AE8,BG8)</f>
        <v>13100596</v>
      </c>
    </row>
    <row r="9" spans="1:87" s="136" customFormat="1" ht="13.5" customHeight="1" x14ac:dyDescent="0.15">
      <c r="A9" s="119" t="s">
        <v>14</v>
      </c>
      <c r="B9" s="120" t="s">
        <v>327</v>
      </c>
      <c r="C9" s="119" t="s">
        <v>328</v>
      </c>
      <c r="D9" s="121">
        <f>+SUM(E9,J9)</f>
        <v>76896</v>
      </c>
      <c r="E9" s="121">
        <f>+SUM(F9:I9)</f>
        <v>76896</v>
      </c>
      <c r="F9" s="121">
        <v>0</v>
      </c>
      <c r="G9" s="121">
        <v>76896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716541</v>
      </c>
      <c r="M9" s="121">
        <f>+SUM(N9:Q9)</f>
        <v>137625</v>
      </c>
      <c r="N9" s="121">
        <v>75332</v>
      </c>
      <c r="O9" s="121">
        <v>7533</v>
      </c>
      <c r="P9" s="121">
        <v>34916</v>
      </c>
      <c r="Q9" s="121">
        <v>19844</v>
      </c>
      <c r="R9" s="121">
        <f>+SUM(S9:U9)</f>
        <v>194171</v>
      </c>
      <c r="S9" s="121">
        <v>29468</v>
      </c>
      <c r="T9" s="121">
        <v>154915</v>
      </c>
      <c r="U9" s="121">
        <v>9788</v>
      </c>
      <c r="V9" s="121">
        <v>0</v>
      </c>
      <c r="W9" s="121">
        <f>+SUM(X9:AA9)</f>
        <v>379548</v>
      </c>
      <c r="X9" s="121">
        <v>146046</v>
      </c>
      <c r="Y9" s="121">
        <v>231514</v>
      </c>
      <c r="Z9" s="121">
        <v>1988</v>
      </c>
      <c r="AA9" s="121">
        <v>0</v>
      </c>
      <c r="AB9" s="121">
        <v>0</v>
      </c>
      <c r="AC9" s="121">
        <v>5197</v>
      </c>
      <c r="AD9" s="121">
        <v>57413</v>
      </c>
      <c r="AE9" s="121">
        <f>+SUM(D9,L9,AD9)</f>
        <v>850850</v>
      </c>
      <c r="AF9" s="121">
        <f>+SUM(AG9,AL9)</f>
        <v>7532</v>
      </c>
      <c r="AG9" s="121">
        <f>+SUM(AH9:AK9)</f>
        <v>3698</v>
      </c>
      <c r="AH9" s="121">
        <v>3698</v>
      </c>
      <c r="AI9" s="121">
        <v>0</v>
      </c>
      <c r="AJ9" s="121">
        <v>0</v>
      </c>
      <c r="AK9" s="121">
        <v>0</v>
      </c>
      <c r="AL9" s="121">
        <v>3834</v>
      </c>
      <c r="AM9" s="121">
        <v>0</v>
      </c>
      <c r="AN9" s="121">
        <f>+SUM(AO9,AT9,AX9,AY9,BE9)</f>
        <v>166275</v>
      </c>
      <c r="AO9" s="121">
        <f>+SUM(AP9:AS9)</f>
        <v>28049</v>
      </c>
      <c r="AP9" s="121">
        <v>7533</v>
      </c>
      <c r="AQ9" s="121">
        <v>3191</v>
      </c>
      <c r="AR9" s="121">
        <v>17325</v>
      </c>
      <c r="AS9" s="121">
        <v>0</v>
      </c>
      <c r="AT9" s="121">
        <f>+SUM(AU9:AW9)</f>
        <v>79426</v>
      </c>
      <c r="AU9" s="121">
        <v>3480</v>
      </c>
      <c r="AV9" s="121">
        <v>75736</v>
      </c>
      <c r="AW9" s="121">
        <v>210</v>
      </c>
      <c r="AX9" s="121">
        <v>0</v>
      </c>
      <c r="AY9" s="121">
        <f>+SUM(AZ9:BC9)</f>
        <v>57933</v>
      </c>
      <c r="AZ9" s="121">
        <v>0</v>
      </c>
      <c r="BA9" s="121">
        <v>57890</v>
      </c>
      <c r="BB9" s="121">
        <v>43</v>
      </c>
      <c r="BC9" s="121">
        <v>0</v>
      </c>
      <c r="BD9" s="121">
        <v>0</v>
      </c>
      <c r="BE9" s="121">
        <v>867</v>
      </c>
      <c r="BF9" s="121">
        <v>0</v>
      </c>
      <c r="BG9" s="121">
        <f>+SUM(BF9,AN9,AF9)</f>
        <v>173807</v>
      </c>
      <c r="BH9" s="121">
        <f>SUM(D9,AF9)</f>
        <v>84428</v>
      </c>
      <c r="BI9" s="121">
        <f>SUM(E9,AG9)</f>
        <v>80594</v>
      </c>
      <c r="BJ9" s="121">
        <f>SUM(F9,AH9)</f>
        <v>3698</v>
      </c>
      <c r="BK9" s="121">
        <f>SUM(G9,AI9)</f>
        <v>76896</v>
      </c>
      <c r="BL9" s="121">
        <f>SUM(H9,AJ9)</f>
        <v>0</v>
      </c>
      <c r="BM9" s="121">
        <f>SUM(I9,AK9)</f>
        <v>0</v>
      </c>
      <c r="BN9" s="121">
        <f>SUM(J9,AL9)</f>
        <v>3834</v>
      </c>
      <c r="BO9" s="121">
        <f>SUM(K9,AM9)</f>
        <v>0</v>
      </c>
      <c r="BP9" s="121">
        <f>SUM(L9,AN9)</f>
        <v>882816</v>
      </c>
      <c r="BQ9" s="121">
        <f>SUM(M9,AO9)</f>
        <v>165674</v>
      </c>
      <c r="BR9" s="121">
        <f>SUM(N9,AP9)</f>
        <v>82865</v>
      </c>
      <c r="BS9" s="121">
        <f>SUM(O9,AQ9)</f>
        <v>10724</v>
      </c>
      <c r="BT9" s="121">
        <f>SUM(P9,AR9)</f>
        <v>52241</v>
      </c>
      <c r="BU9" s="121">
        <f>SUM(Q9,AS9)</f>
        <v>19844</v>
      </c>
      <c r="BV9" s="121">
        <f>SUM(R9,AT9)</f>
        <v>273597</v>
      </c>
      <c r="BW9" s="121">
        <f>SUM(S9,AU9)</f>
        <v>32948</v>
      </c>
      <c r="BX9" s="121">
        <f>SUM(T9,AV9)</f>
        <v>230651</v>
      </c>
      <c r="BY9" s="121">
        <f>SUM(U9,AW9)</f>
        <v>9998</v>
      </c>
      <c r="BZ9" s="121">
        <f>SUM(V9,AX9)</f>
        <v>0</v>
      </c>
      <c r="CA9" s="121">
        <f>SUM(W9,AY9)</f>
        <v>437481</v>
      </c>
      <c r="CB9" s="121">
        <f>SUM(X9,AZ9)</f>
        <v>146046</v>
      </c>
      <c r="CC9" s="121">
        <f>SUM(Y9,BA9)</f>
        <v>289404</v>
      </c>
      <c r="CD9" s="121">
        <f>SUM(Z9,BB9)</f>
        <v>2031</v>
      </c>
      <c r="CE9" s="121">
        <f>SUM(AA9,BC9)</f>
        <v>0</v>
      </c>
      <c r="CF9" s="121">
        <f>SUM(AB9,BD9)</f>
        <v>0</v>
      </c>
      <c r="CG9" s="121">
        <f>SUM(AC9,BE9)</f>
        <v>6064</v>
      </c>
      <c r="CH9" s="121">
        <f>SUM(AD9,BF9)</f>
        <v>57413</v>
      </c>
      <c r="CI9" s="121">
        <f>SUM(AE9,BG9)</f>
        <v>1024657</v>
      </c>
    </row>
    <row r="10" spans="1:87" s="136" customFormat="1" ht="13.5" customHeight="1" x14ac:dyDescent="0.15">
      <c r="A10" s="119" t="s">
        <v>14</v>
      </c>
      <c r="B10" s="120" t="s">
        <v>330</v>
      </c>
      <c r="C10" s="119" t="s">
        <v>331</v>
      </c>
      <c r="D10" s="121">
        <f>+SUM(E10,J10)</f>
        <v>88890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88890</v>
      </c>
      <c r="K10" s="121">
        <v>0</v>
      </c>
      <c r="L10" s="121">
        <f>+SUM(M10,R10,V10,W10,AC10)</f>
        <v>4266172</v>
      </c>
      <c r="M10" s="121">
        <f>+SUM(N10:Q10)</f>
        <v>1181001</v>
      </c>
      <c r="N10" s="121">
        <v>533676</v>
      </c>
      <c r="O10" s="121">
        <v>315899</v>
      </c>
      <c r="P10" s="121">
        <v>331426</v>
      </c>
      <c r="Q10" s="121">
        <v>0</v>
      </c>
      <c r="R10" s="121">
        <f>+SUM(S10:U10)</f>
        <v>360549</v>
      </c>
      <c r="S10" s="121">
        <v>49384</v>
      </c>
      <c r="T10" s="121">
        <v>304770</v>
      </c>
      <c r="U10" s="121">
        <v>6395</v>
      </c>
      <c r="V10" s="121">
        <v>26344</v>
      </c>
      <c r="W10" s="121">
        <f>+SUM(X10:AA10)</f>
        <v>2697276</v>
      </c>
      <c r="X10" s="121">
        <v>1648041</v>
      </c>
      <c r="Y10" s="121">
        <v>600869</v>
      </c>
      <c r="Z10" s="121">
        <v>448366</v>
      </c>
      <c r="AA10" s="121">
        <v>0</v>
      </c>
      <c r="AB10" s="121">
        <v>0</v>
      </c>
      <c r="AC10" s="121">
        <v>1002</v>
      </c>
      <c r="AD10" s="121">
        <v>1034987</v>
      </c>
      <c r="AE10" s="121">
        <f>+SUM(D10,L10,AD10)</f>
        <v>5390049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783430</v>
      </c>
      <c r="AO10" s="121">
        <f>+SUM(AP10:AS10)</f>
        <v>142849</v>
      </c>
      <c r="AP10" s="121">
        <v>63613</v>
      </c>
      <c r="AQ10" s="121">
        <v>0</v>
      </c>
      <c r="AR10" s="121">
        <v>79236</v>
      </c>
      <c r="AS10" s="121">
        <v>0</v>
      </c>
      <c r="AT10" s="121">
        <f>+SUM(AU10:AW10)</f>
        <v>175019</v>
      </c>
      <c r="AU10" s="121">
        <v>11</v>
      </c>
      <c r="AV10" s="121">
        <v>175008</v>
      </c>
      <c r="AW10" s="121">
        <v>0</v>
      </c>
      <c r="AX10" s="121">
        <v>0</v>
      </c>
      <c r="AY10" s="121">
        <f>+SUM(AZ10:BC10)</f>
        <v>465562</v>
      </c>
      <c r="AZ10" s="121">
        <v>137108</v>
      </c>
      <c r="BA10" s="121">
        <v>328454</v>
      </c>
      <c r="BB10" s="121">
        <v>0</v>
      </c>
      <c r="BC10" s="121">
        <v>0</v>
      </c>
      <c r="BD10" s="121">
        <v>0</v>
      </c>
      <c r="BE10" s="121">
        <v>0</v>
      </c>
      <c r="BF10" s="121">
        <v>440</v>
      </c>
      <c r="BG10" s="121">
        <f>+SUM(BF10,AN10,AF10)</f>
        <v>783870</v>
      </c>
      <c r="BH10" s="121">
        <f>SUM(D10,AF10)</f>
        <v>88890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88890</v>
      </c>
      <c r="BO10" s="121">
        <f>SUM(K10,AM10)</f>
        <v>0</v>
      </c>
      <c r="BP10" s="121">
        <f>SUM(L10,AN10)</f>
        <v>5049602</v>
      </c>
      <c r="BQ10" s="121">
        <f>SUM(M10,AO10)</f>
        <v>1323850</v>
      </c>
      <c r="BR10" s="121">
        <f>SUM(N10,AP10)</f>
        <v>597289</v>
      </c>
      <c r="BS10" s="121">
        <f>SUM(O10,AQ10)</f>
        <v>315899</v>
      </c>
      <c r="BT10" s="121">
        <f>SUM(P10,AR10)</f>
        <v>410662</v>
      </c>
      <c r="BU10" s="121">
        <f>SUM(Q10,AS10)</f>
        <v>0</v>
      </c>
      <c r="BV10" s="121">
        <f>SUM(R10,AT10)</f>
        <v>535568</v>
      </c>
      <c r="BW10" s="121">
        <f>SUM(S10,AU10)</f>
        <v>49395</v>
      </c>
      <c r="BX10" s="121">
        <f>SUM(T10,AV10)</f>
        <v>479778</v>
      </c>
      <c r="BY10" s="121">
        <f>SUM(U10,AW10)</f>
        <v>6395</v>
      </c>
      <c r="BZ10" s="121">
        <f>SUM(V10,AX10)</f>
        <v>26344</v>
      </c>
      <c r="CA10" s="121">
        <f>SUM(W10,AY10)</f>
        <v>3162838</v>
      </c>
      <c r="CB10" s="121">
        <f>SUM(X10,AZ10)</f>
        <v>1785149</v>
      </c>
      <c r="CC10" s="121">
        <f>SUM(Y10,BA10)</f>
        <v>929323</v>
      </c>
      <c r="CD10" s="121">
        <f>SUM(Z10,BB10)</f>
        <v>448366</v>
      </c>
      <c r="CE10" s="121">
        <f>SUM(AA10,BC10)</f>
        <v>0</v>
      </c>
      <c r="CF10" s="121">
        <f>SUM(AB10,BD10)</f>
        <v>0</v>
      </c>
      <c r="CG10" s="121">
        <f>SUM(AC10,BE10)</f>
        <v>1002</v>
      </c>
      <c r="CH10" s="121">
        <f>SUM(AD10,BF10)</f>
        <v>1035427</v>
      </c>
      <c r="CI10" s="121">
        <f>SUM(AE10,BG10)</f>
        <v>6173919</v>
      </c>
    </row>
    <row r="11" spans="1:87" s="136" customFormat="1" ht="13.5" customHeight="1" x14ac:dyDescent="0.15">
      <c r="A11" s="119" t="s">
        <v>14</v>
      </c>
      <c r="B11" s="120" t="s">
        <v>333</v>
      </c>
      <c r="C11" s="119" t="s">
        <v>334</v>
      </c>
      <c r="D11" s="121">
        <f>+SUM(E11,J11)</f>
        <v>8358417</v>
      </c>
      <c r="E11" s="121">
        <f>+SUM(F11:I11)</f>
        <v>8312306</v>
      </c>
      <c r="F11" s="121">
        <v>0</v>
      </c>
      <c r="G11" s="121">
        <v>8312306</v>
      </c>
      <c r="H11" s="121">
        <v>0</v>
      </c>
      <c r="I11" s="121">
        <v>0</v>
      </c>
      <c r="J11" s="121">
        <v>46111</v>
      </c>
      <c r="K11" s="121">
        <v>0</v>
      </c>
      <c r="L11" s="121">
        <f>+SUM(M11,R11,V11,W11,AC11)</f>
        <v>6762993</v>
      </c>
      <c r="M11" s="121">
        <f>+SUM(N11:Q11)</f>
        <v>1892307</v>
      </c>
      <c r="N11" s="121">
        <v>532068</v>
      </c>
      <c r="O11" s="121">
        <v>1123975</v>
      </c>
      <c r="P11" s="121">
        <v>236264</v>
      </c>
      <c r="Q11" s="121">
        <v>0</v>
      </c>
      <c r="R11" s="121">
        <f>+SUM(S11:U11)</f>
        <v>995234</v>
      </c>
      <c r="S11" s="121">
        <v>286264</v>
      </c>
      <c r="T11" s="121">
        <v>693073</v>
      </c>
      <c r="U11" s="121">
        <v>15897</v>
      </c>
      <c r="V11" s="121">
        <v>49950</v>
      </c>
      <c r="W11" s="121">
        <f>+SUM(X11:AA11)</f>
        <v>3822619</v>
      </c>
      <c r="X11" s="121">
        <v>1303551</v>
      </c>
      <c r="Y11" s="121">
        <v>1540693</v>
      </c>
      <c r="Z11" s="121">
        <v>896521</v>
      </c>
      <c r="AA11" s="121">
        <v>81854</v>
      </c>
      <c r="AB11" s="121">
        <v>0</v>
      </c>
      <c r="AC11" s="121">
        <v>2883</v>
      </c>
      <c r="AD11" s="121">
        <v>0</v>
      </c>
      <c r="AE11" s="121">
        <f>+SUM(D11,L11,AD11)</f>
        <v>15121410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555550</v>
      </c>
      <c r="AO11" s="121">
        <f>+SUM(AP11:AS11)</f>
        <v>23024</v>
      </c>
      <c r="AP11" s="121">
        <v>0</v>
      </c>
      <c r="AQ11" s="121">
        <v>0</v>
      </c>
      <c r="AR11" s="121">
        <v>23024</v>
      </c>
      <c r="AS11" s="121">
        <v>0</v>
      </c>
      <c r="AT11" s="121">
        <f>+SUM(AU11:AW11)</f>
        <v>267753</v>
      </c>
      <c r="AU11" s="121">
        <v>6855</v>
      </c>
      <c r="AV11" s="121">
        <v>260898</v>
      </c>
      <c r="AW11" s="121">
        <v>0</v>
      </c>
      <c r="AX11" s="121">
        <v>0</v>
      </c>
      <c r="AY11" s="121">
        <f>+SUM(AZ11:BC11)</f>
        <v>264773</v>
      </c>
      <c r="AZ11" s="121">
        <v>146664</v>
      </c>
      <c r="BA11" s="121">
        <v>73872</v>
      </c>
      <c r="BB11" s="121">
        <v>44237</v>
      </c>
      <c r="BC11" s="121">
        <v>0</v>
      </c>
      <c r="BD11" s="121">
        <v>0</v>
      </c>
      <c r="BE11" s="121">
        <v>0</v>
      </c>
      <c r="BF11" s="121">
        <v>0</v>
      </c>
      <c r="BG11" s="121">
        <f>+SUM(BF11,AN11,AF11)</f>
        <v>555550</v>
      </c>
      <c r="BH11" s="121">
        <f>SUM(D11,AF11)</f>
        <v>8358417</v>
      </c>
      <c r="BI11" s="121">
        <f>SUM(E11,AG11)</f>
        <v>8312306</v>
      </c>
      <c r="BJ11" s="121">
        <f>SUM(F11,AH11)</f>
        <v>0</v>
      </c>
      <c r="BK11" s="121">
        <f>SUM(G11,AI11)</f>
        <v>8312306</v>
      </c>
      <c r="BL11" s="121">
        <f>SUM(H11,AJ11)</f>
        <v>0</v>
      </c>
      <c r="BM11" s="121">
        <f>SUM(I11,AK11)</f>
        <v>0</v>
      </c>
      <c r="BN11" s="121">
        <f>SUM(J11,AL11)</f>
        <v>46111</v>
      </c>
      <c r="BO11" s="121">
        <f>SUM(K11,AM11)</f>
        <v>0</v>
      </c>
      <c r="BP11" s="121">
        <f>SUM(L11,AN11)</f>
        <v>7318543</v>
      </c>
      <c r="BQ11" s="121">
        <f>SUM(M11,AO11)</f>
        <v>1915331</v>
      </c>
      <c r="BR11" s="121">
        <f>SUM(N11,AP11)</f>
        <v>532068</v>
      </c>
      <c r="BS11" s="121">
        <f>SUM(O11,AQ11)</f>
        <v>1123975</v>
      </c>
      <c r="BT11" s="121">
        <f>SUM(P11,AR11)</f>
        <v>259288</v>
      </c>
      <c r="BU11" s="121">
        <f>SUM(Q11,AS11)</f>
        <v>0</v>
      </c>
      <c r="BV11" s="121">
        <f>SUM(R11,AT11)</f>
        <v>1262987</v>
      </c>
      <c r="BW11" s="121">
        <f>SUM(S11,AU11)</f>
        <v>293119</v>
      </c>
      <c r="BX11" s="121">
        <f>SUM(T11,AV11)</f>
        <v>953971</v>
      </c>
      <c r="BY11" s="121">
        <f>SUM(U11,AW11)</f>
        <v>15897</v>
      </c>
      <c r="BZ11" s="121">
        <f>SUM(V11,AX11)</f>
        <v>49950</v>
      </c>
      <c r="CA11" s="121">
        <f>SUM(W11,AY11)</f>
        <v>4087392</v>
      </c>
      <c r="CB11" s="121">
        <f>SUM(X11,AZ11)</f>
        <v>1450215</v>
      </c>
      <c r="CC11" s="121">
        <f>SUM(Y11,BA11)</f>
        <v>1614565</v>
      </c>
      <c r="CD11" s="121">
        <f>SUM(Z11,BB11)</f>
        <v>940758</v>
      </c>
      <c r="CE11" s="121">
        <f>SUM(AA11,BC11)</f>
        <v>81854</v>
      </c>
      <c r="CF11" s="121">
        <f>SUM(AB11,BD11)</f>
        <v>0</v>
      </c>
      <c r="CG11" s="121">
        <f>SUM(AC11,BE11)</f>
        <v>2883</v>
      </c>
      <c r="CH11" s="121">
        <f>SUM(AD11,BF11)</f>
        <v>0</v>
      </c>
      <c r="CI11" s="121">
        <f>SUM(AE11,BG11)</f>
        <v>15676960</v>
      </c>
    </row>
    <row r="12" spans="1:87" s="136" customFormat="1" ht="13.5" customHeight="1" x14ac:dyDescent="0.15">
      <c r="A12" s="119" t="s">
        <v>14</v>
      </c>
      <c r="B12" s="120" t="s">
        <v>336</v>
      </c>
      <c r="C12" s="119" t="s">
        <v>337</v>
      </c>
      <c r="D12" s="121">
        <f>+SUM(E12,J12)</f>
        <v>114594</v>
      </c>
      <c r="E12" s="121">
        <f>+SUM(F12:I12)</f>
        <v>114594</v>
      </c>
      <c r="F12" s="121">
        <v>0</v>
      </c>
      <c r="G12" s="121">
        <v>112996</v>
      </c>
      <c r="H12" s="121">
        <v>1598</v>
      </c>
      <c r="I12" s="121">
        <v>0</v>
      </c>
      <c r="J12" s="121">
        <v>0</v>
      </c>
      <c r="K12" s="121">
        <v>10891</v>
      </c>
      <c r="L12" s="121">
        <f>+SUM(M12,R12,V12,W12,AC12)</f>
        <v>681469</v>
      </c>
      <c r="M12" s="121">
        <f>+SUM(N12:Q12)</f>
        <v>204392</v>
      </c>
      <c r="N12" s="121">
        <v>32355</v>
      </c>
      <c r="O12" s="121">
        <v>53831</v>
      </c>
      <c r="P12" s="121">
        <v>110183</v>
      </c>
      <c r="Q12" s="121">
        <v>8023</v>
      </c>
      <c r="R12" s="121">
        <f>+SUM(S12:U12)</f>
        <v>120950</v>
      </c>
      <c r="S12" s="121">
        <v>4657</v>
      </c>
      <c r="T12" s="121">
        <v>110274</v>
      </c>
      <c r="U12" s="121">
        <v>6019</v>
      </c>
      <c r="V12" s="121">
        <v>0</v>
      </c>
      <c r="W12" s="121">
        <f>+SUM(X12:AA12)</f>
        <v>356127</v>
      </c>
      <c r="X12" s="121">
        <v>207370</v>
      </c>
      <c r="Y12" s="121">
        <v>148170</v>
      </c>
      <c r="Z12" s="121">
        <v>587</v>
      </c>
      <c r="AA12" s="121">
        <v>0</v>
      </c>
      <c r="AB12" s="121">
        <v>27326</v>
      </c>
      <c r="AC12" s="121">
        <v>0</v>
      </c>
      <c r="AD12" s="121">
        <v>0</v>
      </c>
      <c r="AE12" s="121">
        <f>+SUM(D12,L12,AD12)</f>
        <v>796063</v>
      </c>
      <c r="AF12" s="121">
        <f>+SUM(AG12,AL12)</f>
        <v>21114</v>
      </c>
      <c r="AG12" s="121">
        <f>+SUM(AH12:AK12)</f>
        <v>21114</v>
      </c>
      <c r="AH12" s="121">
        <v>0</v>
      </c>
      <c r="AI12" s="121">
        <v>21114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94690</v>
      </c>
      <c r="AO12" s="121">
        <f>+SUM(AP12:AS12)</f>
        <v>42500</v>
      </c>
      <c r="AP12" s="121">
        <v>7967</v>
      </c>
      <c r="AQ12" s="121">
        <v>0</v>
      </c>
      <c r="AR12" s="121">
        <v>34533</v>
      </c>
      <c r="AS12" s="121">
        <v>0</v>
      </c>
      <c r="AT12" s="121">
        <f>+SUM(AU12:AW12)</f>
        <v>10422</v>
      </c>
      <c r="AU12" s="121">
        <v>0</v>
      </c>
      <c r="AV12" s="121">
        <v>10422</v>
      </c>
      <c r="AW12" s="121">
        <v>0</v>
      </c>
      <c r="AX12" s="121">
        <v>0</v>
      </c>
      <c r="AY12" s="121">
        <f>+SUM(AZ12:BC12)</f>
        <v>41768</v>
      </c>
      <c r="AZ12" s="121">
        <v>0</v>
      </c>
      <c r="BA12" s="121">
        <v>41768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f>+SUM(BF12,AN12,AF12)</f>
        <v>115804</v>
      </c>
      <c r="BH12" s="121">
        <f>SUM(D12,AF12)</f>
        <v>135708</v>
      </c>
      <c r="BI12" s="121">
        <f>SUM(E12,AG12)</f>
        <v>135708</v>
      </c>
      <c r="BJ12" s="121">
        <f>SUM(F12,AH12)</f>
        <v>0</v>
      </c>
      <c r="BK12" s="121">
        <f>SUM(G12,AI12)</f>
        <v>134110</v>
      </c>
      <c r="BL12" s="121">
        <f>SUM(H12,AJ12)</f>
        <v>1598</v>
      </c>
      <c r="BM12" s="121">
        <f>SUM(I12,AK12)</f>
        <v>0</v>
      </c>
      <c r="BN12" s="121">
        <f>SUM(J12,AL12)</f>
        <v>0</v>
      </c>
      <c r="BO12" s="121">
        <f>SUM(K12,AM12)</f>
        <v>10891</v>
      </c>
      <c r="BP12" s="121">
        <f>SUM(L12,AN12)</f>
        <v>776159</v>
      </c>
      <c r="BQ12" s="121">
        <f>SUM(M12,AO12)</f>
        <v>246892</v>
      </c>
      <c r="BR12" s="121">
        <f>SUM(N12,AP12)</f>
        <v>40322</v>
      </c>
      <c r="BS12" s="121">
        <f>SUM(O12,AQ12)</f>
        <v>53831</v>
      </c>
      <c r="BT12" s="121">
        <f>SUM(P12,AR12)</f>
        <v>144716</v>
      </c>
      <c r="BU12" s="121">
        <f>SUM(Q12,AS12)</f>
        <v>8023</v>
      </c>
      <c r="BV12" s="121">
        <f>SUM(R12,AT12)</f>
        <v>131372</v>
      </c>
      <c r="BW12" s="121">
        <f>SUM(S12,AU12)</f>
        <v>4657</v>
      </c>
      <c r="BX12" s="121">
        <f>SUM(T12,AV12)</f>
        <v>120696</v>
      </c>
      <c r="BY12" s="121">
        <f>SUM(U12,AW12)</f>
        <v>6019</v>
      </c>
      <c r="BZ12" s="121">
        <f>SUM(V12,AX12)</f>
        <v>0</v>
      </c>
      <c r="CA12" s="121">
        <f>SUM(W12,AY12)</f>
        <v>397895</v>
      </c>
      <c r="CB12" s="121">
        <f>SUM(X12,AZ12)</f>
        <v>207370</v>
      </c>
      <c r="CC12" s="121">
        <f>SUM(Y12,BA12)</f>
        <v>189938</v>
      </c>
      <c r="CD12" s="121">
        <f>SUM(Z12,BB12)</f>
        <v>587</v>
      </c>
      <c r="CE12" s="121">
        <f>SUM(AA12,BC12)</f>
        <v>0</v>
      </c>
      <c r="CF12" s="121">
        <f>SUM(AB12,BD12)</f>
        <v>27326</v>
      </c>
      <c r="CG12" s="121">
        <f>SUM(AC12,BE12)</f>
        <v>0</v>
      </c>
      <c r="CH12" s="121">
        <f>SUM(AD12,BF12)</f>
        <v>0</v>
      </c>
      <c r="CI12" s="121">
        <f>SUM(AE12,BG12)</f>
        <v>911867</v>
      </c>
    </row>
    <row r="13" spans="1:87" s="136" customFormat="1" ht="13.5" customHeight="1" x14ac:dyDescent="0.15">
      <c r="A13" s="119" t="s">
        <v>14</v>
      </c>
      <c r="B13" s="120" t="s">
        <v>341</v>
      </c>
      <c r="C13" s="119" t="s">
        <v>342</v>
      </c>
      <c r="D13" s="121">
        <f>+SUM(E13,J13)</f>
        <v>7949</v>
      </c>
      <c r="E13" s="121">
        <f>+SUM(F13:I13)</f>
        <v>7949</v>
      </c>
      <c r="F13" s="121">
        <v>0</v>
      </c>
      <c r="G13" s="121">
        <v>7949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2570102</v>
      </c>
      <c r="M13" s="121">
        <f>+SUM(N13:Q13)</f>
        <v>392272</v>
      </c>
      <c r="N13" s="121">
        <v>56616</v>
      </c>
      <c r="O13" s="121">
        <v>161909</v>
      </c>
      <c r="P13" s="121">
        <v>173747</v>
      </c>
      <c r="Q13" s="121">
        <v>0</v>
      </c>
      <c r="R13" s="121">
        <f>+SUM(S13:U13)</f>
        <v>62695</v>
      </c>
      <c r="S13" s="121">
        <v>47477</v>
      </c>
      <c r="T13" s="121">
        <v>15218</v>
      </c>
      <c r="U13" s="121">
        <v>0</v>
      </c>
      <c r="V13" s="121">
        <v>0</v>
      </c>
      <c r="W13" s="121">
        <f>+SUM(X13:AA13)</f>
        <v>2115135</v>
      </c>
      <c r="X13" s="121">
        <v>359357</v>
      </c>
      <c r="Y13" s="121">
        <v>1679843</v>
      </c>
      <c r="Z13" s="121">
        <v>70332</v>
      </c>
      <c r="AA13" s="121">
        <v>5603</v>
      </c>
      <c r="AB13" s="121">
        <v>0</v>
      </c>
      <c r="AC13" s="121">
        <v>0</v>
      </c>
      <c r="AD13" s="121">
        <v>15843</v>
      </c>
      <c r="AE13" s="121">
        <f>+SUM(D13,L13,AD13)</f>
        <v>2593894</v>
      </c>
      <c r="AF13" s="121">
        <f>+SUM(AG13,AL13)</f>
        <v>5574</v>
      </c>
      <c r="AG13" s="121">
        <f>+SUM(AH13:AK13)</f>
        <v>5574</v>
      </c>
      <c r="AH13" s="121">
        <v>0</v>
      </c>
      <c r="AI13" s="121">
        <v>5574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83055</v>
      </c>
      <c r="AO13" s="121">
        <f>+SUM(AP13:AS13)</f>
        <v>5186</v>
      </c>
      <c r="AP13" s="121">
        <v>5186</v>
      </c>
      <c r="AQ13" s="121">
        <v>0</v>
      </c>
      <c r="AR13" s="121">
        <v>0</v>
      </c>
      <c r="AS13" s="121">
        <v>0</v>
      </c>
      <c r="AT13" s="121">
        <f>+SUM(AU13:AW13)</f>
        <v>469</v>
      </c>
      <c r="AU13" s="121">
        <v>0</v>
      </c>
      <c r="AV13" s="121">
        <v>469</v>
      </c>
      <c r="AW13" s="121">
        <v>0</v>
      </c>
      <c r="AX13" s="121">
        <v>0</v>
      </c>
      <c r="AY13" s="121">
        <f>+SUM(AZ13:BC13)</f>
        <v>77400</v>
      </c>
      <c r="AZ13" s="121">
        <v>0</v>
      </c>
      <c r="BA13" s="121">
        <v>77400</v>
      </c>
      <c r="BB13" s="121">
        <v>0</v>
      </c>
      <c r="BC13" s="121">
        <v>0</v>
      </c>
      <c r="BD13" s="121">
        <v>0</v>
      </c>
      <c r="BE13" s="121">
        <v>0</v>
      </c>
      <c r="BF13" s="121">
        <v>18585</v>
      </c>
      <c r="BG13" s="121">
        <f>+SUM(BF13,AN13,AF13)</f>
        <v>107214</v>
      </c>
      <c r="BH13" s="121">
        <f>SUM(D13,AF13)</f>
        <v>13523</v>
      </c>
      <c r="BI13" s="121">
        <f>SUM(E13,AG13)</f>
        <v>13523</v>
      </c>
      <c r="BJ13" s="121">
        <f>SUM(F13,AH13)</f>
        <v>0</v>
      </c>
      <c r="BK13" s="121">
        <f>SUM(G13,AI13)</f>
        <v>13523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2653157</v>
      </c>
      <c r="BQ13" s="121">
        <f>SUM(M13,AO13)</f>
        <v>397458</v>
      </c>
      <c r="BR13" s="121">
        <f>SUM(N13,AP13)</f>
        <v>61802</v>
      </c>
      <c r="BS13" s="121">
        <f>SUM(O13,AQ13)</f>
        <v>161909</v>
      </c>
      <c r="BT13" s="121">
        <f>SUM(P13,AR13)</f>
        <v>173747</v>
      </c>
      <c r="BU13" s="121">
        <f>SUM(Q13,AS13)</f>
        <v>0</v>
      </c>
      <c r="BV13" s="121">
        <f>SUM(R13,AT13)</f>
        <v>63164</v>
      </c>
      <c r="BW13" s="121">
        <f>SUM(S13,AU13)</f>
        <v>47477</v>
      </c>
      <c r="BX13" s="121">
        <f>SUM(T13,AV13)</f>
        <v>15687</v>
      </c>
      <c r="BY13" s="121">
        <f>SUM(U13,AW13)</f>
        <v>0</v>
      </c>
      <c r="BZ13" s="121">
        <f>SUM(V13,AX13)</f>
        <v>0</v>
      </c>
      <c r="CA13" s="121">
        <f>SUM(W13,AY13)</f>
        <v>2192535</v>
      </c>
      <c r="CB13" s="121">
        <f>SUM(X13,AZ13)</f>
        <v>359357</v>
      </c>
      <c r="CC13" s="121">
        <f>SUM(Y13,BA13)</f>
        <v>1757243</v>
      </c>
      <c r="CD13" s="121">
        <f>SUM(Z13,BB13)</f>
        <v>70332</v>
      </c>
      <c r="CE13" s="121">
        <f>SUM(AA13,BC13)</f>
        <v>5603</v>
      </c>
      <c r="CF13" s="121">
        <f>SUM(AB13,BD13)</f>
        <v>0</v>
      </c>
      <c r="CG13" s="121">
        <f>SUM(AC13,BE13)</f>
        <v>0</v>
      </c>
      <c r="CH13" s="121">
        <f>SUM(AD13,BF13)</f>
        <v>34428</v>
      </c>
      <c r="CI13" s="121">
        <f>SUM(AE13,BG13)</f>
        <v>2701108</v>
      </c>
    </row>
    <row r="14" spans="1:87" s="136" customFormat="1" ht="13.5" customHeight="1" x14ac:dyDescent="0.15">
      <c r="A14" s="119" t="s">
        <v>14</v>
      </c>
      <c r="B14" s="120" t="s">
        <v>344</v>
      </c>
      <c r="C14" s="119" t="s">
        <v>345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5484224</v>
      </c>
      <c r="M14" s="121">
        <f>+SUM(N14:Q14)</f>
        <v>850882</v>
      </c>
      <c r="N14" s="121">
        <v>536592</v>
      </c>
      <c r="O14" s="121">
        <v>84322</v>
      </c>
      <c r="P14" s="121">
        <v>206971</v>
      </c>
      <c r="Q14" s="121">
        <v>22997</v>
      </c>
      <c r="R14" s="121">
        <f>+SUM(S14:U14)</f>
        <v>1075672</v>
      </c>
      <c r="S14" s="121">
        <v>9759</v>
      </c>
      <c r="T14" s="121">
        <v>1028650</v>
      </c>
      <c r="U14" s="121">
        <v>37263</v>
      </c>
      <c r="V14" s="121">
        <v>0</v>
      </c>
      <c r="W14" s="121">
        <f>+SUM(X14:AA14)</f>
        <v>3557670</v>
      </c>
      <c r="X14" s="121">
        <v>1667665</v>
      </c>
      <c r="Y14" s="121">
        <v>1079622</v>
      </c>
      <c r="Z14" s="121">
        <v>769295</v>
      </c>
      <c r="AA14" s="121">
        <v>41088</v>
      </c>
      <c r="AB14" s="121">
        <v>0</v>
      </c>
      <c r="AC14" s="121">
        <v>0</v>
      </c>
      <c r="AD14" s="121">
        <v>0</v>
      </c>
      <c r="AE14" s="121">
        <f>+SUM(D14,L14,AD14)</f>
        <v>5484224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483667</v>
      </c>
      <c r="AO14" s="121">
        <f>+SUM(AP14:AS14)</f>
        <v>100559</v>
      </c>
      <c r="AP14" s="121">
        <v>100559</v>
      </c>
      <c r="AQ14" s="121">
        <v>0</v>
      </c>
      <c r="AR14" s="121">
        <v>0</v>
      </c>
      <c r="AS14" s="121">
        <v>0</v>
      </c>
      <c r="AT14" s="121">
        <f>+SUM(AU14:AW14)</f>
        <v>120160</v>
      </c>
      <c r="AU14" s="121">
        <v>13672</v>
      </c>
      <c r="AV14" s="121">
        <v>106488</v>
      </c>
      <c r="AW14" s="121">
        <v>0</v>
      </c>
      <c r="AX14" s="121">
        <v>0</v>
      </c>
      <c r="AY14" s="121">
        <f>+SUM(AZ14:BC14)</f>
        <v>262948</v>
      </c>
      <c r="AZ14" s="121">
        <v>82219</v>
      </c>
      <c r="BA14" s="121">
        <v>150207</v>
      </c>
      <c r="BB14" s="121">
        <v>30522</v>
      </c>
      <c r="BC14" s="121">
        <v>0</v>
      </c>
      <c r="BD14" s="121">
        <v>0</v>
      </c>
      <c r="BE14" s="121">
        <v>0</v>
      </c>
      <c r="BF14" s="121">
        <v>0</v>
      </c>
      <c r="BG14" s="121">
        <f>+SUM(BF14,AN14,AF14)</f>
        <v>483667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5967891</v>
      </c>
      <c r="BQ14" s="121">
        <f>SUM(M14,AO14)</f>
        <v>951441</v>
      </c>
      <c r="BR14" s="121">
        <f>SUM(N14,AP14)</f>
        <v>637151</v>
      </c>
      <c r="BS14" s="121">
        <f>SUM(O14,AQ14)</f>
        <v>84322</v>
      </c>
      <c r="BT14" s="121">
        <f>SUM(P14,AR14)</f>
        <v>206971</v>
      </c>
      <c r="BU14" s="121">
        <f>SUM(Q14,AS14)</f>
        <v>22997</v>
      </c>
      <c r="BV14" s="121">
        <f>SUM(R14,AT14)</f>
        <v>1195832</v>
      </c>
      <c r="BW14" s="121">
        <f>SUM(S14,AU14)</f>
        <v>23431</v>
      </c>
      <c r="BX14" s="121">
        <f>SUM(T14,AV14)</f>
        <v>1135138</v>
      </c>
      <c r="BY14" s="121">
        <f>SUM(U14,AW14)</f>
        <v>37263</v>
      </c>
      <c r="BZ14" s="121">
        <f>SUM(V14,AX14)</f>
        <v>0</v>
      </c>
      <c r="CA14" s="121">
        <f>SUM(W14,AY14)</f>
        <v>3820618</v>
      </c>
      <c r="CB14" s="121">
        <f>SUM(X14,AZ14)</f>
        <v>1749884</v>
      </c>
      <c r="CC14" s="121">
        <f>SUM(Y14,BA14)</f>
        <v>1229829</v>
      </c>
      <c r="CD14" s="121">
        <f>SUM(Z14,BB14)</f>
        <v>799817</v>
      </c>
      <c r="CE14" s="121">
        <f>SUM(AA14,BC14)</f>
        <v>41088</v>
      </c>
      <c r="CF14" s="121">
        <f>SUM(AB14,BD14)</f>
        <v>0</v>
      </c>
      <c r="CG14" s="121">
        <f>SUM(AC14,BE14)</f>
        <v>0</v>
      </c>
      <c r="CH14" s="121">
        <f>SUM(AD14,BF14)</f>
        <v>0</v>
      </c>
      <c r="CI14" s="121">
        <f>SUM(AE14,BG14)</f>
        <v>5967891</v>
      </c>
    </row>
    <row r="15" spans="1:87" s="136" customFormat="1" ht="13.5" customHeight="1" x14ac:dyDescent="0.15">
      <c r="A15" s="119" t="s">
        <v>14</v>
      </c>
      <c r="B15" s="120" t="s">
        <v>347</v>
      </c>
      <c r="C15" s="119" t="s">
        <v>348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1616971</v>
      </c>
      <c r="M15" s="121">
        <f>+SUM(N15:Q15)</f>
        <v>373779</v>
      </c>
      <c r="N15" s="121">
        <v>148723</v>
      </c>
      <c r="O15" s="121">
        <v>102349</v>
      </c>
      <c r="P15" s="121">
        <v>122707</v>
      </c>
      <c r="Q15" s="121">
        <v>0</v>
      </c>
      <c r="R15" s="121">
        <f>+SUM(S15:U15)</f>
        <v>468021</v>
      </c>
      <c r="S15" s="121">
        <v>87285</v>
      </c>
      <c r="T15" s="121">
        <v>379855</v>
      </c>
      <c r="U15" s="121">
        <v>881</v>
      </c>
      <c r="V15" s="121">
        <v>0</v>
      </c>
      <c r="W15" s="121">
        <f>+SUM(X15:AA15)</f>
        <v>775171</v>
      </c>
      <c r="X15" s="121">
        <v>302996</v>
      </c>
      <c r="Y15" s="121">
        <v>232889</v>
      </c>
      <c r="Z15" s="121">
        <v>235854</v>
      </c>
      <c r="AA15" s="121">
        <v>3432</v>
      </c>
      <c r="AB15" s="121">
        <v>0</v>
      </c>
      <c r="AC15" s="121">
        <v>0</v>
      </c>
      <c r="AD15" s="121">
        <v>0</v>
      </c>
      <c r="AE15" s="121">
        <f>+SUM(D15,L15,AD15)</f>
        <v>1616971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315764</v>
      </c>
      <c r="AO15" s="121">
        <f>+SUM(AP15:AS15)</f>
        <v>59777</v>
      </c>
      <c r="AP15" s="121">
        <v>22150</v>
      </c>
      <c r="AQ15" s="121">
        <v>37627</v>
      </c>
      <c r="AR15" s="121">
        <v>0</v>
      </c>
      <c r="AS15" s="121">
        <v>0</v>
      </c>
      <c r="AT15" s="121">
        <f>+SUM(AU15:AW15)</f>
        <v>105760</v>
      </c>
      <c r="AU15" s="121">
        <v>3661</v>
      </c>
      <c r="AV15" s="121">
        <v>102099</v>
      </c>
      <c r="AW15" s="121">
        <v>0</v>
      </c>
      <c r="AX15" s="121">
        <v>0</v>
      </c>
      <c r="AY15" s="121">
        <f>+SUM(AZ15:BC15)</f>
        <v>150227</v>
      </c>
      <c r="AZ15" s="121">
        <v>46025</v>
      </c>
      <c r="BA15" s="121">
        <v>102186</v>
      </c>
      <c r="BB15" s="121">
        <v>2016</v>
      </c>
      <c r="BC15" s="121">
        <v>0</v>
      </c>
      <c r="BD15" s="121">
        <v>0</v>
      </c>
      <c r="BE15" s="121">
        <v>0</v>
      </c>
      <c r="BF15" s="121">
        <v>0</v>
      </c>
      <c r="BG15" s="121">
        <f>+SUM(BF15,AN15,AF15)</f>
        <v>315764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1932735</v>
      </c>
      <c r="BQ15" s="121">
        <f>SUM(M15,AO15)</f>
        <v>433556</v>
      </c>
      <c r="BR15" s="121">
        <f>SUM(N15,AP15)</f>
        <v>170873</v>
      </c>
      <c r="BS15" s="121">
        <f>SUM(O15,AQ15)</f>
        <v>139976</v>
      </c>
      <c r="BT15" s="121">
        <f>SUM(P15,AR15)</f>
        <v>122707</v>
      </c>
      <c r="BU15" s="121">
        <f>SUM(Q15,AS15)</f>
        <v>0</v>
      </c>
      <c r="BV15" s="121">
        <f>SUM(R15,AT15)</f>
        <v>573781</v>
      </c>
      <c r="BW15" s="121">
        <f>SUM(S15,AU15)</f>
        <v>90946</v>
      </c>
      <c r="BX15" s="121">
        <f>SUM(T15,AV15)</f>
        <v>481954</v>
      </c>
      <c r="BY15" s="121">
        <f>SUM(U15,AW15)</f>
        <v>881</v>
      </c>
      <c r="BZ15" s="121">
        <f>SUM(V15,AX15)</f>
        <v>0</v>
      </c>
      <c r="CA15" s="121">
        <f>SUM(W15,AY15)</f>
        <v>925398</v>
      </c>
      <c r="CB15" s="121">
        <f>SUM(X15,AZ15)</f>
        <v>349021</v>
      </c>
      <c r="CC15" s="121">
        <f>SUM(Y15,BA15)</f>
        <v>335075</v>
      </c>
      <c r="CD15" s="121">
        <f>SUM(Z15,BB15)</f>
        <v>237870</v>
      </c>
      <c r="CE15" s="121">
        <f>SUM(AA15,BC15)</f>
        <v>3432</v>
      </c>
      <c r="CF15" s="121">
        <f>SUM(AB15,BD15)</f>
        <v>0</v>
      </c>
      <c r="CG15" s="121">
        <f>SUM(AC15,BE15)</f>
        <v>0</v>
      </c>
      <c r="CH15" s="121">
        <f>SUM(AD15,BF15)</f>
        <v>0</v>
      </c>
      <c r="CI15" s="121">
        <f>SUM(AE15,BG15)</f>
        <v>1932735</v>
      </c>
    </row>
    <row r="16" spans="1:87" s="136" customFormat="1" ht="13.5" customHeight="1" x14ac:dyDescent="0.15">
      <c r="A16" s="119" t="s">
        <v>14</v>
      </c>
      <c r="B16" s="120" t="s">
        <v>350</v>
      </c>
      <c r="C16" s="119" t="s">
        <v>351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30892</v>
      </c>
      <c r="L16" s="121">
        <f>+SUM(M16,R16,V16,W16,AC16)</f>
        <v>121831</v>
      </c>
      <c r="M16" s="121">
        <f>+SUM(N16:Q16)</f>
        <v>116221</v>
      </c>
      <c r="N16" s="121">
        <v>76192</v>
      </c>
      <c r="O16" s="121">
        <v>40029</v>
      </c>
      <c r="P16" s="121">
        <v>0</v>
      </c>
      <c r="Q16" s="121">
        <v>0</v>
      </c>
      <c r="R16" s="121">
        <f>+SUM(S16:U16)</f>
        <v>555</v>
      </c>
      <c r="S16" s="121">
        <v>555</v>
      </c>
      <c r="T16" s="121">
        <v>0</v>
      </c>
      <c r="U16" s="121">
        <v>0</v>
      </c>
      <c r="V16" s="121">
        <v>0</v>
      </c>
      <c r="W16" s="121">
        <f>+SUM(X16:AA16)</f>
        <v>5055</v>
      </c>
      <c r="X16" s="121">
        <v>5055</v>
      </c>
      <c r="Y16" s="121">
        <v>0</v>
      </c>
      <c r="Z16" s="121">
        <v>0</v>
      </c>
      <c r="AA16" s="121">
        <v>0</v>
      </c>
      <c r="AB16" s="121">
        <v>422527</v>
      </c>
      <c r="AC16" s="121">
        <v>0</v>
      </c>
      <c r="AD16" s="121">
        <v>0</v>
      </c>
      <c r="AE16" s="121">
        <f>+SUM(D16,L16,AD16)</f>
        <v>121831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71968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102860</v>
      </c>
      <c r="BP16" s="121">
        <f>SUM(L16,AN16)</f>
        <v>121831</v>
      </c>
      <c r="BQ16" s="121">
        <f>SUM(M16,AO16)</f>
        <v>116221</v>
      </c>
      <c r="BR16" s="121">
        <f>SUM(N16,AP16)</f>
        <v>76192</v>
      </c>
      <c r="BS16" s="121">
        <f>SUM(O16,AQ16)</f>
        <v>40029</v>
      </c>
      <c r="BT16" s="121">
        <f>SUM(P16,AR16)</f>
        <v>0</v>
      </c>
      <c r="BU16" s="121">
        <f>SUM(Q16,AS16)</f>
        <v>0</v>
      </c>
      <c r="BV16" s="121">
        <f>SUM(R16,AT16)</f>
        <v>555</v>
      </c>
      <c r="BW16" s="121">
        <f>SUM(S16,AU16)</f>
        <v>555</v>
      </c>
      <c r="BX16" s="121">
        <f>SUM(T16,AV16)</f>
        <v>0</v>
      </c>
      <c r="BY16" s="121">
        <f>SUM(U16,AW16)</f>
        <v>0</v>
      </c>
      <c r="BZ16" s="121">
        <f>SUM(V16,AX16)</f>
        <v>0</v>
      </c>
      <c r="CA16" s="121">
        <f>SUM(W16,AY16)</f>
        <v>5055</v>
      </c>
      <c r="CB16" s="121">
        <f>SUM(X16,AZ16)</f>
        <v>5055</v>
      </c>
      <c r="CC16" s="121">
        <f>SUM(Y16,BA16)</f>
        <v>0</v>
      </c>
      <c r="CD16" s="121">
        <f>SUM(Z16,BB16)</f>
        <v>0</v>
      </c>
      <c r="CE16" s="121">
        <f>SUM(AA16,BC16)</f>
        <v>0</v>
      </c>
      <c r="CF16" s="121">
        <f>SUM(AB16,BD16)</f>
        <v>422527</v>
      </c>
      <c r="CG16" s="121">
        <f>SUM(AC16,BE16)</f>
        <v>0</v>
      </c>
      <c r="CH16" s="121">
        <f>SUM(AD16,BF16)</f>
        <v>0</v>
      </c>
      <c r="CI16" s="121">
        <f>SUM(AE16,BG16)</f>
        <v>121831</v>
      </c>
    </row>
    <row r="17" spans="1:87" s="136" customFormat="1" ht="13.5" customHeight="1" x14ac:dyDescent="0.15">
      <c r="A17" s="119" t="s">
        <v>14</v>
      </c>
      <c r="B17" s="120" t="s">
        <v>355</v>
      </c>
      <c r="C17" s="119" t="s">
        <v>356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2252015</v>
      </c>
      <c r="M17" s="121">
        <f>+SUM(N17:Q17)</f>
        <v>133320</v>
      </c>
      <c r="N17" s="121">
        <v>133320</v>
      </c>
      <c r="O17" s="121">
        <v>0</v>
      </c>
      <c r="P17" s="121">
        <v>0</v>
      </c>
      <c r="Q17" s="121">
        <v>0</v>
      </c>
      <c r="R17" s="121">
        <f>+SUM(S17:U17)</f>
        <v>88834</v>
      </c>
      <c r="S17" s="121">
        <v>2425</v>
      </c>
      <c r="T17" s="121">
        <v>66449</v>
      </c>
      <c r="U17" s="121">
        <v>19960</v>
      </c>
      <c r="V17" s="121">
        <v>0</v>
      </c>
      <c r="W17" s="121">
        <f>+SUM(X17:AA17)</f>
        <v>2029861</v>
      </c>
      <c r="X17" s="121">
        <v>629146</v>
      </c>
      <c r="Y17" s="121">
        <v>1354888</v>
      </c>
      <c r="Z17" s="121">
        <v>44941</v>
      </c>
      <c r="AA17" s="121">
        <v>886</v>
      </c>
      <c r="AB17" s="121">
        <v>0</v>
      </c>
      <c r="AC17" s="121">
        <v>0</v>
      </c>
      <c r="AD17" s="121">
        <v>0</v>
      </c>
      <c r="AE17" s="121">
        <f>+SUM(D17,L17,AD17)</f>
        <v>2252015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259155</v>
      </c>
      <c r="AO17" s="121">
        <f>+SUM(AP17:AS17)</f>
        <v>13078</v>
      </c>
      <c r="AP17" s="121">
        <v>13078</v>
      </c>
      <c r="AQ17" s="121">
        <v>0</v>
      </c>
      <c r="AR17" s="121">
        <v>0</v>
      </c>
      <c r="AS17" s="121">
        <v>0</v>
      </c>
      <c r="AT17" s="121">
        <f>+SUM(AU17:AW17)</f>
        <v>96107</v>
      </c>
      <c r="AU17" s="121">
        <v>2353</v>
      </c>
      <c r="AV17" s="121">
        <v>93754</v>
      </c>
      <c r="AW17" s="121">
        <v>0</v>
      </c>
      <c r="AX17" s="121">
        <v>0</v>
      </c>
      <c r="AY17" s="121">
        <f>+SUM(AZ17:BC17)</f>
        <v>149970</v>
      </c>
      <c r="AZ17" s="121">
        <v>39181</v>
      </c>
      <c r="BA17" s="121">
        <v>110789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f>+SUM(BF17,AN17,AF17)</f>
        <v>259155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2511170</v>
      </c>
      <c r="BQ17" s="121">
        <f>SUM(M17,AO17)</f>
        <v>146398</v>
      </c>
      <c r="BR17" s="121">
        <f>SUM(N17,AP17)</f>
        <v>146398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184941</v>
      </c>
      <c r="BW17" s="121">
        <f>SUM(S17,AU17)</f>
        <v>4778</v>
      </c>
      <c r="BX17" s="121">
        <f>SUM(T17,AV17)</f>
        <v>160203</v>
      </c>
      <c r="BY17" s="121">
        <f>SUM(U17,AW17)</f>
        <v>19960</v>
      </c>
      <c r="BZ17" s="121">
        <f>SUM(V17,AX17)</f>
        <v>0</v>
      </c>
      <c r="CA17" s="121">
        <f>SUM(W17,AY17)</f>
        <v>2179831</v>
      </c>
      <c r="CB17" s="121">
        <f>SUM(X17,AZ17)</f>
        <v>668327</v>
      </c>
      <c r="CC17" s="121">
        <f>SUM(Y17,BA17)</f>
        <v>1465677</v>
      </c>
      <c r="CD17" s="121">
        <f>SUM(Z17,BB17)</f>
        <v>44941</v>
      </c>
      <c r="CE17" s="121">
        <f>SUM(AA17,BC17)</f>
        <v>886</v>
      </c>
      <c r="CF17" s="121">
        <f>SUM(AB17,BD17)</f>
        <v>0</v>
      </c>
      <c r="CG17" s="121">
        <f>SUM(AC17,BE17)</f>
        <v>0</v>
      </c>
      <c r="CH17" s="121">
        <f>SUM(AD17,BF17)</f>
        <v>0</v>
      </c>
      <c r="CI17" s="121">
        <f>SUM(AE17,BG17)</f>
        <v>2511170</v>
      </c>
    </row>
    <row r="18" spans="1:87" s="136" customFormat="1" ht="13.5" customHeight="1" x14ac:dyDescent="0.15">
      <c r="A18" s="119" t="s">
        <v>14</v>
      </c>
      <c r="B18" s="120" t="s">
        <v>358</v>
      </c>
      <c r="C18" s="119" t="s">
        <v>359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668132</v>
      </c>
      <c r="M18" s="121">
        <f>+SUM(N18:Q18)</f>
        <v>106593</v>
      </c>
      <c r="N18" s="121">
        <v>106593</v>
      </c>
      <c r="O18" s="121">
        <v>0</v>
      </c>
      <c r="P18" s="121">
        <v>0</v>
      </c>
      <c r="Q18" s="121">
        <v>0</v>
      </c>
      <c r="R18" s="121">
        <f>+SUM(S18:U18)</f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f>+SUM(X18:AA18)</f>
        <v>561539</v>
      </c>
      <c r="X18" s="121">
        <v>512705</v>
      </c>
      <c r="Y18" s="121">
        <v>48834</v>
      </c>
      <c r="Z18" s="121">
        <v>0</v>
      </c>
      <c r="AA18" s="121">
        <v>0</v>
      </c>
      <c r="AB18" s="121">
        <v>635311</v>
      </c>
      <c r="AC18" s="121">
        <v>0</v>
      </c>
      <c r="AD18" s="121">
        <v>76489</v>
      </c>
      <c r="AE18" s="121">
        <f>+SUM(D18,L18,AD18)</f>
        <v>744621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59110</v>
      </c>
      <c r="BE18" s="121">
        <v>0</v>
      </c>
      <c r="BF18" s="121">
        <v>0</v>
      </c>
      <c r="BG18" s="121">
        <f>+SUM(BF18,AN18,AF18)</f>
        <v>0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668132</v>
      </c>
      <c r="BQ18" s="121">
        <f>SUM(M18,AO18)</f>
        <v>106593</v>
      </c>
      <c r="BR18" s="121">
        <f>SUM(N18,AP18)</f>
        <v>106593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0</v>
      </c>
      <c r="BW18" s="121">
        <f>SUM(S18,AU18)</f>
        <v>0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561539</v>
      </c>
      <c r="CB18" s="121">
        <f>SUM(X18,AZ18)</f>
        <v>512705</v>
      </c>
      <c r="CC18" s="121">
        <f>SUM(Y18,BA18)</f>
        <v>48834</v>
      </c>
      <c r="CD18" s="121">
        <f>SUM(Z18,BB18)</f>
        <v>0</v>
      </c>
      <c r="CE18" s="121">
        <f>SUM(AA18,BC18)</f>
        <v>0</v>
      </c>
      <c r="CF18" s="121">
        <f>SUM(AB18,BD18)</f>
        <v>694421</v>
      </c>
      <c r="CG18" s="121">
        <f>SUM(AC18,BE18)</f>
        <v>0</v>
      </c>
      <c r="CH18" s="121">
        <f>SUM(AD18,BF18)</f>
        <v>76489</v>
      </c>
      <c r="CI18" s="121">
        <f>SUM(AE18,BG18)</f>
        <v>744621</v>
      </c>
    </row>
    <row r="19" spans="1:87" s="136" customFormat="1" ht="13.5" customHeight="1" x14ac:dyDescent="0.15">
      <c r="A19" s="119" t="s">
        <v>14</v>
      </c>
      <c r="B19" s="120" t="s">
        <v>365</v>
      </c>
      <c r="C19" s="119" t="s">
        <v>366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118104</v>
      </c>
      <c r="M19" s="121">
        <f>+SUM(N19:Q19)</f>
        <v>19022</v>
      </c>
      <c r="N19" s="121">
        <v>15884</v>
      </c>
      <c r="O19" s="121">
        <v>3138</v>
      </c>
      <c r="P19" s="121">
        <v>0</v>
      </c>
      <c r="Q19" s="121">
        <v>0</v>
      </c>
      <c r="R19" s="121">
        <f>+SUM(S19:U19)</f>
        <v>1120</v>
      </c>
      <c r="S19" s="121">
        <v>1120</v>
      </c>
      <c r="T19" s="121">
        <v>0</v>
      </c>
      <c r="U19" s="121">
        <v>0</v>
      </c>
      <c r="V19" s="121">
        <v>0</v>
      </c>
      <c r="W19" s="121">
        <f>+SUM(X19:AA19)</f>
        <v>97962</v>
      </c>
      <c r="X19" s="121">
        <v>74610</v>
      </c>
      <c r="Y19" s="121">
        <v>0</v>
      </c>
      <c r="Z19" s="121">
        <v>399</v>
      </c>
      <c r="AA19" s="121">
        <v>22953</v>
      </c>
      <c r="AB19" s="121">
        <v>435469</v>
      </c>
      <c r="AC19" s="121">
        <v>0</v>
      </c>
      <c r="AD19" s="121">
        <v>0</v>
      </c>
      <c r="AE19" s="121">
        <f>+SUM(D19,L19,AD19)</f>
        <v>118104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2336</v>
      </c>
      <c r="AO19" s="121">
        <f>+SUM(AP19:AS19)</f>
        <v>2336</v>
      </c>
      <c r="AP19" s="121">
        <v>2336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35141</v>
      </c>
      <c r="BE19" s="121">
        <v>0</v>
      </c>
      <c r="BF19" s="121">
        <v>0</v>
      </c>
      <c r="BG19" s="121">
        <f>+SUM(BF19,AN19,AF19)</f>
        <v>2336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120440</v>
      </c>
      <c r="BQ19" s="121">
        <f>SUM(M19,AO19)</f>
        <v>21358</v>
      </c>
      <c r="BR19" s="121">
        <f>SUM(N19,AP19)</f>
        <v>18220</v>
      </c>
      <c r="BS19" s="121">
        <f>SUM(O19,AQ19)</f>
        <v>3138</v>
      </c>
      <c r="BT19" s="121">
        <f>SUM(P19,AR19)</f>
        <v>0</v>
      </c>
      <c r="BU19" s="121">
        <f>SUM(Q19,AS19)</f>
        <v>0</v>
      </c>
      <c r="BV19" s="121">
        <f>SUM(R19,AT19)</f>
        <v>1120</v>
      </c>
      <c r="BW19" s="121">
        <f>SUM(S19,AU19)</f>
        <v>1120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97962</v>
      </c>
      <c r="CB19" s="121">
        <f>SUM(X19,AZ19)</f>
        <v>74610</v>
      </c>
      <c r="CC19" s="121">
        <f>SUM(Y19,BA19)</f>
        <v>0</v>
      </c>
      <c r="CD19" s="121">
        <f>SUM(Z19,BB19)</f>
        <v>399</v>
      </c>
      <c r="CE19" s="121">
        <f>SUM(AA19,BC19)</f>
        <v>22953</v>
      </c>
      <c r="CF19" s="121">
        <f>SUM(AB19,BD19)</f>
        <v>470610</v>
      </c>
      <c r="CG19" s="121">
        <f>SUM(AC19,BE19)</f>
        <v>0</v>
      </c>
      <c r="CH19" s="121">
        <f>SUM(AD19,BF19)</f>
        <v>0</v>
      </c>
      <c r="CI19" s="121">
        <f>SUM(AE19,BG19)</f>
        <v>120440</v>
      </c>
    </row>
    <row r="20" spans="1:87" s="136" customFormat="1" ht="13.5" customHeight="1" x14ac:dyDescent="0.15">
      <c r="A20" s="119" t="s">
        <v>14</v>
      </c>
      <c r="B20" s="120" t="s">
        <v>372</v>
      </c>
      <c r="C20" s="119" t="s">
        <v>373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540992</v>
      </c>
      <c r="M20" s="121">
        <f>+SUM(N20:Q20)</f>
        <v>120767</v>
      </c>
      <c r="N20" s="121">
        <v>37581</v>
      </c>
      <c r="O20" s="121">
        <v>0</v>
      </c>
      <c r="P20" s="121">
        <v>76036</v>
      </c>
      <c r="Q20" s="121">
        <v>7150</v>
      </c>
      <c r="R20" s="121">
        <f>+SUM(S20:U20)</f>
        <v>258021</v>
      </c>
      <c r="S20" s="121">
        <v>0</v>
      </c>
      <c r="T20" s="121">
        <v>238574</v>
      </c>
      <c r="U20" s="121">
        <v>19447</v>
      </c>
      <c r="V20" s="121">
        <v>0</v>
      </c>
      <c r="W20" s="121">
        <f>+SUM(X20:AA20)</f>
        <v>162204</v>
      </c>
      <c r="X20" s="121">
        <v>44699</v>
      </c>
      <c r="Y20" s="121">
        <v>111606</v>
      </c>
      <c r="Z20" s="121">
        <v>5899</v>
      </c>
      <c r="AA20" s="121">
        <v>0</v>
      </c>
      <c r="AB20" s="121">
        <v>0</v>
      </c>
      <c r="AC20" s="121">
        <v>0</v>
      </c>
      <c r="AD20" s="121">
        <v>0</v>
      </c>
      <c r="AE20" s="121">
        <f>+SUM(D20,L20,AD20)</f>
        <v>540992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72014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540992</v>
      </c>
      <c r="BQ20" s="121">
        <f>SUM(M20,AO20)</f>
        <v>120767</v>
      </c>
      <c r="BR20" s="121">
        <f>SUM(N20,AP20)</f>
        <v>37581</v>
      </c>
      <c r="BS20" s="121">
        <f>SUM(O20,AQ20)</f>
        <v>0</v>
      </c>
      <c r="BT20" s="121">
        <f>SUM(P20,AR20)</f>
        <v>76036</v>
      </c>
      <c r="BU20" s="121">
        <f>SUM(Q20,AS20)</f>
        <v>7150</v>
      </c>
      <c r="BV20" s="121">
        <f>SUM(R20,AT20)</f>
        <v>258021</v>
      </c>
      <c r="BW20" s="121">
        <f>SUM(S20,AU20)</f>
        <v>0</v>
      </c>
      <c r="BX20" s="121">
        <f>SUM(T20,AV20)</f>
        <v>238574</v>
      </c>
      <c r="BY20" s="121">
        <f>SUM(U20,AW20)</f>
        <v>19447</v>
      </c>
      <c r="BZ20" s="121">
        <f>SUM(V20,AX20)</f>
        <v>0</v>
      </c>
      <c r="CA20" s="121">
        <f>SUM(W20,AY20)</f>
        <v>162204</v>
      </c>
      <c r="CB20" s="121">
        <f>SUM(X20,AZ20)</f>
        <v>44699</v>
      </c>
      <c r="CC20" s="121">
        <f>SUM(Y20,BA20)</f>
        <v>111606</v>
      </c>
      <c r="CD20" s="121">
        <f>SUM(Z20,BB20)</f>
        <v>5899</v>
      </c>
      <c r="CE20" s="121">
        <f>SUM(AA20,BC20)</f>
        <v>0</v>
      </c>
      <c r="CF20" s="121">
        <f>SUM(AB20,BD20)</f>
        <v>72014</v>
      </c>
      <c r="CG20" s="121">
        <f>SUM(AC20,BE20)</f>
        <v>0</v>
      </c>
      <c r="CH20" s="121">
        <f>SUM(AD20,BF20)</f>
        <v>0</v>
      </c>
      <c r="CI20" s="121">
        <f>SUM(AE20,BG20)</f>
        <v>540992</v>
      </c>
    </row>
    <row r="21" spans="1:87" s="136" customFormat="1" ht="13.5" customHeight="1" x14ac:dyDescent="0.15">
      <c r="A21" s="119" t="s">
        <v>14</v>
      </c>
      <c r="B21" s="120" t="s">
        <v>377</v>
      </c>
      <c r="C21" s="119" t="s">
        <v>378</v>
      </c>
      <c r="D21" s="121">
        <f>+SUM(E21,J21)</f>
        <v>691808</v>
      </c>
      <c r="E21" s="121">
        <f>+SUM(F21:I21)</f>
        <v>691808</v>
      </c>
      <c r="F21" s="121">
        <v>0</v>
      </c>
      <c r="G21" s="121">
        <v>691808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2170208</v>
      </c>
      <c r="M21" s="121">
        <f>+SUM(N21:Q21)</f>
        <v>341220</v>
      </c>
      <c r="N21" s="121">
        <v>178173</v>
      </c>
      <c r="O21" s="121">
        <v>153893</v>
      </c>
      <c r="P21" s="121">
        <v>9154</v>
      </c>
      <c r="Q21" s="121">
        <v>0</v>
      </c>
      <c r="R21" s="121">
        <f>+SUM(S21:U21)</f>
        <v>298464</v>
      </c>
      <c r="S21" s="121">
        <v>6840</v>
      </c>
      <c r="T21" s="121">
        <v>291624</v>
      </c>
      <c r="U21" s="121">
        <v>0</v>
      </c>
      <c r="V21" s="121">
        <v>3737</v>
      </c>
      <c r="W21" s="121">
        <f>+SUM(X21:AA21)</f>
        <v>1526787</v>
      </c>
      <c r="X21" s="121">
        <v>634423</v>
      </c>
      <c r="Y21" s="121">
        <v>839800</v>
      </c>
      <c r="Z21" s="121">
        <v>52564</v>
      </c>
      <c r="AA21" s="121">
        <v>0</v>
      </c>
      <c r="AB21" s="121">
        <v>0</v>
      </c>
      <c r="AC21" s="121">
        <v>0</v>
      </c>
      <c r="AD21" s="121">
        <v>26857</v>
      </c>
      <c r="AE21" s="121">
        <f>+SUM(D21,L21,AD21)</f>
        <v>2888873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154069</v>
      </c>
      <c r="AO21" s="121">
        <f>+SUM(AP21:AS21)</f>
        <v>21676</v>
      </c>
      <c r="AP21" s="121">
        <v>21676</v>
      </c>
      <c r="AQ21" s="121">
        <v>0</v>
      </c>
      <c r="AR21" s="121">
        <v>0</v>
      </c>
      <c r="AS21" s="121">
        <v>0</v>
      </c>
      <c r="AT21" s="121">
        <f>+SUM(AU21:AW21)</f>
        <v>1608</v>
      </c>
      <c r="AU21" s="121">
        <v>0</v>
      </c>
      <c r="AV21" s="121">
        <v>1608</v>
      </c>
      <c r="AW21" s="121">
        <v>0</v>
      </c>
      <c r="AX21" s="121">
        <v>0</v>
      </c>
      <c r="AY21" s="121">
        <f>+SUM(AZ21:BC21)</f>
        <v>130785</v>
      </c>
      <c r="AZ21" s="121">
        <v>37368</v>
      </c>
      <c r="BA21" s="121">
        <v>0</v>
      </c>
      <c r="BB21" s="121">
        <v>0</v>
      </c>
      <c r="BC21" s="121">
        <v>93417</v>
      </c>
      <c r="BD21" s="121">
        <v>0</v>
      </c>
      <c r="BE21" s="121">
        <v>0</v>
      </c>
      <c r="BF21" s="121">
        <v>200</v>
      </c>
      <c r="BG21" s="121">
        <f>+SUM(BF21,AN21,AF21)</f>
        <v>154269</v>
      </c>
      <c r="BH21" s="121">
        <f>SUM(D21,AF21)</f>
        <v>691808</v>
      </c>
      <c r="BI21" s="121">
        <f>SUM(E21,AG21)</f>
        <v>691808</v>
      </c>
      <c r="BJ21" s="121">
        <f>SUM(F21,AH21)</f>
        <v>0</v>
      </c>
      <c r="BK21" s="121">
        <f>SUM(G21,AI21)</f>
        <v>691808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2324277</v>
      </c>
      <c r="BQ21" s="121">
        <f>SUM(M21,AO21)</f>
        <v>362896</v>
      </c>
      <c r="BR21" s="121">
        <f>SUM(N21,AP21)</f>
        <v>199849</v>
      </c>
      <c r="BS21" s="121">
        <f>SUM(O21,AQ21)</f>
        <v>153893</v>
      </c>
      <c r="BT21" s="121">
        <f>SUM(P21,AR21)</f>
        <v>9154</v>
      </c>
      <c r="BU21" s="121">
        <f>SUM(Q21,AS21)</f>
        <v>0</v>
      </c>
      <c r="BV21" s="121">
        <f>SUM(R21,AT21)</f>
        <v>300072</v>
      </c>
      <c r="BW21" s="121">
        <f>SUM(S21,AU21)</f>
        <v>6840</v>
      </c>
      <c r="BX21" s="121">
        <f>SUM(T21,AV21)</f>
        <v>293232</v>
      </c>
      <c r="BY21" s="121">
        <f>SUM(U21,AW21)</f>
        <v>0</v>
      </c>
      <c r="BZ21" s="121">
        <f>SUM(V21,AX21)</f>
        <v>3737</v>
      </c>
      <c r="CA21" s="121">
        <f>SUM(W21,AY21)</f>
        <v>1657572</v>
      </c>
      <c r="CB21" s="121">
        <f>SUM(X21,AZ21)</f>
        <v>671791</v>
      </c>
      <c r="CC21" s="121">
        <f>SUM(Y21,BA21)</f>
        <v>839800</v>
      </c>
      <c r="CD21" s="121">
        <f>SUM(Z21,BB21)</f>
        <v>52564</v>
      </c>
      <c r="CE21" s="121">
        <f>SUM(AA21,BC21)</f>
        <v>93417</v>
      </c>
      <c r="CF21" s="121">
        <f>SUM(AB21,BD21)</f>
        <v>0</v>
      </c>
      <c r="CG21" s="121">
        <f>SUM(AC21,BE21)</f>
        <v>0</v>
      </c>
      <c r="CH21" s="121">
        <f>SUM(AD21,BF21)</f>
        <v>27057</v>
      </c>
      <c r="CI21" s="121">
        <f>SUM(AE21,BG21)</f>
        <v>3043142</v>
      </c>
    </row>
    <row r="22" spans="1:87" s="136" customFormat="1" ht="13.5" customHeight="1" x14ac:dyDescent="0.15">
      <c r="A22" s="119" t="s">
        <v>14</v>
      </c>
      <c r="B22" s="120" t="s">
        <v>380</v>
      </c>
      <c r="C22" s="119" t="s">
        <v>381</v>
      </c>
      <c r="D22" s="121">
        <f>+SUM(E22,J22)</f>
        <v>55579</v>
      </c>
      <c r="E22" s="121">
        <f>+SUM(F22:I22)</f>
        <v>55579</v>
      </c>
      <c r="F22" s="121">
        <v>0</v>
      </c>
      <c r="G22" s="121">
        <v>0</v>
      </c>
      <c r="H22" s="121">
        <v>3142</v>
      </c>
      <c r="I22" s="121">
        <v>52437</v>
      </c>
      <c r="J22" s="121">
        <v>0</v>
      </c>
      <c r="K22" s="121">
        <v>0</v>
      </c>
      <c r="L22" s="121">
        <f>+SUM(M22,R22,V22,W22,AC22)</f>
        <v>4718943</v>
      </c>
      <c r="M22" s="121">
        <f>+SUM(N22:Q22)</f>
        <v>960800</v>
      </c>
      <c r="N22" s="121">
        <v>313850</v>
      </c>
      <c r="O22" s="121">
        <v>619124</v>
      </c>
      <c r="P22" s="121">
        <v>0</v>
      </c>
      <c r="Q22" s="121">
        <v>27826</v>
      </c>
      <c r="R22" s="121">
        <f>+SUM(S22:U22)</f>
        <v>234190</v>
      </c>
      <c r="S22" s="121">
        <v>151912</v>
      </c>
      <c r="T22" s="121">
        <v>69244</v>
      </c>
      <c r="U22" s="121">
        <v>13034</v>
      </c>
      <c r="V22" s="121">
        <v>9078</v>
      </c>
      <c r="W22" s="121">
        <f>+SUM(X22:AA22)</f>
        <v>3490512</v>
      </c>
      <c r="X22" s="121">
        <v>865713</v>
      </c>
      <c r="Y22" s="121">
        <v>2276016</v>
      </c>
      <c r="Z22" s="121">
        <v>348692</v>
      </c>
      <c r="AA22" s="121">
        <v>91</v>
      </c>
      <c r="AB22" s="121">
        <v>624768</v>
      </c>
      <c r="AC22" s="121">
        <v>24363</v>
      </c>
      <c r="AD22" s="121">
        <v>86804</v>
      </c>
      <c r="AE22" s="121">
        <f>+SUM(D22,L22,AD22)</f>
        <v>4861326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264259</v>
      </c>
      <c r="AO22" s="121">
        <f>+SUM(AP22:AS22)</f>
        <v>15693</v>
      </c>
      <c r="AP22" s="121">
        <v>15693</v>
      </c>
      <c r="AQ22" s="121">
        <v>0</v>
      </c>
      <c r="AR22" s="121">
        <v>0</v>
      </c>
      <c r="AS22" s="121">
        <v>0</v>
      </c>
      <c r="AT22" s="121">
        <f>+SUM(AU22:AW22)</f>
        <v>28505</v>
      </c>
      <c r="AU22" s="121">
        <v>0</v>
      </c>
      <c r="AV22" s="121">
        <v>28505</v>
      </c>
      <c r="AW22" s="121">
        <v>0</v>
      </c>
      <c r="AX22" s="121">
        <v>0</v>
      </c>
      <c r="AY22" s="121">
        <f>+SUM(AZ22:BC22)</f>
        <v>220061</v>
      </c>
      <c r="AZ22" s="121">
        <v>75881</v>
      </c>
      <c r="BA22" s="121">
        <v>144180</v>
      </c>
      <c r="BB22" s="121">
        <v>0</v>
      </c>
      <c r="BC22" s="121">
        <v>0</v>
      </c>
      <c r="BD22" s="121">
        <v>70726</v>
      </c>
      <c r="BE22" s="121">
        <v>0</v>
      </c>
      <c r="BF22" s="121">
        <v>2238</v>
      </c>
      <c r="BG22" s="121">
        <f>+SUM(BF22,AN22,AF22)</f>
        <v>266497</v>
      </c>
      <c r="BH22" s="121">
        <f>SUM(D22,AF22)</f>
        <v>55579</v>
      </c>
      <c r="BI22" s="121">
        <f>SUM(E22,AG22)</f>
        <v>55579</v>
      </c>
      <c r="BJ22" s="121">
        <f>SUM(F22,AH22)</f>
        <v>0</v>
      </c>
      <c r="BK22" s="121">
        <f>SUM(G22,AI22)</f>
        <v>0</v>
      </c>
      <c r="BL22" s="121">
        <f>SUM(H22,AJ22)</f>
        <v>3142</v>
      </c>
      <c r="BM22" s="121">
        <f>SUM(I22,AK22)</f>
        <v>52437</v>
      </c>
      <c r="BN22" s="121">
        <f>SUM(J22,AL22)</f>
        <v>0</v>
      </c>
      <c r="BO22" s="121">
        <f>SUM(K22,AM22)</f>
        <v>0</v>
      </c>
      <c r="BP22" s="121">
        <f>SUM(L22,AN22)</f>
        <v>4983202</v>
      </c>
      <c r="BQ22" s="121">
        <f>SUM(M22,AO22)</f>
        <v>976493</v>
      </c>
      <c r="BR22" s="121">
        <f>SUM(N22,AP22)</f>
        <v>329543</v>
      </c>
      <c r="BS22" s="121">
        <f>SUM(O22,AQ22)</f>
        <v>619124</v>
      </c>
      <c r="BT22" s="121">
        <f>SUM(P22,AR22)</f>
        <v>0</v>
      </c>
      <c r="BU22" s="121">
        <f>SUM(Q22,AS22)</f>
        <v>27826</v>
      </c>
      <c r="BV22" s="121">
        <f>SUM(R22,AT22)</f>
        <v>262695</v>
      </c>
      <c r="BW22" s="121">
        <f>SUM(S22,AU22)</f>
        <v>151912</v>
      </c>
      <c r="BX22" s="121">
        <f>SUM(T22,AV22)</f>
        <v>97749</v>
      </c>
      <c r="BY22" s="121">
        <f>SUM(U22,AW22)</f>
        <v>13034</v>
      </c>
      <c r="BZ22" s="121">
        <f>SUM(V22,AX22)</f>
        <v>9078</v>
      </c>
      <c r="CA22" s="121">
        <f>SUM(W22,AY22)</f>
        <v>3710573</v>
      </c>
      <c r="CB22" s="121">
        <f>SUM(X22,AZ22)</f>
        <v>941594</v>
      </c>
      <c r="CC22" s="121">
        <f>SUM(Y22,BA22)</f>
        <v>2420196</v>
      </c>
      <c r="CD22" s="121">
        <f>SUM(Z22,BB22)</f>
        <v>348692</v>
      </c>
      <c r="CE22" s="121">
        <f>SUM(AA22,BC22)</f>
        <v>91</v>
      </c>
      <c r="CF22" s="121">
        <f>SUM(AB22,BD22)</f>
        <v>695494</v>
      </c>
      <c r="CG22" s="121">
        <f>SUM(AC22,BE22)</f>
        <v>24363</v>
      </c>
      <c r="CH22" s="121">
        <f>SUM(AD22,BF22)</f>
        <v>89042</v>
      </c>
      <c r="CI22" s="121">
        <f>SUM(AE22,BG22)</f>
        <v>5127823</v>
      </c>
    </row>
    <row r="23" spans="1:87" s="136" customFormat="1" ht="13.5" customHeight="1" x14ac:dyDescent="0.15">
      <c r="A23" s="119" t="s">
        <v>14</v>
      </c>
      <c r="B23" s="120" t="s">
        <v>385</v>
      </c>
      <c r="C23" s="119" t="s">
        <v>386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319622</v>
      </c>
      <c r="M23" s="121">
        <f>+SUM(N23:Q23)</f>
        <v>110478</v>
      </c>
      <c r="N23" s="121">
        <v>26741</v>
      </c>
      <c r="O23" s="121">
        <v>0</v>
      </c>
      <c r="P23" s="121">
        <v>83737</v>
      </c>
      <c r="Q23" s="121">
        <v>0</v>
      </c>
      <c r="R23" s="121">
        <f>+SUM(S23:U23)</f>
        <v>76241</v>
      </c>
      <c r="S23" s="121">
        <v>0</v>
      </c>
      <c r="T23" s="121">
        <v>76241</v>
      </c>
      <c r="U23" s="121">
        <v>0</v>
      </c>
      <c r="V23" s="121">
        <v>0</v>
      </c>
      <c r="W23" s="121">
        <f>+SUM(X23:AA23)</f>
        <v>132903</v>
      </c>
      <c r="X23" s="121">
        <v>80456</v>
      </c>
      <c r="Y23" s="121">
        <v>16010</v>
      </c>
      <c r="Z23" s="121">
        <v>26354</v>
      </c>
      <c r="AA23" s="121">
        <v>10083</v>
      </c>
      <c r="AB23" s="121">
        <v>0</v>
      </c>
      <c r="AC23" s="121">
        <v>0</v>
      </c>
      <c r="AD23" s="121">
        <v>3012</v>
      </c>
      <c r="AE23" s="121">
        <f>+SUM(D23,L23,AD23)</f>
        <v>322634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158478</v>
      </c>
      <c r="AO23" s="121">
        <f>+SUM(AP23:AS23)</f>
        <v>23591</v>
      </c>
      <c r="AP23" s="121">
        <v>14247</v>
      </c>
      <c r="AQ23" s="121">
        <v>0</v>
      </c>
      <c r="AR23" s="121">
        <v>9344</v>
      </c>
      <c r="AS23" s="121">
        <v>0</v>
      </c>
      <c r="AT23" s="121">
        <f>+SUM(AU23:AW23)</f>
        <v>54560</v>
      </c>
      <c r="AU23" s="121">
        <v>0</v>
      </c>
      <c r="AV23" s="121">
        <v>54560</v>
      </c>
      <c r="AW23" s="121">
        <v>0</v>
      </c>
      <c r="AX23" s="121">
        <v>0</v>
      </c>
      <c r="AY23" s="121">
        <f>+SUM(AZ23:BC23)</f>
        <v>80327</v>
      </c>
      <c r="AZ23" s="121">
        <v>53831</v>
      </c>
      <c r="BA23" s="121">
        <v>12331</v>
      </c>
      <c r="BB23" s="121">
        <v>0</v>
      </c>
      <c r="BC23" s="121">
        <v>14165</v>
      </c>
      <c r="BD23" s="121">
        <v>0</v>
      </c>
      <c r="BE23" s="121">
        <v>0</v>
      </c>
      <c r="BF23" s="121">
        <v>174</v>
      </c>
      <c r="BG23" s="121">
        <f>+SUM(BF23,AN23,AF23)</f>
        <v>158652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478100</v>
      </c>
      <c r="BQ23" s="121">
        <f>SUM(M23,AO23)</f>
        <v>134069</v>
      </c>
      <c r="BR23" s="121">
        <f>SUM(N23,AP23)</f>
        <v>40988</v>
      </c>
      <c r="BS23" s="121">
        <f>SUM(O23,AQ23)</f>
        <v>0</v>
      </c>
      <c r="BT23" s="121">
        <f>SUM(P23,AR23)</f>
        <v>93081</v>
      </c>
      <c r="BU23" s="121">
        <f>SUM(Q23,AS23)</f>
        <v>0</v>
      </c>
      <c r="BV23" s="121">
        <f>SUM(R23,AT23)</f>
        <v>130801</v>
      </c>
      <c r="BW23" s="121">
        <f>SUM(S23,AU23)</f>
        <v>0</v>
      </c>
      <c r="BX23" s="121">
        <f>SUM(T23,AV23)</f>
        <v>130801</v>
      </c>
      <c r="BY23" s="121">
        <f>SUM(U23,AW23)</f>
        <v>0</v>
      </c>
      <c r="BZ23" s="121">
        <f>SUM(V23,AX23)</f>
        <v>0</v>
      </c>
      <c r="CA23" s="121">
        <f>SUM(W23,AY23)</f>
        <v>213230</v>
      </c>
      <c r="CB23" s="121">
        <f>SUM(X23,AZ23)</f>
        <v>134287</v>
      </c>
      <c r="CC23" s="121">
        <f>SUM(Y23,BA23)</f>
        <v>28341</v>
      </c>
      <c r="CD23" s="121">
        <f>SUM(Z23,BB23)</f>
        <v>26354</v>
      </c>
      <c r="CE23" s="121">
        <f>SUM(AA23,BC23)</f>
        <v>24248</v>
      </c>
      <c r="CF23" s="121">
        <f>SUM(AB23,BD23)</f>
        <v>0</v>
      </c>
      <c r="CG23" s="121">
        <f>SUM(AC23,BE23)</f>
        <v>0</v>
      </c>
      <c r="CH23" s="121">
        <f>SUM(AD23,BF23)</f>
        <v>3186</v>
      </c>
      <c r="CI23" s="121">
        <f>SUM(AE23,BG23)</f>
        <v>481286</v>
      </c>
    </row>
    <row r="24" spans="1:87" s="136" customFormat="1" ht="13.5" customHeight="1" x14ac:dyDescent="0.15">
      <c r="A24" s="119" t="s">
        <v>14</v>
      </c>
      <c r="B24" s="120" t="s">
        <v>388</v>
      </c>
      <c r="C24" s="119" t="s">
        <v>389</v>
      </c>
      <c r="D24" s="121">
        <f>+SUM(E24,J24)</f>
        <v>2436924</v>
      </c>
      <c r="E24" s="121">
        <f>+SUM(F24:I24)</f>
        <v>2436924</v>
      </c>
      <c r="F24" s="121">
        <v>0</v>
      </c>
      <c r="G24" s="121">
        <v>2436924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2780607</v>
      </c>
      <c r="M24" s="121">
        <f>+SUM(N24:Q24)</f>
        <v>507535</v>
      </c>
      <c r="N24" s="121">
        <v>283623</v>
      </c>
      <c r="O24" s="121">
        <v>149275</v>
      </c>
      <c r="P24" s="121">
        <v>67174</v>
      </c>
      <c r="Q24" s="121">
        <v>7463</v>
      </c>
      <c r="R24" s="121">
        <f>+SUM(S24:U24)</f>
        <v>543972</v>
      </c>
      <c r="S24" s="121">
        <v>22877</v>
      </c>
      <c r="T24" s="121">
        <v>492649</v>
      </c>
      <c r="U24" s="121">
        <v>28446</v>
      </c>
      <c r="V24" s="121">
        <v>0</v>
      </c>
      <c r="W24" s="121">
        <f>+SUM(X24:AA24)</f>
        <v>1725882</v>
      </c>
      <c r="X24" s="121">
        <v>701199</v>
      </c>
      <c r="Y24" s="121">
        <v>988822</v>
      </c>
      <c r="Z24" s="121">
        <v>35861</v>
      </c>
      <c r="AA24" s="121">
        <v>0</v>
      </c>
      <c r="AB24" s="121">
        <v>0</v>
      </c>
      <c r="AC24" s="121">
        <v>3218</v>
      </c>
      <c r="AD24" s="121">
        <v>82401</v>
      </c>
      <c r="AE24" s="121">
        <f>+SUM(D24,L24,AD24)</f>
        <v>5299932</v>
      </c>
      <c r="AF24" s="121">
        <f>+SUM(AG24,AL24)</f>
        <v>10012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10012</v>
      </c>
      <c r="AM24" s="121">
        <v>0</v>
      </c>
      <c r="AN24" s="121">
        <f>+SUM(AO24,AT24,AX24,AY24,BE24)</f>
        <v>338264</v>
      </c>
      <c r="AO24" s="121">
        <f>+SUM(AP24:AS24)</f>
        <v>74638</v>
      </c>
      <c r="AP24" s="121">
        <v>74638</v>
      </c>
      <c r="AQ24" s="121">
        <v>0</v>
      </c>
      <c r="AR24" s="121">
        <v>0</v>
      </c>
      <c r="AS24" s="121">
        <v>0</v>
      </c>
      <c r="AT24" s="121">
        <f>+SUM(AU24:AW24)</f>
        <v>129950</v>
      </c>
      <c r="AU24" s="121">
        <v>0</v>
      </c>
      <c r="AV24" s="121">
        <v>129950</v>
      </c>
      <c r="AW24" s="121">
        <v>0</v>
      </c>
      <c r="AX24" s="121">
        <v>0</v>
      </c>
      <c r="AY24" s="121">
        <f>+SUM(AZ24:BC24)</f>
        <v>133309</v>
      </c>
      <c r="AZ24" s="121">
        <v>15012</v>
      </c>
      <c r="BA24" s="121">
        <v>947</v>
      </c>
      <c r="BB24" s="121">
        <v>45169</v>
      </c>
      <c r="BC24" s="121">
        <v>72181</v>
      </c>
      <c r="BD24" s="121">
        <v>0</v>
      </c>
      <c r="BE24" s="121">
        <v>367</v>
      </c>
      <c r="BF24" s="121">
        <v>36936</v>
      </c>
      <c r="BG24" s="121">
        <f>+SUM(BF24,AN24,AF24)</f>
        <v>385212</v>
      </c>
      <c r="BH24" s="121">
        <f>SUM(D24,AF24)</f>
        <v>2446936</v>
      </c>
      <c r="BI24" s="121">
        <f>SUM(E24,AG24)</f>
        <v>2436924</v>
      </c>
      <c r="BJ24" s="121">
        <f>SUM(F24,AH24)</f>
        <v>0</v>
      </c>
      <c r="BK24" s="121">
        <f>SUM(G24,AI24)</f>
        <v>2436924</v>
      </c>
      <c r="BL24" s="121">
        <f>SUM(H24,AJ24)</f>
        <v>0</v>
      </c>
      <c r="BM24" s="121">
        <f>SUM(I24,AK24)</f>
        <v>0</v>
      </c>
      <c r="BN24" s="121">
        <f>SUM(J24,AL24)</f>
        <v>10012</v>
      </c>
      <c r="BO24" s="121">
        <f>SUM(K24,AM24)</f>
        <v>0</v>
      </c>
      <c r="BP24" s="121">
        <f>SUM(L24,AN24)</f>
        <v>3118871</v>
      </c>
      <c r="BQ24" s="121">
        <f>SUM(M24,AO24)</f>
        <v>582173</v>
      </c>
      <c r="BR24" s="121">
        <f>SUM(N24,AP24)</f>
        <v>358261</v>
      </c>
      <c r="BS24" s="121">
        <f>SUM(O24,AQ24)</f>
        <v>149275</v>
      </c>
      <c r="BT24" s="121">
        <f>SUM(P24,AR24)</f>
        <v>67174</v>
      </c>
      <c r="BU24" s="121">
        <f>SUM(Q24,AS24)</f>
        <v>7463</v>
      </c>
      <c r="BV24" s="121">
        <f>SUM(R24,AT24)</f>
        <v>673922</v>
      </c>
      <c r="BW24" s="121">
        <f>SUM(S24,AU24)</f>
        <v>22877</v>
      </c>
      <c r="BX24" s="121">
        <f>SUM(T24,AV24)</f>
        <v>622599</v>
      </c>
      <c r="BY24" s="121">
        <f>SUM(U24,AW24)</f>
        <v>28446</v>
      </c>
      <c r="BZ24" s="121">
        <f>SUM(V24,AX24)</f>
        <v>0</v>
      </c>
      <c r="CA24" s="121">
        <f>SUM(W24,AY24)</f>
        <v>1859191</v>
      </c>
      <c r="CB24" s="121">
        <f>SUM(X24,AZ24)</f>
        <v>716211</v>
      </c>
      <c r="CC24" s="121">
        <f>SUM(Y24,BA24)</f>
        <v>989769</v>
      </c>
      <c r="CD24" s="121">
        <f>SUM(Z24,BB24)</f>
        <v>81030</v>
      </c>
      <c r="CE24" s="121">
        <f>SUM(AA24,BC24)</f>
        <v>72181</v>
      </c>
      <c r="CF24" s="121">
        <f>SUM(AB24,BD24)</f>
        <v>0</v>
      </c>
      <c r="CG24" s="121">
        <f>SUM(AC24,BE24)</f>
        <v>3585</v>
      </c>
      <c r="CH24" s="121">
        <f>SUM(AD24,BF24)</f>
        <v>119337</v>
      </c>
      <c r="CI24" s="121">
        <f>SUM(AE24,BG24)</f>
        <v>5685144</v>
      </c>
    </row>
    <row r="25" spans="1:87" s="136" customFormat="1" ht="13.5" customHeight="1" x14ac:dyDescent="0.15">
      <c r="A25" s="119" t="s">
        <v>14</v>
      </c>
      <c r="B25" s="120" t="s">
        <v>391</v>
      </c>
      <c r="C25" s="119" t="s">
        <v>392</v>
      </c>
      <c r="D25" s="121">
        <f>+SUM(E25,J25)</f>
        <v>11016</v>
      </c>
      <c r="E25" s="121">
        <f>+SUM(F25:I25)</f>
        <v>11016</v>
      </c>
      <c r="F25" s="121">
        <v>0</v>
      </c>
      <c r="G25" s="121">
        <v>0</v>
      </c>
      <c r="H25" s="121">
        <v>0</v>
      </c>
      <c r="I25" s="121">
        <v>11016</v>
      </c>
      <c r="J25" s="121">
        <v>0</v>
      </c>
      <c r="K25" s="121">
        <v>0</v>
      </c>
      <c r="L25" s="121">
        <f>+SUM(M25,R25,V25,W25,AC25)</f>
        <v>2240529</v>
      </c>
      <c r="M25" s="121">
        <f>+SUM(N25:Q25)</f>
        <v>312283</v>
      </c>
      <c r="N25" s="121">
        <v>110816</v>
      </c>
      <c r="O25" s="121">
        <v>0</v>
      </c>
      <c r="P25" s="121">
        <v>201467</v>
      </c>
      <c r="Q25" s="121">
        <v>0</v>
      </c>
      <c r="R25" s="121">
        <f>+SUM(S25:U25)</f>
        <v>484245</v>
      </c>
      <c r="S25" s="121">
        <v>1700</v>
      </c>
      <c r="T25" s="121">
        <v>480961</v>
      </c>
      <c r="U25" s="121">
        <v>1584</v>
      </c>
      <c r="V25" s="121">
        <v>0</v>
      </c>
      <c r="W25" s="121">
        <f>+SUM(X25:AA25)</f>
        <v>1424063</v>
      </c>
      <c r="X25" s="121">
        <v>377149</v>
      </c>
      <c r="Y25" s="121">
        <v>708546</v>
      </c>
      <c r="Z25" s="121">
        <v>338368</v>
      </c>
      <c r="AA25" s="121">
        <v>0</v>
      </c>
      <c r="AB25" s="121">
        <v>0</v>
      </c>
      <c r="AC25" s="121">
        <v>19938</v>
      </c>
      <c r="AD25" s="121">
        <v>228200</v>
      </c>
      <c r="AE25" s="121">
        <f>+SUM(D25,L25,AD25)</f>
        <v>2479745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260791</v>
      </c>
      <c r="AO25" s="121">
        <f>+SUM(AP25:AS25)</f>
        <v>59510</v>
      </c>
      <c r="AP25" s="121">
        <v>28390</v>
      </c>
      <c r="AQ25" s="121">
        <v>0</v>
      </c>
      <c r="AR25" s="121">
        <v>31120</v>
      </c>
      <c r="AS25" s="121">
        <v>0</v>
      </c>
      <c r="AT25" s="121">
        <f>+SUM(AU25:AW25)</f>
        <v>38420</v>
      </c>
      <c r="AU25" s="121">
        <v>693</v>
      </c>
      <c r="AV25" s="121">
        <v>37705</v>
      </c>
      <c r="AW25" s="121">
        <v>22</v>
      </c>
      <c r="AX25" s="121">
        <v>0</v>
      </c>
      <c r="AY25" s="121">
        <f>+SUM(AZ25:BC25)</f>
        <v>161356</v>
      </c>
      <c r="AZ25" s="121">
        <v>74919</v>
      </c>
      <c r="BA25" s="121">
        <v>77329</v>
      </c>
      <c r="BB25" s="121">
        <v>9108</v>
      </c>
      <c r="BC25" s="121">
        <v>0</v>
      </c>
      <c r="BD25" s="121">
        <v>0</v>
      </c>
      <c r="BE25" s="121">
        <v>1505</v>
      </c>
      <c r="BF25" s="121">
        <v>11183</v>
      </c>
      <c r="BG25" s="121">
        <f>+SUM(BF25,AN25,AF25)</f>
        <v>271974</v>
      </c>
      <c r="BH25" s="121">
        <f>SUM(D25,AF25)</f>
        <v>11016</v>
      </c>
      <c r="BI25" s="121">
        <f>SUM(E25,AG25)</f>
        <v>11016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11016</v>
      </c>
      <c r="BN25" s="121">
        <f>SUM(J25,AL25)</f>
        <v>0</v>
      </c>
      <c r="BO25" s="121">
        <f>SUM(K25,AM25)</f>
        <v>0</v>
      </c>
      <c r="BP25" s="121">
        <f>SUM(L25,AN25)</f>
        <v>2501320</v>
      </c>
      <c r="BQ25" s="121">
        <f>SUM(M25,AO25)</f>
        <v>371793</v>
      </c>
      <c r="BR25" s="121">
        <f>SUM(N25,AP25)</f>
        <v>139206</v>
      </c>
      <c r="BS25" s="121">
        <f>SUM(O25,AQ25)</f>
        <v>0</v>
      </c>
      <c r="BT25" s="121">
        <f>SUM(P25,AR25)</f>
        <v>232587</v>
      </c>
      <c r="BU25" s="121">
        <f>SUM(Q25,AS25)</f>
        <v>0</v>
      </c>
      <c r="BV25" s="121">
        <f>SUM(R25,AT25)</f>
        <v>522665</v>
      </c>
      <c r="BW25" s="121">
        <f>SUM(S25,AU25)</f>
        <v>2393</v>
      </c>
      <c r="BX25" s="121">
        <f>SUM(T25,AV25)</f>
        <v>518666</v>
      </c>
      <c r="BY25" s="121">
        <f>SUM(U25,AW25)</f>
        <v>1606</v>
      </c>
      <c r="BZ25" s="121">
        <f>SUM(V25,AX25)</f>
        <v>0</v>
      </c>
      <c r="CA25" s="121">
        <f>SUM(W25,AY25)</f>
        <v>1585419</v>
      </c>
      <c r="CB25" s="121">
        <f>SUM(X25,AZ25)</f>
        <v>452068</v>
      </c>
      <c r="CC25" s="121">
        <f>SUM(Y25,BA25)</f>
        <v>785875</v>
      </c>
      <c r="CD25" s="121">
        <f>SUM(Z25,BB25)</f>
        <v>347476</v>
      </c>
      <c r="CE25" s="121">
        <f>SUM(AA25,BC25)</f>
        <v>0</v>
      </c>
      <c r="CF25" s="121">
        <f>SUM(AB25,BD25)</f>
        <v>0</v>
      </c>
      <c r="CG25" s="121">
        <f>SUM(AC25,BE25)</f>
        <v>21443</v>
      </c>
      <c r="CH25" s="121">
        <f>SUM(AD25,BF25)</f>
        <v>239383</v>
      </c>
      <c r="CI25" s="121">
        <f>SUM(AE25,BG25)</f>
        <v>2751719</v>
      </c>
    </row>
    <row r="26" spans="1:87" s="136" customFormat="1" ht="13.5" customHeight="1" x14ac:dyDescent="0.15">
      <c r="A26" s="119" t="s">
        <v>14</v>
      </c>
      <c r="B26" s="120" t="s">
        <v>394</v>
      </c>
      <c r="C26" s="119" t="s">
        <v>395</v>
      </c>
      <c r="D26" s="121">
        <f>+SUM(E26,J26)</f>
        <v>3021264</v>
      </c>
      <c r="E26" s="121">
        <f>+SUM(F26:I26)</f>
        <v>3021264</v>
      </c>
      <c r="F26" s="121">
        <v>0</v>
      </c>
      <c r="G26" s="121">
        <v>3021264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2608474</v>
      </c>
      <c r="M26" s="121">
        <f>+SUM(N26:Q26)</f>
        <v>385528</v>
      </c>
      <c r="N26" s="121">
        <v>177063</v>
      </c>
      <c r="O26" s="121">
        <v>149379</v>
      </c>
      <c r="P26" s="121">
        <v>32041</v>
      </c>
      <c r="Q26" s="121">
        <v>27045</v>
      </c>
      <c r="R26" s="121">
        <f>+SUM(S26:U26)</f>
        <v>322906</v>
      </c>
      <c r="S26" s="121">
        <v>4800</v>
      </c>
      <c r="T26" s="121">
        <v>275430</v>
      </c>
      <c r="U26" s="121">
        <v>42676</v>
      </c>
      <c r="V26" s="121">
        <v>0</v>
      </c>
      <c r="W26" s="121">
        <f>+SUM(X26:AA26)</f>
        <v>1900040</v>
      </c>
      <c r="X26" s="121">
        <v>590928</v>
      </c>
      <c r="Y26" s="121">
        <v>1219310</v>
      </c>
      <c r="Z26" s="121">
        <v>29465</v>
      </c>
      <c r="AA26" s="121">
        <v>60337</v>
      </c>
      <c r="AB26" s="121">
        <v>0</v>
      </c>
      <c r="AC26" s="121">
        <v>0</v>
      </c>
      <c r="AD26" s="121">
        <v>154669</v>
      </c>
      <c r="AE26" s="121">
        <f>+SUM(D26,L26,AD26)</f>
        <v>5784407</v>
      </c>
      <c r="AF26" s="121">
        <f>+SUM(AG26,AL26)</f>
        <v>7776</v>
      </c>
      <c r="AG26" s="121">
        <f>+SUM(AH26:AK26)</f>
        <v>7776</v>
      </c>
      <c r="AH26" s="121">
        <v>0</v>
      </c>
      <c r="AI26" s="121">
        <v>7776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145832</v>
      </c>
      <c r="AO26" s="121">
        <f>+SUM(AP26:AS26)</f>
        <v>24582</v>
      </c>
      <c r="AP26" s="121">
        <v>24582</v>
      </c>
      <c r="AQ26" s="121">
        <v>0</v>
      </c>
      <c r="AR26" s="121">
        <v>0</v>
      </c>
      <c r="AS26" s="121">
        <v>0</v>
      </c>
      <c r="AT26" s="121">
        <f>+SUM(AU26:AW26)</f>
        <v>32082</v>
      </c>
      <c r="AU26" s="121">
        <v>135</v>
      </c>
      <c r="AV26" s="121">
        <v>31947</v>
      </c>
      <c r="AW26" s="121">
        <v>0</v>
      </c>
      <c r="AX26" s="121">
        <v>0</v>
      </c>
      <c r="AY26" s="121">
        <f>+SUM(AZ26:BC26)</f>
        <v>89168</v>
      </c>
      <c r="AZ26" s="121">
        <v>19881</v>
      </c>
      <c r="BA26" s="121">
        <v>68945</v>
      </c>
      <c r="BB26" s="121">
        <v>0</v>
      </c>
      <c r="BC26" s="121">
        <v>342</v>
      </c>
      <c r="BD26" s="121">
        <v>0</v>
      </c>
      <c r="BE26" s="121">
        <v>0</v>
      </c>
      <c r="BF26" s="121">
        <v>1378</v>
      </c>
      <c r="BG26" s="121">
        <f>+SUM(BF26,AN26,AF26)</f>
        <v>154986</v>
      </c>
      <c r="BH26" s="121">
        <f>SUM(D26,AF26)</f>
        <v>3029040</v>
      </c>
      <c r="BI26" s="121">
        <f>SUM(E26,AG26)</f>
        <v>3029040</v>
      </c>
      <c r="BJ26" s="121">
        <f>SUM(F26,AH26)</f>
        <v>0</v>
      </c>
      <c r="BK26" s="121">
        <f>SUM(G26,AI26)</f>
        <v>3029040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2754306</v>
      </c>
      <c r="BQ26" s="121">
        <f>SUM(M26,AO26)</f>
        <v>410110</v>
      </c>
      <c r="BR26" s="121">
        <f>SUM(N26,AP26)</f>
        <v>201645</v>
      </c>
      <c r="BS26" s="121">
        <f>SUM(O26,AQ26)</f>
        <v>149379</v>
      </c>
      <c r="BT26" s="121">
        <f>SUM(P26,AR26)</f>
        <v>32041</v>
      </c>
      <c r="BU26" s="121">
        <f>SUM(Q26,AS26)</f>
        <v>27045</v>
      </c>
      <c r="BV26" s="121">
        <f>SUM(R26,AT26)</f>
        <v>354988</v>
      </c>
      <c r="BW26" s="121">
        <f>SUM(S26,AU26)</f>
        <v>4935</v>
      </c>
      <c r="BX26" s="121">
        <f>SUM(T26,AV26)</f>
        <v>307377</v>
      </c>
      <c r="BY26" s="121">
        <f>SUM(U26,AW26)</f>
        <v>42676</v>
      </c>
      <c r="BZ26" s="121">
        <f>SUM(V26,AX26)</f>
        <v>0</v>
      </c>
      <c r="CA26" s="121">
        <f>SUM(W26,AY26)</f>
        <v>1989208</v>
      </c>
      <c r="CB26" s="121">
        <f>SUM(X26,AZ26)</f>
        <v>610809</v>
      </c>
      <c r="CC26" s="121">
        <f>SUM(Y26,BA26)</f>
        <v>1288255</v>
      </c>
      <c r="CD26" s="121">
        <f>SUM(Z26,BB26)</f>
        <v>29465</v>
      </c>
      <c r="CE26" s="121">
        <f>SUM(AA26,BC26)</f>
        <v>60679</v>
      </c>
      <c r="CF26" s="121">
        <f>SUM(AB26,BD26)</f>
        <v>0</v>
      </c>
      <c r="CG26" s="121">
        <f>SUM(AC26,BE26)</f>
        <v>0</v>
      </c>
      <c r="CH26" s="121">
        <f>SUM(AD26,BF26)</f>
        <v>156047</v>
      </c>
      <c r="CI26" s="121">
        <f>SUM(AE26,BG26)</f>
        <v>5939393</v>
      </c>
    </row>
    <row r="27" spans="1:87" s="136" customFormat="1" ht="13.5" customHeight="1" x14ac:dyDescent="0.15">
      <c r="A27" s="119" t="s">
        <v>14</v>
      </c>
      <c r="B27" s="120" t="s">
        <v>397</v>
      </c>
      <c r="C27" s="119" t="s">
        <v>398</v>
      </c>
      <c r="D27" s="121">
        <f>+SUM(E27,J27)</f>
        <v>169970</v>
      </c>
      <c r="E27" s="121">
        <f>+SUM(F27:I27)</f>
        <v>97060</v>
      </c>
      <c r="F27" s="121">
        <v>0</v>
      </c>
      <c r="G27" s="121">
        <v>92124</v>
      </c>
      <c r="H27" s="121">
        <v>0</v>
      </c>
      <c r="I27" s="121">
        <v>4936</v>
      </c>
      <c r="J27" s="121">
        <v>72910</v>
      </c>
      <c r="K27" s="121">
        <v>0</v>
      </c>
      <c r="L27" s="121">
        <f>+SUM(M27,R27,V27,W27,AC27)</f>
        <v>1433434</v>
      </c>
      <c r="M27" s="121">
        <f>+SUM(N27:Q27)</f>
        <v>211982</v>
      </c>
      <c r="N27" s="121">
        <v>202285</v>
      </c>
      <c r="O27" s="121">
        <v>9697</v>
      </c>
      <c r="P27" s="121">
        <v>0</v>
      </c>
      <c r="Q27" s="121">
        <v>0</v>
      </c>
      <c r="R27" s="121">
        <f>+SUM(S27:U27)</f>
        <v>363556</v>
      </c>
      <c r="S27" s="121">
        <v>26336</v>
      </c>
      <c r="T27" s="121">
        <v>333742</v>
      </c>
      <c r="U27" s="121">
        <v>3478</v>
      </c>
      <c r="V27" s="121">
        <v>0</v>
      </c>
      <c r="W27" s="121">
        <f>+SUM(X27:AA27)</f>
        <v>857896</v>
      </c>
      <c r="X27" s="121">
        <v>163975</v>
      </c>
      <c r="Y27" s="121">
        <v>540008</v>
      </c>
      <c r="Z27" s="121">
        <v>153913</v>
      </c>
      <c r="AA27" s="121">
        <v>0</v>
      </c>
      <c r="AB27" s="121">
        <v>0</v>
      </c>
      <c r="AC27" s="121">
        <v>0</v>
      </c>
      <c r="AD27" s="121">
        <v>0</v>
      </c>
      <c r="AE27" s="121">
        <f>+SUM(D27,L27,AD27)</f>
        <v>1603404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133725</v>
      </c>
      <c r="AO27" s="121">
        <f>+SUM(AP27:AS27)</f>
        <v>9697</v>
      </c>
      <c r="AP27" s="121">
        <v>9697</v>
      </c>
      <c r="AQ27" s="121">
        <v>0</v>
      </c>
      <c r="AR27" s="121">
        <v>0</v>
      </c>
      <c r="AS27" s="121">
        <v>0</v>
      </c>
      <c r="AT27" s="121">
        <f>+SUM(AU27:AW27)</f>
        <v>54847</v>
      </c>
      <c r="AU27" s="121">
        <v>1347</v>
      </c>
      <c r="AV27" s="121">
        <v>53500</v>
      </c>
      <c r="AW27" s="121">
        <v>0</v>
      </c>
      <c r="AX27" s="121">
        <v>0</v>
      </c>
      <c r="AY27" s="121">
        <f>+SUM(AZ27:BC27)</f>
        <v>69181</v>
      </c>
      <c r="AZ27" s="121">
        <v>38429</v>
      </c>
      <c r="BA27" s="121">
        <v>30752</v>
      </c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f>+SUM(BF27,AN27,AF27)</f>
        <v>133725</v>
      </c>
      <c r="BH27" s="121">
        <f>SUM(D27,AF27)</f>
        <v>169970</v>
      </c>
      <c r="BI27" s="121">
        <f>SUM(E27,AG27)</f>
        <v>97060</v>
      </c>
      <c r="BJ27" s="121">
        <f>SUM(F27,AH27)</f>
        <v>0</v>
      </c>
      <c r="BK27" s="121">
        <f>SUM(G27,AI27)</f>
        <v>92124</v>
      </c>
      <c r="BL27" s="121">
        <f>SUM(H27,AJ27)</f>
        <v>0</v>
      </c>
      <c r="BM27" s="121">
        <f>SUM(I27,AK27)</f>
        <v>4936</v>
      </c>
      <c r="BN27" s="121">
        <f>SUM(J27,AL27)</f>
        <v>72910</v>
      </c>
      <c r="BO27" s="121">
        <f>SUM(K27,AM27)</f>
        <v>0</v>
      </c>
      <c r="BP27" s="121">
        <f>SUM(L27,AN27)</f>
        <v>1567159</v>
      </c>
      <c r="BQ27" s="121">
        <f>SUM(M27,AO27)</f>
        <v>221679</v>
      </c>
      <c r="BR27" s="121">
        <f>SUM(N27,AP27)</f>
        <v>211982</v>
      </c>
      <c r="BS27" s="121">
        <f>SUM(O27,AQ27)</f>
        <v>9697</v>
      </c>
      <c r="BT27" s="121">
        <f>SUM(P27,AR27)</f>
        <v>0</v>
      </c>
      <c r="BU27" s="121">
        <f>SUM(Q27,AS27)</f>
        <v>0</v>
      </c>
      <c r="BV27" s="121">
        <f>SUM(R27,AT27)</f>
        <v>418403</v>
      </c>
      <c r="BW27" s="121">
        <f>SUM(S27,AU27)</f>
        <v>27683</v>
      </c>
      <c r="BX27" s="121">
        <f>SUM(T27,AV27)</f>
        <v>387242</v>
      </c>
      <c r="BY27" s="121">
        <f>SUM(U27,AW27)</f>
        <v>3478</v>
      </c>
      <c r="BZ27" s="121">
        <f>SUM(V27,AX27)</f>
        <v>0</v>
      </c>
      <c r="CA27" s="121">
        <f>SUM(W27,AY27)</f>
        <v>927077</v>
      </c>
      <c r="CB27" s="121">
        <f>SUM(X27,AZ27)</f>
        <v>202404</v>
      </c>
      <c r="CC27" s="121">
        <f>SUM(Y27,BA27)</f>
        <v>570760</v>
      </c>
      <c r="CD27" s="121">
        <f>SUM(Z27,BB27)</f>
        <v>153913</v>
      </c>
      <c r="CE27" s="121">
        <f>SUM(AA27,BC27)</f>
        <v>0</v>
      </c>
      <c r="CF27" s="121">
        <f>SUM(AB27,BD27)</f>
        <v>0</v>
      </c>
      <c r="CG27" s="121">
        <f>SUM(AC27,BE27)</f>
        <v>0</v>
      </c>
      <c r="CH27" s="121">
        <f>SUM(AD27,BF27)</f>
        <v>0</v>
      </c>
      <c r="CI27" s="121">
        <f>SUM(AE27,BG27)</f>
        <v>1737129</v>
      </c>
    </row>
    <row r="28" spans="1:87" s="136" customFormat="1" ht="13.5" customHeight="1" x14ac:dyDescent="0.15">
      <c r="A28" s="119" t="s">
        <v>14</v>
      </c>
      <c r="B28" s="120" t="s">
        <v>400</v>
      </c>
      <c r="C28" s="119" t="s">
        <v>401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502627</v>
      </c>
      <c r="M28" s="121">
        <f>+SUM(N28:Q28)</f>
        <v>236299</v>
      </c>
      <c r="N28" s="121">
        <v>52460</v>
      </c>
      <c r="O28" s="121">
        <v>102710</v>
      </c>
      <c r="P28" s="121">
        <v>73754</v>
      </c>
      <c r="Q28" s="121">
        <v>7375</v>
      </c>
      <c r="R28" s="121">
        <f>+SUM(S28:U28)</f>
        <v>140135</v>
      </c>
      <c r="S28" s="121">
        <v>9258</v>
      </c>
      <c r="T28" s="121">
        <v>127436</v>
      </c>
      <c r="U28" s="121">
        <v>3441</v>
      </c>
      <c r="V28" s="121">
        <v>11234</v>
      </c>
      <c r="W28" s="121">
        <f>+SUM(X28:AA28)</f>
        <v>114959</v>
      </c>
      <c r="X28" s="121">
        <v>37649</v>
      </c>
      <c r="Y28" s="121">
        <v>25761</v>
      </c>
      <c r="Z28" s="121">
        <v>47202</v>
      </c>
      <c r="AA28" s="121">
        <v>4347</v>
      </c>
      <c r="AB28" s="121">
        <v>9469</v>
      </c>
      <c r="AC28" s="121">
        <v>0</v>
      </c>
      <c r="AD28" s="121">
        <v>0</v>
      </c>
      <c r="AE28" s="121">
        <f>+SUM(D28,L28,AD28)</f>
        <v>502627</v>
      </c>
      <c r="AF28" s="121">
        <f>+SUM(AG28,AL28)</f>
        <v>346626</v>
      </c>
      <c r="AG28" s="121">
        <f>+SUM(AH28:AK28)</f>
        <v>346626</v>
      </c>
      <c r="AH28" s="121">
        <v>0</v>
      </c>
      <c r="AI28" s="121">
        <v>333774</v>
      </c>
      <c r="AJ28" s="121">
        <v>0</v>
      </c>
      <c r="AK28" s="121">
        <v>12852</v>
      </c>
      <c r="AL28" s="121">
        <v>0</v>
      </c>
      <c r="AM28" s="121">
        <v>0</v>
      </c>
      <c r="AN28" s="121">
        <f>+SUM(AO28,AT28,AX28,AY28,BE28)</f>
        <v>155900</v>
      </c>
      <c r="AO28" s="121">
        <f>+SUM(AP28:AS28)</f>
        <v>84445</v>
      </c>
      <c r="AP28" s="121">
        <v>22785</v>
      </c>
      <c r="AQ28" s="121">
        <v>30830</v>
      </c>
      <c r="AR28" s="121">
        <v>30830</v>
      </c>
      <c r="AS28" s="121">
        <v>0</v>
      </c>
      <c r="AT28" s="121">
        <f>+SUM(AU28:AW28)</f>
        <v>47622</v>
      </c>
      <c r="AU28" s="121">
        <v>2732</v>
      </c>
      <c r="AV28" s="121">
        <v>44890</v>
      </c>
      <c r="AW28" s="121">
        <v>0</v>
      </c>
      <c r="AX28" s="121">
        <v>0</v>
      </c>
      <c r="AY28" s="121">
        <f>+SUM(AZ28:BC28)</f>
        <v>23833</v>
      </c>
      <c r="AZ28" s="121">
        <v>23833</v>
      </c>
      <c r="BA28" s="121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v>39176</v>
      </c>
      <c r="BG28" s="121">
        <f>+SUM(BF28,AN28,AF28)</f>
        <v>541702</v>
      </c>
      <c r="BH28" s="121">
        <f>SUM(D28,AF28)</f>
        <v>346626</v>
      </c>
      <c r="BI28" s="121">
        <f>SUM(E28,AG28)</f>
        <v>346626</v>
      </c>
      <c r="BJ28" s="121">
        <f>SUM(F28,AH28)</f>
        <v>0</v>
      </c>
      <c r="BK28" s="121">
        <f>SUM(G28,AI28)</f>
        <v>333774</v>
      </c>
      <c r="BL28" s="121">
        <f>SUM(H28,AJ28)</f>
        <v>0</v>
      </c>
      <c r="BM28" s="121">
        <f>SUM(I28,AK28)</f>
        <v>12852</v>
      </c>
      <c r="BN28" s="121">
        <f>SUM(J28,AL28)</f>
        <v>0</v>
      </c>
      <c r="BO28" s="121">
        <f>SUM(K28,AM28)</f>
        <v>0</v>
      </c>
      <c r="BP28" s="121">
        <f>SUM(L28,AN28)</f>
        <v>658527</v>
      </c>
      <c r="BQ28" s="121">
        <f>SUM(M28,AO28)</f>
        <v>320744</v>
      </c>
      <c r="BR28" s="121">
        <f>SUM(N28,AP28)</f>
        <v>75245</v>
      </c>
      <c r="BS28" s="121">
        <f>SUM(O28,AQ28)</f>
        <v>133540</v>
      </c>
      <c r="BT28" s="121">
        <f>SUM(P28,AR28)</f>
        <v>104584</v>
      </c>
      <c r="BU28" s="121">
        <f>SUM(Q28,AS28)</f>
        <v>7375</v>
      </c>
      <c r="BV28" s="121">
        <f>SUM(R28,AT28)</f>
        <v>187757</v>
      </c>
      <c r="BW28" s="121">
        <f>SUM(S28,AU28)</f>
        <v>11990</v>
      </c>
      <c r="BX28" s="121">
        <f>SUM(T28,AV28)</f>
        <v>172326</v>
      </c>
      <c r="BY28" s="121">
        <f>SUM(U28,AW28)</f>
        <v>3441</v>
      </c>
      <c r="BZ28" s="121">
        <f>SUM(V28,AX28)</f>
        <v>11234</v>
      </c>
      <c r="CA28" s="121">
        <f>SUM(W28,AY28)</f>
        <v>138792</v>
      </c>
      <c r="CB28" s="121">
        <f>SUM(X28,AZ28)</f>
        <v>61482</v>
      </c>
      <c r="CC28" s="121">
        <f>SUM(Y28,BA28)</f>
        <v>25761</v>
      </c>
      <c r="CD28" s="121">
        <f>SUM(Z28,BB28)</f>
        <v>47202</v>
      </c>
      <c r="CE28" s="121">
        <f>SUM(AA28,BC28)</f>
        <v>4347</v>
      </c>
      <c r="CF28" s="121">
        <f>SUM(AB28,BD28)</f>
        <v>9469</v>
      </c>
      <c r="CG28" s="121">
        <f>SUM(AC28,BE28)</f>
        <v>0</v>
      </c>
      <c r="CH28" s="121">
        <f>SUM(AD28,BF28)</f>
        <v>39176</v>
      </c>
      <c r="CI28" s="121">
        <f>SUM(AE28,BG28)</f>
        <v>1044329</v>
      </c>
    </row>
    <row r="29" spans="1:87" s="136" customFormat="1" ht="13.5" customHeight="1" x14ac:dyDescent="0.15">
      <c r="A29" s="119" t="s">
        <v>14</v>
      </c>
      <c r="B29" s="120" t="s">
        <v>403</v>
      </c>
      <c r="C29" s="119" t="s">
        <v>404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49954</v>
      </c>
      <c r="M29" s="121">
        <f>+SUM(N29:Q29)</f>
        <v>44390</v>
      </c>
      <c r="N29" s="121">
        <v>44390</v>
      </c>
      <c r="O29" s="121">
        <v>0</v>
      </c>
      <c r="P29" s="121">
        <v>0</v>
      </c>
      <c r="Q29" s="121">
        <v>0</v>
      </c>
      <c r="R29" s="121">
        <f>+SUM(S29:U29)</f>
        <v>4687</v>
      </c>
      <c r="S29" s="121">
        <v>0</v>
      </c>
      <c r="T29" s="121">
        <v>0</v>
      </c>
      <c r="U29" s="121">
        <v>4687</v>
      </c>
      <c r="V29" s="121">
        <v>0</v>
      </c>
      <c r="W29" s="121">
        <f>+SUM(X29:AA29)</f>
        <v>877</v>
      </c>
      <c r="X29" s="121">
        <v>0</v>
      </c>
      <c r="Y29" s="121">
        <v>0</v>
      </c>
      <c r="Z29" s="121">
        <v>0</v>
      </c>
      <c r="AA29" s="121">
        <v>877</v>
      </c>
      <c r="AB29" s="121">
        <v>1178596</v>
      </c>
      <c r="AC29" s="121">
        <v>0</v>
      </c>
      <c r="AD29" s="121">
        <v>0</v>
      </c>
      <c r="AE29" s="121">
        <f>+SUM(D29,L29,AD29)</f>
        <v>49954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106694</v>
      </c>
      <c r="AO29" s="121">
        <f>+SUM(AP29:AS29)</f>
        <v>25894</v>
      </c>
      <c r="AP29" s="121">
        <v>25894</v>
      </c>
      <c r="AQ29" s="121">
        <v>0</v>
      </c>
      <c r="AR29" s="121">
        <v>0</v>
      </c>
      <c r="AS29" s="121">
        <v>0</v>
      </c>
      <c r="AT29" s="121">
        <f>+SUM(AU29:AW29)</f>
        <v>71344</v>
      </c>
      <c r="AU29" s="121">
        <v>71344</v>
      </c>
      <c r="AV29" s="121">
        <v>0</v>
      </c>
      <c r="AW29" s="121">
        <v>0</v>
      </c>
      <c r="AX29" s="121">
        <v>0</v>
      </c>
      <c r="AY29" s="121">
        <f>+SUM(AZ29:BC29)</f>
        <v>9456</v>
      </c>
      <c r="AZ29" s="121">
        <v>0</v>
      </c>
      <c r="BA29" s="121">
        <v>0</v>
      </c>
      <c r="BB29" s="121">
        <v>0</v>
      </c>
      <c r="BC29" s="121">
        <v>9456</v>
      </c>
      <c r="BD29" s="121">
        <v>143781</v>
      </c>
      <c r="BE29" s="121">
        <v>0</v>
      </c>
      <c r="BF29" s="121">
        <v>0</v>
      </c>
      <c r="BG29" s="121">
        <f>+SUM(BF29,AN29,AF29)</f>
        <v>106694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156648</v>
      </c>
      <c r="BQ29" s="121">
        <f>SUM(M29,AO29)</f>
        <v>70284</v>
      </c>
      <c r="BR29" s="121">
        <f>SUM(N29,AP29)</f>
        <v>70284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76031</v>
      </c>
      <c r="BW29" s="121">
        <f>SUM(S29,AU29)</f>
        <v>71344</v>
      </c>
      <c r="BX29" s="121">
        <f>SUM(T29,AV29)</f>
        <v>0</v>
      </c>
      <c r="BY29" s="121">
        <f>SUM(U29,AW29)</f>
        <v>4687</v>
      </c>
      <c r="BZ29" s="121">
        <f>SUM(V29,AX29)</f>
        <v>0</v>
      </c>
      <c r="CA29" s="121">
        <f>SUM(W29,AY29)</f>
        <v>10333</v>
      </c>
      <c r="CB29" s="121">
        <f>SUM(X29,AZ29)</f>
        <v>0</v>
      </c>
      <c r="CC29" s="121">
        <f>SUM(Y29,BA29)</f>
        <v>0</v>
      </c>
      <c r="CD29" s="121">
        <f>SUM(Z29,BB29)</f>
        <v>0</v>
      </c>
      <c r="CE29" s="121">
        <f>SUM(AA29,BC29)</f>
        <v>10333</v>
      </c>
      <c r="CF29" s="121">
        <f>SUM(AB29,BD29)</f>
        <v>1322377</v>
      </c>
      <c r="CG29" s="121">
        <f>SUM(AC29,BE29)</f>
        <v>0</v>
      </c>
      <c r="CH29" s="121">
        <f>SUM(AD29,BF29)</f>
        <v>0</v>
      </c>
      <c r="CI29" s="121">
        <f>SUM(AE29,BG29)</f>
        <v>156648</v>
      </c>
    </row>
    <row r="30" spans="1:87" s="136" customFormat="1" ht="13.5" customHeight="1" x14ac:dyDescent="0.15">
      <c r="A30" s="119" t="s">
        <v>14</v>
      </c>
      <c r="B30" s="120" t="s">
        <v>406</v>
      </c>
      <c r="C30" s="119" t="s">
        <v>407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1444478</v>
      </c>
      <c r="M30" s="121">
        <f>+SUM(N30:Q30)</f>
        <v>208502</v>
      </c>
      <c r="N30" s="121">
        <v>64363</v>
      </c>
      <c r="O30" s="121">
        <v>53522</v>
      </c>
      <c r="P30" s="121">
        <v>90617</v>
      </c>
      <c r="Q30" s="121">
        <v>0</v>
      </c>
      <c r="R30" s="121">
        <f>+SUM(S30:U30)</f>
        <v>73058</v>
      </c>
      <c r="S30" s="121">
        <v>44512</v>
      </c>
      <c r="T30" s="121">
        <v>28546</v>
      </c>
      <c r="U30" s="121">
        <v>0</v>
      </c>
      <c r="V30" s="121">
        <v>0</v>
      </c>
      <c r="W30" s="121">
        <f>+SUM(X30:AA30)</f>
        <v>1162918</v>
      </c>
      <c r="X30" s="121">
        <v>308075</v>
      </c>
      <c r="Y30" s="121">
        <v>819942</v>
      </c>
      <c r="Z30" s="121">
        <v>34901</v>
      </c>
      <c r="AA30" s="121">
        <v>0</v>
      </c>
      <c r="AB30" s="121">
        <v>0</v>
      </c>
      <c r="AC30" s="121">
        <v>0</v>
      </c>
      <c r="AD30" s="121">
        <v>437</v>
      </c>
      <c r="AE30" s="121">
        <f>+SUM(D30,L30,AD30)</f>
        <v>1444915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205351</v>
      </c>
      <c r="AO30" s="121">
        <f>+SUM(AP30:AS30)</f>
        <v>11790</v>
      </c>
      <c r="AP30" s="121">
        <v>9182</v>
      </c>
      <c r="AQ30" s="121">
        <v>0</v>
      </c>
      <c r="AR30" s="121">
        <v>2608</v>
      </c>
      <c r="AS30" s="121">
        <v>0</v>
      </c>
      <c r="AT30" s="121">
        <f>+SUM(AU30:AW30)</f>
        <v>73463</v>
      </c>
      <c r="AU30" s="121">
        <v>0</v>
      </c>
      <c r="AV30" s="121">
        <v>73463</v>
      </c>
      <c r="AW30" s="121">
        <v>0</v>
      </c>
      <c r="AX30" s="121">
        <v>0</v>
      </c>
      <c r="AY30" s="121">
        <f>+SUM(AZ30:BC30)</f>
        <v>120098</v>
      </c>
      <c r="AZ30" s="121">
        <v>0</v>
      </c>
      <c r="BA30" s="121">
        <v>118495</v>
      </c>
      <c r="BB30" s="121">
        <v>0</v>
      </c>
      <c r="BC30" s="121">
        <v>1603</v>
      </c>
      <c r="BD30" s="121">
        <v>0</v>
      </c>
      <c r="BE30" s="121">
        <v>0</v>
      </c>
      <c r="BF30" s="121">
        <v>0</v>
      </c>
      <c r="BG30" s="121">
        <f>+SUM(BF30,AN30,AF30)</f>
        <v>205351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1649829</v>
      </c>
      <c r="BQ30" s="121">
        <f>SUM(M30,AO30)</f>
        <v>220292</v>
      </c>
      <c r="BR30" s="121">
        <f>SUM(N30,AP30)</f>
        <v>73545</v>
      </c>
      <c r="BS30" s="121">
        <f>SUM(O30,AQ30)</f>
        <v>53522</v>
      </c>
      <c r="BT30" s="121">
        <f>SUM(P30,AR30)</f>
        <v>93225</v>
      </c>
      <c r="BU30" s="121">
        <f>SUM(Q30,AS30)</f>
        <v>0</v>
      </c>
      <c r="BV30" s="121">
        <f>SUM(R30,AT30)</f>
        <v>146521</v>
      </c>
      <c r="BW30" s="121">
        <f>SUM(S30,AU30)</f>
        <v>44512</v>
      </c>
      <c r="BX30" s="121">
        <f>SUM(T30,AV30)</f>
        <v>102009</v>
      </c>
      <c r="BY30" s="121">
        <f>SUM(U30,AW30)</f>
        <v>0</v>
      </c>
      <c r="BZ30" s="121">
        <f>SUM(V30,AX30)</f>
        <v>0</v>
      </c>
      <c r="CA30" s="121">
        <f>SUM(W30,AY30)</f>
        <v>1283016</v>
      </c>
      <c r="CB30" s="121">
        <f>SUM(X30,AZ30)</f>
        <v>308075</v>
      </c>
      <c r="CC30" s="121">
        <f>SUM(Y30,BA30)</f>
        <v>938437</v>
      </c>
      <c r="CD30" s="121">
        <f>SUM(Z30,BB30)</f>
        <v>34901</v>
      </c>
      <c r="CE30" s="121">
        <f>SUM(AA30,BC30)</f>
        <v>1603</v>
      </c>
      <c r="CF30" s="121">
        <f>SUM(AB30,BD30)</f>
        <v>0</v>
      </c>
      <c r="CG30" s="121">
        <f>SUM(AC30,BE30)</f>
        <v>0</v>
      </c>
      <c r="CH30" s="121">
        <f>SUM(AD30,BF30)</f>
        <v>437</v>
      </c>
      <c r="CI30" s="121">
        <f>SUM(AE30,BG30)</f>
        <v>1650266</v>
      </c>
    </row>
    <row r="31" spans="1:87" s="136" customFormat="1" ht="13.5" customHeight="1" x14ac:dyDescent="0.15">
      <c r="A31" s="119" t="s">
        <v>14</v>
      </c>
      <c r="B31" s="120" t="s">
        <v>409</v>
      </c>
      <c r="C31" s="119" t="s">
        <v>410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729649</v>
      </c>
      <c r="M31" s="121">
        <f>+SUM(N31:Q31)</f>
        <v>47330</v>
      </c>
      <c r="N31" s="121">
        <v>27545</v>
      </c>
      <c r="O31" s="121">
        <v>9326</v>
      </c>
      <c r="P31" s="121">
        <v>10459</v>
      </c>
      <c r="Q31" s="121">
        <v>0</v>
      </c>
      <c r="R31" s="121">
        <f>+SUM(S31:U31)</f>
        <v>40515</v>
      </c>
      <c r="S31" s="121">
        <v>16592</v>
      </c>
      <c r="T31" s="121">
        <v>17979</v>
      </c>
      <c r="U31" s="121">
        <v>5944</v>
      </c>
      <c r="V31" s="121">
        <v>5792</v>
      </c>
      <c r="W31" s="121">
        <f>+SUM(X31:AA31)</f>
        <v>636012</v>
      </c>
      <c r="X31" s="121">
        <v>143129</v>
      </c>
      <c r="Y31" s="121">
        <v>465634</v>
      </c>
      <c r="Z31" s="121">
        <v>24589</v>
      </c>
      <c r="AA31" s="121">
        <v>2660</v>
      </c>
      <c r="AB31" s="121">
        <v>0</v>
      </c>
      <c r="AC31" s="121">
        <v>0</v>
      </c>
      <c r="AD31" s="121">
        <v>5899</v>
      </c>
      <c r="AE31" s="121">
        <f>+SUM(D31,L31,AD31)</f>
        <v>735548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114609</v>
      </c>
      <c r="AO31" s="121">
        <f>+SUM(AP31:AS31)</f>
        <v>4688</v>
      </c>
      <c r="AP31" s="121">
        <v>4688</v>
      </c>
      <c r="AQ31" s="121">
        <v>0</v>
      </c>
      <c r="AR31" s="121">
        <v>0</v>
      </c>
      <c r="AS31" s="121">
        <v>0</v>
      </c>
      <c r="AT31" s="121">
        <f>+SUM(AU31:AW31)</f>
        <v>37450</v>
      </c>
      <c r="AU31" s="121">
        <v>0</v>
      </c>
      <c r="AV31" s="121">
        <v>37450</v>
      </c>
      <c r="AW31" s="121">
        <v>0</v>
      </c>
      <c r="AX31" s="121">
        <v>0</v>
      </c>
      <c r="AY31" s="121">
        <f>+SUM(AZ31:BC31)</f>
        <v>72471</v>
      </c>
      <c r="AZ31" s="121">
        <v>4517</v>
      </c>
      <c r="BA31" s="121">
        <v>65454</v>
      </c>
      <c r="BB31" s="121">
        <v>0</v>
      </c>
      <c r="BC31" s="121">
        <v>2500</v>
      </c>
      <c r="BD31" s="121">
        <v>0</v>
      </c>
      <c r="BE31" s="121">
        <v>0</v>
      </c>
      <c r="BF31" s="121">
        <v>139</v>
      </c>
      <c r="BG31" s="121">
        <f>+SUM(BF31,AN31,AF31)</f>
        <v>114748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844258</v>
      </c>
      <c r="BQ31" s="121">
        <f>SUM(M31,AO31)</f>
        <v>52018</v>
      </c>
      <c r="BR31" s="121">
        <f>SUM(N31,AP31)</f>
        <v>32233</v>
      </c>
      <c r="BS31" s="121">
        <f>SUM(O31,AQ31)</f>
        <v>9326</v>
      </c>
      <c r="BT31" s="121">
        <f>SUM(P31,AR31)</f>
        <v>10459</v>
      </c>
      <c r="BU31" s="121">
        <f>SUM(Q31,AS31)</f>
        <v>0</v>
      </c>
      <c r="BV31" s="121">
        <f>SUM(R31,AT31)</f>
        <v>77965</v>
      </c>
      <c r="BW31" s="121">
        <f>SUM(S31,AU31)</f>
        <v>16592</v>
      </c>
      <c r="BX31" s="121">
        <f>SUM(T31,AV31)</f>
        <v>55429</v>
      </c>
      <c r="BY31" s="121">
        <f>SUM(U31,AW31)</f>
        <v>5944</v>
      </c>
      <c r="BZ31" s="121">
        <f>SUM(V31,AX31)</f>
        <v>5792</v>
      </c>
      <c r="CA31" s="121">
        <f>SUM(W31,AY31)</f>
        <v>708483</v>
      </c>
      <c r="CB31" s="121">
        <f>SUM(X31,AZ31)</f>
        <v>147646</v>
      </c>
      <c r="CC31" s="121">
        <f>SUM(Y31,BA31)</f>
        <v>531088</v>
      </c>
      <c r="CD31" s="121">
        <f>SUM(Z31,BB31)</f>
        <v>24589</v>
      </c>
      <c r="CE31" s="121">
        <f>SUM(AA31,BC31)</f>
        <v>5160</v>
      </c>
      <c r="CF31" s="121">
        <f>SUM(AB31,BD31)</f>
        <v>0</v>
      </c>
      <c r="CG31" s="121">
        <f>SUM(AC31,BE31)</f>
        <v>0</v>
      </c>
      <c r="CH31" s="121">
        <f>SUM(AD31,BF31)</f>
        <v>6038</v>
      </c>
      <c r="CI31" s="121">
        <f>SUM(AE31,BG31)</f>
        <v>850296</v>
      </c>
    </row>
    <row r="32" spans="1:87" s="136" customFormat="1" ht="13.5" customHeight="1" x14ac:dyDescent="0.15">
      <c r="A32" s="119" t="s">
        <v>14</v>
      </c>
      <c r="B32" s="120" t="s">
        <v>412</v>
      </c>
      <c r="C32" s="119" t="s">
        <v>413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2430805</v>
      </c>
      <c r="M32" s="121">
        <f>+SUM(N32:Q32)</f>
        <v>113051</v>
      </c>
      <c r="N32" s="121">
        <v>104355</v>
      </c>
      <c r="O32" s="121">
        <v>0</v>
      </c>
      <c r="P32" s="121">
        <v>8696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2317754</v>
      </c>
      <c r="X32" s="121">
        <v>646316</v>
      </c>
      <c r="Y32" s="121">
        <v>1430406</v>
      </c>
      <c r="Z32" s="121">
        <v>241032</v>
      </c>
      <c r="AA32" s="121">
        <v>0</v>
      </c>
      <c r="AB32" s="121">
        <v>0</v>
      </c>
      <c r="AC32" s="121">
        <v>0</v>
      </c>
      <c r="AD32" s="121">
        <v>0</v>
      </c>
      <c r="AE32" s="121">
        <f>+SUM(D32,L32,AD32)</f>
        <v>2430805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115440</v>
      </c>
      <c r="AO32" s="121">
        <f>+SUM(AP32:AS32)</f>
        <v>17392</v>
      </c>
      <c r="AP32" s="121">
        <v>8696</v>
      </c>
      <c r="AQ32" s="121">
        <v>0</v>
      </c>
      <c r="AR32" s="121">
        <v>8696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98048</v>
      </c>
      <c r="AZ32" s="121">
        <v>38959</v>
      </c>
      <c r="BA32" s="121">
        <v>59089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f>+SUM(BF32,AN32,AF32)</f>
        <v>115440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2546245</v>
      </c>
      <c r="BQ32" s="121">
        <f>SUM(M32,AO32)</f>
        <v>130443</v>
      </c>
      <c r="BR32" s="121">
        <f>SUM(N32,AP32)</f>
        <v>113051</v>
      </c>
      <c r="BS32" s="121">
        <f>SUM(O32,AQ32)</f>
        <v>0</v>
      </c>
      <c r="BT32" s="121">
        <f>SUM(P32,AR32)</f>
        <v>17392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2415802</v>
      </c>
      <c r="CB32" s="121">
        <f>SUM(X32,AZ32)</f>
        <v>685275</v>
      </c>
      <c r="CC32" s="121">
        <f>SUM(Y32,BA32)</f>
        <v>1489495</v>
      </c>
      <c r="CD32" s="121">
        <f>SUM(Z32,BB32)</f>
        <v>241032</v>
      </c>
      <c r="CE32" s="121">
        <f>SUM(AA32,BC32)</f>
        <v>0</v>
      </c>
      <c r="CF32" s="121">
        <f>SUM(AB32,BD32)</f>
        <v>0</v>
      </c>
      <c r="CG32" s="121">
        <f>SUM(AC32,BE32)</f>
        <v>0</v>
      </c>
      <c r="CH32" s="121">
        <f>SUM(AD32,BF32)</f>
        <v>0</v>
      </c>
      <c r="CI32" s="121">
        <f>SUM(AE32,BG32)</f>
        <v>2546245</v>
      </c>
    </row>
    <row r="33" spans="1:87" s="136" customFormat="1" ht="13.5" customHeight="1" x14ac:dyDescent="0.15">
      <c r="A33" s="119" t="s">
        <v>14</v>
      </c>
      <c r="B33" s="120" t="s">
        <v>415</v>
      </c>
      <c r="C33" s="119" t="s">
        <v>416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1254592</v>
      </c>
      <c r="M33" s="121">
        <f>+SUM(N33:Q33)</f>
        <v>97415</v>
      </c>
      <c r="N33" s="121">
        <v>55666</v>
      </c>
      <c r="O33" s="121">
        <v>27833</v>
      </c>
      <c r="P33" s="121">
        <v>13916</v>
      </c>
      <c r="Q33" s="121">
        <v>0</v>
      </c>
      <c r="R33" s="121">
        <f>+SUM(S33:U33)</f>
        <v>244517</v>
      </c>
      <c r="S33" s="121">
        <v>8655</v>
      </c>
      <c r="T33" s="121">
        <v>235862</v>
      </c>
      <c r="U33" s="121">
        <v>0</v>
      </c>
      <c r="V33" s="121">
        <v>0</v>
      </c>
      <c r="W33" s="121">
        <f>+SUM(X33:AA33)</f>
        <v>912660</v>
      </c>
      <c r="X33" s="121">
        <v>363673</v>
      </c>
      <c r="Y33" s="121">
        <v>424557</v>
      </c>
      <c r="Z33" s="121">
        <v>106330</v>
      </c>
      <c r="AA33" s="121">
        <v>18100</v>
      </c>
      <c r="AB33" s="121">
        <v>0</v>
      </c>
      <c r="AC33" s="121">
        <v>0</v>
      </c>
      <c r="AD33" s="121">
        <v>0</v>
      </c>
      <c r="AE33" s="121">
        <f>+SUM(D33,L33,AD33)</f>
        <v>1254592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47997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1254592</v>
      </c>
      <c r="BQ33" s="121">
        <f>SUM(M33,AO33)</f>
        <v>97415</v>
      </c>
      <c r="BR33" s="121">
        <f>SUM(N33,AP33)</f>
        <v>55666</v>
      </c>
      <c r="BS33" s="121">
        <f>SUM(O33,AQ33)</f>
        <v>27833</v>
      </c>
      <c r="BT33" s="121">
        <f>SUM(P33,AR33)</f>
        <v>13916</v>
      </c>
      <c r="BU33" s="121">
        <f>SUM(Q33,AS33)</f>
        <v>0</v>
      </c>
      <c r="BV33" s="121">
        <f>SUM(R33,AT33)</f>
        <v>244517</v>
      </c>
      <c r="BW33" s="121">
        <f>SUM(S33,AU33)</f>
        <v>8655</v>
      </c>
      <c r="BX33" s="121">
        <f>SUM(T33,AV33)</f>
        <v>235862</v>
      </c>
      <c r="BY33" s="121">
        <f>SUM(U33,AW33)</f>
        <v>0</v>
      </c>
      <c r="BZ33" s="121">
        <f>SUM(V33,AX33)</f>
        <v>0</v>
      </c>
      <c r="CA33" s="121">
        <f>SUM(W33,AY33)</f>
        <v>912660</v>
      </c>
      <c r="CB33" s="121">
        <f>SUM(X33,AZ33)</f>
        <v>363673</v>
      </c>
      <c r="CC33" s="121">
        <f>SUM(Y33,BA33)</f>
        <v>424557</v>
      </c>
      <c r="CD33" s="121">
        <f>SUM(Z33,BB33)</f>
        <v>106330</v>
      </c>
      <c r="CE33" s="121">
        <f>SUM(AA33,BC33)</f>
        <v>18100</v>
      </c>
      <c r="CF33" s="121">
        <f>SUM(AB33,BD33)</f>
        <v>47997</v>
      </c>
      <c r="CG33" s="121">
        <f>SUM(AC33,BE33)</f>
        <v>0</v>
      </c>
      <c r="CH33" s="121">
        <f>SUM(AD33,BF33)</f>
        <v>0</v>
      </c>
      <c r="CI33" s="121">
        <f>SUM(AE33,BG33)</f>
        <v>1254592</v>
      </c>
    </row>
    <row r="34" spans="1:87" s="136" customFormat="1" ht="13.5" customHeight="1" x14ac:dyDescent="0.15">
      <c r="A34" s="119" t="s">
        <v>14</v>
      </c>
      <c r="B34" s="120" t="s">
        <v>418</v>
      </c>
      <c r="C34" s="119" t="s">
        <v>419</v>
      </c>
      <c r="D34" s="121">
        <f>+SUM(E34,J34)</f>
        <v>17689</v>
      </c>
      <c r="E34" s="121">
        <f>+SUM(F34:I34)</f>
        <v>17689</v>
      </c>
      <c r="F34" s="121">
        <v>0</v>
      </c>
      <c r="G34" s="121">
        <v>17689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944894</v>
      </c>
      <c r="M34" s="121">
        <f>+SUM(N34:Q34)</f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f>+SUM(S34:U34)</f>
        <v>17093</v>
      </c>
      <c r="S34" s="121">
        <v>0</v>
      </c>
      <c r="T34" s="121">
        <v>17093</v>
      </c>
      <c r="U34" s="121">
        <v>0</v>
      </c>
      <c r="V34" s="121">
        <v>0</v>
      </c>
      <c r="W34" s="121">
        <f>+SUM(X34:AA34)</f>
        <v>927801</v>
      </c>
      <c r="X34" s="121">
        <v>167471</v>
      </c>
      <c r="Y34" s="121">
        <v>733808</v>
      </c>
      <c r="Z34" s="121">
        <v>26522</v>
      </c>
      <c r="AA34" s="121">
        <v>0</v>
      </c>
      <c r="AB34" s="121">
        <v>0</v>
      </c>
      <c r="AC34" s="121">
        <v>0</v>
      </c>
      <c r="AD34" s="121">
        <v>121</v>
      </c>
      <c r="AE34" s="121">
        <f>+SUM(D34,L34,AD34)</f>
        <v>962704</v>
      </c>
      <c r="AF34" s="121">
        <f>+SUM(AG34,AL34)</f>
        <v>21317</v>
      </c>
      <c r="AG34" s="121">
        <f>+SUM(AH34:AK34)</f>
        <v>21317</v>
      </c>
      <c r="AH34" s="121">
        <v>0</v>
      </c>
      <c r="AI34" s="121">
        <v>21317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13184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9997</v>
      </c>
      <c r="AU34" s="121">
        <v>0</v>
      </c>
      <c r="AV34" s="121">
        <v>9997</v>
      </c>
      <c r="AW34" s="121">
        <v>0</v>
      </c>
      <c r="AX34" s="121">
        <v>0</v>
      </c>
      <c r="AY34" s="121">
        <f>+SUM(AZ34:BC34)</f>
        <v>3187</v>
      </c>
      <c r="AZ34" s="121">
        <v>0</v>
      </c>
      <c r="BA34" s="121">
        <v>3187</v>
      </c>
      <c r="BB34" s="121">
        <v>0</v>
      </c>
      <c r="BC34" s="121">
        <v>0</v>
      </c>
      <c r="BD34" s="121">
        <v>0</v>
      </c>
      <c r="BE34" s="121">
        <v>0</v>
      </c>
      <c r="BF34" s="121">
        <v>37645</v>
      </c>
      <c r="BG34" s="121">
        <f>+SUM(BF34,AN34,AF34)</f>
        <v>72146</v>
      </c>
      <c r="BH34" s="121">
        <f>SUM(D34,AF34)</f>
        <v>39006</v>
      </c>
      <c r="BI34" s="121">
        <f>SUM(E34,AG34)</f>
        <v>39006</v>
      </c>
      <c r="BJ34" s="121">
        <f>SUM(F34,AH34)</f>
        <v>0</v>
      </c>
      <c r="BK34" s="121">
        <f>SUM(G34,AI34)</f>
        <v>39006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958078</v>
      </c>
      <c r="BQ34" s="121">
        <f>SUM(M34,AO34)</f>
        <v>0</v>
      </c>
      <c r="BR34" s="121">
        <f>SUM(N34,AP34)</f>
        <v>0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27090</v>
      </c>
      <c r="BW34" s="121">
        <f>SUM(S34,AU34)</f>
        <v>0</v>
      </c>
      <c r="BX34" s="121">
        <f>SUM(T34,AV34)</f>
        <v>27090</v>
      </c>
      <c r="BY34" s="121">
        <f>SUM(U34,AW34)</f>
        <v>0</v>
      </c>
      <c r="BZ34" s="121">
        <f>SUM(V34,AX34)</f>
        <v>0</v>
      </c>
      <c r="CA34" s="121">
        <f>SUM(W34,AY34)</f>
        <v>930988</v>
      </c>
      <c r="CB34" s="121">
        <f>SUM(X34,AZ34)</f>
        <v>167471</v>
      </c>
      <c r="CC34" s="121">
        <f>SUM(Y34,BA34)</f>
        <v>736995</v>
      </c>
      <c r="CD34" s="121">
        <f>SUM(Z34,BB34)</f>
        <v>26522</v>
      </c>
      <c r="CE34" s="121">
        <f>SUM(AA34,BC34)</f>
        <v>0</v>
      </c>
      <c r="CF34" s="121">
        <f>SUM(AB34,BD34)</f>
        <v>0</v>
      </c>
      <c r="CG34" s="121">
        <f>SUM(AC34,BE34)</f>
        <v>0</v>
      </c>
      <c r="CH34" s="121">
        <f>SUM(AD34,BF34)</f>
        <v>37766</v>
      </c>
      <c r="CI34" s="121">
        <f>SUM(AE34,BG34)</f>
        <v>1034850</v>
      </c>
    </row>
    <row r="35" spans="1:87" s="136" customFormat="1" ht="13.5" customHeight="1" x14ac:dyDescent="0.15">
      <c r="A35" s="119" t="s">
        <v>14</v>
      </c>
      <c r="B35" s="120" t="s">
        <v>421</v>
      </c>
      <c r="C35" s="119" t="s">
        <v>422</v>
      </c>
      <c r="D35" s="121">
        <f>+SUM(E35,J35)</f>
        <v>8943</v>
      </c>
      <c r="E35" s="121">
        <f>+SUM(F35:I35)</f>
        <v>8943</v>
      </c>
      <c r="F35" s="121">
        <v>0</v>
      </c>
      <c r="G35" s="121">
        <v>8943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913087</v>
      </c>
      <c r="M35" s="121">
        <f>+SUM(N35:Q35)</f>
        <v>75767</v>
      </c>
      <c r="N35" s="121">
        <v>73715</v>
      </c>
      <c r="O35" s="121">
        <v>0</v>
      </c>
      <c r="P35" s="121">
        <v>2052</v>
      </c>
      <c r="Q35" s="121">
        <v>0</v>
      </c>
      <c r="R35" s="121">
        <f>+SUM(S35:U35)</f>
        <v>187340</v>
      </c>
      <c r="S35" s="121">
        <v>3874</v>
      </c>
      <c r="T35" s="121">
        <v>172969</v>
      </c>
      <c r="U35" s="121">
        <v>10497</v>
      </c>
      <c r="V35" s="121">
        <v>0</v>
      </c>
      <c r="W35" s="121">
        <f>+SUM(X35:AA35)</f>
        <v>649980</v>
      </c>
      <c r="X35" s="121">
        <v>205013</v>
      </c>
      <c r="Y35" s="121">
        <v>377127</v>
      </c>
      <c r="Z35" s="121">
        <v>66721</v>
      </c>
      <c r="AA35" s="121">
        <v>1119</v>
      </c>
      <c r="AB35" s="121">
        <v>0</v>
      </c>
      <c r="AC35" s="121">
        <v>0</v>
      </c>
      <c r="AD35" s="121">
        <v>5450</v>
      </c>
      <c r="AE35" s="121">
        <f>+SUM(D35,L35,AD35)</f>
        <v>927480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127593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8943</v>
      </c>
      <c r="BI35" s="121">
        <f>SUM(E35,AG35)</f>
        <v>8943</v>
      </c>
      <c r="BJ35" s="121">
        <f>SUM(F35,AH35)</f>
        <v>0</v>
      </c>
      <c r="BK35" s="121">
        <f>SUM(G35,AI35)</f>
        <v>8943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913087</v>
      </c>
      <c r="BQ35" s="121">
        <f>SUM(M35,AO35)</f>
        <v>75767</v>
      </c>
      <c r="BR35" s="121">
        <f>SUM(N35,AP35)</f>
        <v>73715</v>
      </c>
      <c r="BS35" s="121">
        <f>SUM(O35,AQ35)</f>
        <v>0</v>
      </c>
      <c r="BT35" s="121">
        <f>SUM(P35,AR35)</f>
        <v>2052</v>
      </c>
      <c r="BU35" s="121">
        <f>SUM(Q35,AS35)</f>
        <v>0</v>
      </c>
      <c r="BV35" s="121">
        <f>SUM(R35,AT35)</f>
        <v>187340</v>
      </c>
      <c r="BW35" s="121">
        <f>SUM(S35,AU35)</f>
        <v>3874</v>
      </c>
      <c r="BX35" s="121">
        <f>SUM(T35,AV35)</f>
        <v>172969</v>
      </c>
      <c r="BY35" s="121">
        <f>SUM(U35,AW35)</f>
        <v>10497</v>
      </c>
      <c r="BZ35" s="121">
        <f>SUM(V35,AX35)</f>
        <v>0</v>
      </c>
      <c r="CA35" s="121">
        <f>SUM(W35,AY35)</f>
        <v>649980</v>
      </c>
      <c r="CB35" s="121">
        <f>SUM(X35,AZ35)</f>
        <v>205013</v>
      </c>
      <c r="CC35" s="121">
        <f>SUM(Y35,BA35)</f>
        <v>377127</v>
      </c>
      <c r="CD35" s="121">
        <f>SUM(Z35,BB35)</f>
        <v>66721</v>
      </c>
      <c r="CE35" s="121">
        <f>SUM(AA35,BC35)</f>
        <v>1119</v>
      </c>
      <c r="CF35" s="121">
        <f>SUM(AB35,BD35)</f>
        <v>127593</v>
      </c>
      <c r="CG35" s="121">
        <f>SUM(AC35,BE35)</f>
        <v>0</v>
      </c>
      <c r="CH35" s="121">
        <f>SUM(AD35,BF35)</f>
        <v>5450</v>
      </c>
      <c r="CI35" s="121">
        <f>SUM(AE35,BG35)</f>
        <v>927480</v>
      </c>
    </row>
    <row r="36" spans="1:87" s="136" customFormat="1" ht="13.5" customHeight="1" x14ac:dyDescent="0.15">
      <c r="A36" s="119" t="s">
        <v>14</v>
      </c>
      <c r="B36" s="120" t="s">
        <v>424</v>
      </c>
      <c r="C36" s="119" t="s">
        <v>425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4402</v>
      </c>
      <c r="L36" s="121">
        <f>+SUM(M36,R36,V36,W36,AC36)</f>
        <v>0</v>
      </c>
      <c r="M36" s="121">
        <f>+SUM(N36:Q36)</f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692906</v>
      </c>
      <c r="AC36" s="121">
        <v>0</v>
      </c>
      <c r="AD36" s="121">
        <v>0</v>
      </c>
      <c r="AE36" s="121">
        <f>+SUM(D36,L36,AD36)</f>
        <v>0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0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109876</v>
      </c>
      <c r="BE36" s="121">
        <v>0</v>
      </c>
      <c r="BF36" s="121">
        <v>0</v>
      </c>
      <c r="BG36" s="121">
        <f>+SUM(BF36,AN36,AF36)</f>
        <v>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4402</v>
      </c>
      <c r="BP36" s="121">
        <f>SUM(L36,AN36)</f>
        <v>0</v>
      </c>
      <c r="BQ36" s="121">
        <f>SUM(M36,AO36)</f>
        <v>0</v>
      </c>
      <c r="BR36" s="121">
        <f>SUM(N36,AP36)</f>
        <v>0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0</v>
      </c>
      <c r="BW36" s="121">
        <f>SUM(S36,AU36)</f>
        <v>0</v>
      </c>
      <c r="BX36" s="121">
        <f>SUM(T36,AV36)</f>
        <v>0</v>
      </c>
      <c r="BY36" s="121">
        <f>SUM(U36,AW36)</f>
        <v>0</v>
      </c>
      <c r="BZ36" s="121">
        <f>SUM(V36,AX36)</f>
        <v>0</v>
      </c>
      <c r="CA36" s="121">
        <f>SUM(W36,AY36)</f>
        <v>0</v>
      </c>
      <c r="CB36" s="121">
        <f>SUM(X36,AZ36)</f>
        <v>0</v>
      </c>
      <c r="CC36" s="121">
        <f>SUM(Y36,BA36)</f>
        <v>0</v>
      </c>
      <c r="CD36" s="121">
        <f>SUM(Z36,BB36)</f>
        <v>0</v>
      </c>
      <c r="CE36" s="121">
        <f>SUM(AA36,BC36)</f>
        <v>0</v>
      </c>
      <c r="CF36" s="121">
        <f>SUM(AB36,BD36)</f>
        <v>802782</v>
      </c>
      <c r="CG36" s="121">
        <f>SUM(AC36,BE36)</f>
        <v>0</v>
      </c>
      <c r="CH36" s="121">
        <f>SUM(AD36,BF36)</f>
        <v>0</v>
      </c>
      <c r="CI36" s="121">
        <f>SUM(AE36,BG36)</f>
        <v>0</v>
      </c>
    </row>
    <row r="37" spans="1:87" s="136" customFormat="1" ht="13.5" customHeight="1" x14ac:dyDescent="0.15">
      <c r="A37" s="119" t="s">
        <v>14</v>
      </c>
      <c r="B37" s="120" t="s">
        <v>431</v>
      </c>
      <c r="C37" s="119" t="s">
        <v>432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2140</v>
      </c>
      <c r="L37" s="121">
        <f>+SUM(M37,R37,V37,W37,AC37)</f>
        <v>23234</v>
      </c>
      <c r="M37" s="121">
        <f>+SUM(N37:Q37)</f>
        <v>23234</v>
      </c>
      <c r="N37" s="121">
        <v>23234</v>
      </c>
      <c r="O37" s="121">
        <v>0</v>
      </c>
      <c r="P37" s="121">
        <v>0</v>
      </c>
      <c r="Q37" s="121">
        <v>0</v>
      </c>
      <c r="R37" s="121">
        <f>+SUM(S37:U37)</f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f>+SUM(X37:AA37)</f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439355</v>
      </c>
      <c r="AC37" s="121">
        <v>0</v>
      </c>
      <c r="AD37" s="121">
        <v>0</v>
      </c>
      <c r="AE37" s="121">
        <f>+SUM(D37,L37,AD37)</f>
        <v>23234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4112</v>
      </c>
      <c r="AO37" s="121">
        <f>+SUM(AP37:AS37)</f>
        <v>4112</v>
      </c>
      <c r="AP37" s="121">
        <v>4112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57238</v>
      </c>
      <c r="BE37" s="121">
        <v>0</v>
      </c>
      <c r="BF37" s="121">
        <v>0</v>
      </c>
      <c r="BG37" s="121">
        <f>+SUM(BF37,AN37,AF37)</f>
        <v>4112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2140</v>
      </c>
      <c r="BP37" s="121">
        <f>SUM(L37,AN37)</f>
        <v>27346</v>
      </c>
      <c r="BQ37" s="121">
        <f>SUM(M37,AO37)</f>
        <v>27346</v>
      </c>
      <c r="BR37" s="121">
        <f>SUM(N37,AP37)</f>
        <v>27346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0</v>
      </c>
      <c r="BW37" s="121">
        <f>SUM(S37,AU37)</f>
        <v>0</v>
      </c>
      <c r="BX37" s="121">
        <f>SUM(T37,AV37)</f>
        <v>0</v>
      </c>
      <c r="BY37" s="121">
        <f>SUM(U37,AW37)</f>
        <v>0</v>
      </c>
      <c r="BZ37" s="121">
        <f>SUM(V37,AX37)</f>
        <v>0</v>
      </c>
      <c r="CA37" s="121">
        <f>SUM(W37,AY37)</f>
        <v>0</v>
      </c>
      <c r="CB37" s="121">
        <f>SUM(X37,AZ37)</f>
        <v>0</v>
      </c>
      <c r="CC37" s="121">
        <f>SUM(Y37,BA37)</f>
        <v>0</v>
      </c>
      <c r="CD37" s="121">
        <f>SUM(Z37,BB37)</f>
        <v>0</v>
      </c>
      <c r="CE37" s="121">
        <f>SUM(AA37,BC37)</f>
        <v>0</v>
      </c>
      <c r="CF37" s="121">
        <f>SUM(AB37,BD37)</f>
        <v>496593</v>
      </c>
      <c r="CG37" s="121">
        <f>SUM(AC37,BE37)</f>
        <v>0</v>
      </c>
      <c r="CH37" s="121">
        <f>SUM(AD37,BF37)</f>
        <v>0</v>
      </c>
      <c r="CI37" s="121">
        <f>SUM(AE37,BG37)</f>
        <v>27346</v>
      </c>
    </row>
    <row r="38" spans="1:87" s="136" customFormat="1" ht="13.5" customHeight="1" x14ac:dyDescent="0.15">
      <c r="A38" s="119" t="s">
        <v>14</v>
      </c>
      <c r="B38" s="120" t="s">
        <v>434</v>
      </c>
      <c r="C38" s="119" t="s">
        <v>435</v>
      </c>
      <c r="D38" s="121">
        <f>+SUM(E38,J38)</f>
        <v>27799</v>
      </c>
      <c r="E38" s="121">
        <f>+SUM(F38:I38)</f>
        <v>27799</v>
      </c>
      <c r="F38" s="121">
        <v>0</v>
      </c>
      <c r="G38" s="121">
        <v>0</v>
      </c>
      <c r="H38" s="121">
        <v>0</v>
      </c>
      <c r="I38" s="121">
        <v>27799</v>
      </c>
      <c r="J38" s="121">
        <v>0</v>
      </c>
      <c r="K38" s="121">
        <v>0</v>
      </c>
      <c r="L38" s="121">
        <f>+SUM(M38,R38,V38,W38,AC38)</f>
        <v>354530</v>
      </c>
      <c r="M38" s="121">
        <f>+SUM(N38:Q38)</f>
        <v>57512</v>
      </c>
      <c r="N38" s="121">
        <v>57512</v>
      </c>
      <c r="O38" s="121">
        <v>0</v>
      </c>
      <c r="P38" s="121">
        <v>0</v>
      </c>
      <c r="Q38" s="121">
        <v>0</v>
      </c>
      <c r="R38" s="121">
        <f>+SUM(S38:U38)</f>
        <v>16985</v>
      </c>
      <c r="S38" s="121">
        <v>2321</v>
      </c>
      <c r="T38" s="121">
        <v>9547</v>
      </c>
      <c r="U38" s="121">
        <v>5117</v>
      </c>
      <c r="V38" s="121">
        <v>0</v>
      </c>
      <c r="W38" s="121">
        <f>+SUM(X38:AA38)</f>
        <v>273876</v>
      </c>
      <c r="X38" s="121">
        <v>149294</v>
      </c>
      <c r="Y38" s="121">
        <v>115089</v>
      </c>
      <c r="Z38" s="121">
        <v>9493</v>
      </c>
      <c r="AA38" s="121">
        <v>0</v>
      </c>
      <c r="AB38" s="121">
        <v>0</v>
      </c>
      <c r="AC38" s="121">
        <v>6157</v>
      </c>
      <c r="AD38" s="121">
        <v>261963</v>
      </c>
      <c r="AE38" s="121">
        <f>+SUM(D38,L38,AD38)</f>
        <v>644292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6852</v>
      </c>
      <c r="AO38" s="121">
        <f>+SUM(AP38:AS38)</f>
        <v>6852</v>
      </c>
      <c r="AP38" s="121">
        <v>6852</v>
      </c>
      <c r="AQ38" s="121">
        <v>0</v>
      </c>
      <c r="AR38" s="121">
        <v>0</v>
      </c>
      <c r="AS38" s="121">
        <v>0</v>
      </c>
      <c r="AT38" s="121">
        <f>+SUM(AU38:AW38)</f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f>+SUM(AZ38:BC38)</f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67895</v>
      </c>
      <c r="BE38" s="121">
        <v>0</v>
      </c>
      <c r="BF38" s="121">
        <v>0</v>
      </c>
      <c r="BG38" s="121">
        <f>+SUM(BF38,AN38,AF38)</f>
        <v>6852</v>
      </c>
      <c r="BH38" s="121">
        <f>SUM(D38,AF38)</f>
        <v>27799</v>
      </c>
      <c r="BI38" s="121">
        <f>SUM(E38,AG38)</f>
        <v>27799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27799</v>
      </c>
      <c r="BN38" s="121">
        <f>SUM(J38,AL38)</f>
        <v>0</v>
      </c>
      <c r="BO38" s="121">
        <f>SUM(K38,AM38)</f>
        <v>0</v>
      </c>
      <c r="BP38" s="121">
        <f>SUM(L38,AN38)</f>
        <v>361382</v>
      </c>
      <c r="BQ38" s="121">
        <f>SUM(M38,AO38)</f>
        <v>64364</v>
      </c>
      <c r="BR38" s="121">
        <f>SUM(N38,AP38)</f>
        <v>64364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16985</v>
      </c>
      <c r="BW38" s="121">
        <f>SUM(S38,AU38)</f>
        <v>2321</v>
      </c>
      <c r="BX38" s="121">
        <f>SUM(T38,AV38)</f>
        <v>9547</v>
      </c>
      <c r="BY38" s="121">
        <f>SUM(U38,AW38)</f>
        <v>5117</v>
      </c>
      <c r="BZ38" s="121">
        <f>SUM(V38,AX38)</f>
        <v>0</v>
      </c>
      <c r="CA38" s="121">
        <f>SUM(W38,AY38)</f>
        <v>273876</v>
      </c>
      <c r="CB38" s="121">
        <f>SUM(X38,AZ38)</f>
        <v>149294</v>
      </c>
      <c r="CC38" s="121">
        <f>SUM(Y38,BA38)</f>
        <v>115089</v>
      </c>
      <c r="CD38" s="121">
        <f>SUM(Z38,BB38)</f>
        <v>9493</v>
      </c>
      <c r="CE38" s="121">
        <f>SUM(AA38,BC38)</f>
        <v>0</v>
      </c>
      <c r="CF38" s="121">
        <f>SUM(AB38,BD38)</f>
        <v>67895</v>
      </c>
      <c r="CG38" s="121">
        <f>SUM(AC38,BE38)</f>
        <v>6157</v>
      </c>
      <c r="CH38" s="121">
        <f>SUM(AD38,BF38)</f>
        <v>261963</v>
      </c>
      <c r="CI38" s="121">
        <f>SUM(AE38,BG38)</f>
        <v>651144</v>
      </c>
    </row>
    <row r="39" spans="1:87" s="136" customFormat="1" ht="13.5" customHeight="1" x14ac:dyDescent="0.15">
      <c r="A39" s="119" t="s">
        <v>14</v>
      </c>
      <c r="B39" s="120" t="s">
        <v>437</v>
      </c>
      <c r="C39" s="119" t="s">
        <v>438</v>
      </c>
      <c r="D39" s="121">
        <f>+SUM(E39,J39)</f>
        <v>5831</v>
      </c>
      <c r="E39" s="121">
        <f>+SUM(F39:I39)</f>
        <v>5831</v>
      </c>
      <c r="F39" s="121">
        <v>1014</v>
      </c>
      <c r="G39" s="121">
        <v>0</v>
      </c>
      <c r="H39" s="121">
        <v>4817</v>
      </c>
      <c r="I39" s="121">
        <v>0</v>
      </c>
      <c r="J39" s="121">
        <v>0</v>
      </c>
      <c r="K39" s="121">
        <v>0</v>
      </c>
      <c r="L39" s="121">
        <f>+SUM(M39,R39,V39,W39,AC39)</f>
        <v>535794</v>
      </c>
      <c r="M39" s="121">
        <f>+SUM(N39:Q39)</f>
        <v>102098</v>
      </c>
      <c r="N39" s="121">
        <v>54975</v>
      </c>
      <c r="O39" s="121">
        <v>20874</v>
      </c>
      <c r="P39" s="121">
        <v>19760</v>
      </c>
      <c r="Q39" s="121">
        <v>6489</v>
      </c>
      <c r="R39" s="121">
        <f>+SUM(S39:U39)</f>
        <v>24119</v>
      </c>
      <c r="S39" s="121">
        <v>11123</v>
      </c>
      <c r="T39" s="121">
        <v>3628</v>
      </c>
      <c r="U39" s="121">
        <v>9368</v>
      </c>
      <c r="V39" s="121">
        <v>19894</v>
      </c>
      <c r="W39" s="121">
        <f>+SUM(X39:AA39)</f>
        <v>389683</v>
      </c>
      <c r="X39" s="121">
        <v>116319</v>
      </c>
      <c r="Y39" s="121">
        <v>254609</v>
      </c>
      <c r="Z39" s="121">
        <v>17859</v>
      </c>
      <c r="AA39" s="121">
        <v>896</v>
      </c>
      <c r="AB39" s="121">
        <v>159772</v>
      </c>
      <c r="AC39" s="121">
        <v>0</v>
      </c>
      <c r="AD39" s="121">
        <v>0</v>
      </c>
      <c r="AE39" s="121">
        <f>+SUM(D39,L39,AD39)</f>
        <v>541625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194555</v>
      </c>
      <c r="AO39" s="121">
        <f>+SUM(AP39:AS39)</f>
        <v>90210</v>
      </c>
      <c r="AP39" s="121">
        <v>26234</v>
      </c>
      <c r="AQ39" s="121">
        <v>31063</v>
      </c>
      <c r="AR39" s="121">
        <v>32913</v>
      </c>
      <c r="AS39" s="121">
        <v>0</v>
      </c>
      <c r="AT39" s="121">
        <f>+SUM(AU39:AW39)</f>
        <v>36524</v>
      </c>
      <c r="AU39" s="121">
        <v>8252</v>
      </c>
      <c r="AV39" s="121">
        <v>28107</v>
      </c>
      <c r="AW39" s="121">
        <v>165</v>
      </c>
      <c r="AX39" s="121">
        <v>11748</v>
      </c>
      <c r="AY39" s="121">
        <f>+SUM(AZ39:BC39)</f>
        <v>56073</v>
      </c>
      <c r="AZ39" s="121">
        <v>13854</v>
      </c>
      <c r="BA39" s="121">
        <v>42219</v>
      </c>
      <c r="BB39" s="121">
        <v>0</v>
      </c>
      <c r="BC39" s="121">
        <v>0</v>
      </c>
      <c r="BD39" s="121">
        <v>48097</v>
      </c>
      <c r="BE39" s="121">
        <v>0</v>
      </c>
      <c r="BF39" s="121">
        <v>0</v>
      </c>
      <c r="BG39" s="121">
        <f>+SUM(BF39,AN39,AF39)</f>
        <v>194555</v>
      </c>
      <c r="BH39" s="121">
        <f>SUM(D39,AF39)</f>
        <v>5831</v>
      </c>
      <c r="BI39" s="121">
        <f>SUM(E39,AG39)</f>
        <v>5831</v>
      </c>
      <c r="BJ39" s="121">
        <f>SUM(F39,AH39)</f>
        <v>1014</v>
      </c>
      <c r="BK39" s="121">
        <f>SUM(G39,AI39)</f>
        <v>0</v>
      </c>
      <c r="BL39" s="121">
        <f>SUM(H39,AJ39)</f>
        <v>4817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730349</v>
      </c>
      <c r="BQ39" s="121">
        <f>SUM(M39,AO39)</f>
        <v>192308</v>
      </c>
      <c r="BR39" s="121">
        <f>SUM(N39,AP39)</f>
        <v>81209</v>
      </c>
      <c r="BS39" s="121">
        <f>SUM(O39,AQ39)</f>
        <v>51937</v>
      </c>
      <c r="BT39" s="121">
        <f>SUM(P39,AR39)</f>
        <v>52673</v>
      </c>
      <c r="BU39" s="121">
        <f>SUM(Q39,AS39)</f>
        <v>6489</v>
      </c>
      <c r="BV39" s="121">
        <f>SUM(R39,AT39)</f>
        <v>60643</v>
      </c>
      <c r="BW39" s="121">
        <f>SUM(S39,AU39)</f>
        <v>19375</v>
      </c>
      <c r="BX39" s="121">
        <f>SUM(T39,AV39)</f>
        <v>31735</v>
      </c>
      <c r="BY39" s="121">
        <f>SUM(U39,AW39)</f>
        <v>9533</v>
      </c>
      <c r="BZ39" s="121">
        <f>SUM(V39,AX39)</f>
        <v>31642</v>
      </c>
      <c r="CA39" s="121">
        <f>SUM(W39,AY39)</f>
        <v>445756</v>
      </c>
      <c r="CB39" s="121">
        <f>SUM(X39,AZ39)</f>
        <v>130173</v>
      </c>
      <c r="CC39" s="121">
        <f>SUM(Y39,BA39)</f>
        <v>296828</v>
      </c>
      <c r="CD39" s="121">
        <f>SUM(Z39,BB39)</f>
        <v>17859</v>
      </c>
      <c r="CE39" s="121">
        <f>SUM(AA39,BC39)</f>
        <v>896</v>
      </c>
      <c r="CF39" s="121">
        <f>SUM(AB39,BD39)</f>
        <v>207869</v>
      </c>
      <c r="CG39" s="121">
        <f>SUM(AC39,BE39)</f>
        <v>0</v>
      </c>
      <c r="CH39" s="121">
        <f>SUM(AD39,BF39)</f>
        <v>0</v>
      </c>
      <c r="CI39" s="121">
        <f>SUM(AE39,BG39)</f>
        <v>736180</v>
      </c>
    </row>
    <row r="40" spans="1:87" s="136" customFormat="1" ht="13.5" customHeight="1" x14ac:dyDescent="0.15">
      <c r="A40" s="119" t="s">
        <v>14</v>
      </c>
      <c r="B40" s="120" t="s">
        <v>442</v>
      </c>
      <c r="C40" s="119" t="s">
        <v>443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0</v>
      </c>
      <c r="M40" s="121">
        <f>+SUM(N40:Q40)</f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191598</v>
      </c>
      <c r="AC40" s="121">
        <v>0</v>
      </c>
      <c r="AD40" s="121">
        <v>0</v>
      </c>
      <c r="AE40" s="121">
        <f>+SUM(D40,L40,AD40)</f>
        <v>0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44043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0</v>
      </c>
      <c r="BQ40" s="121">
        <f>SUM(M40,AO40)</f>
        <v>0</v>
      </c>
      <c r="BR40" s="121">
        <f>SUM(N40,AP40)</f>
        <v>0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0</v>
      </c>
      <c r="BW40" s="121">
        <f>SUM(S40,AU40)</f>
        <v>0</v>
      </c>
      <c r="BX40" s="121">
        <f>SUM(T40,AV40)</f>
        <v>0</v>
      </c>
      <c r="BY40" s="121">
        <f>SUM(U40,AW40)</f>
        <v>0</v>
      </c>
      <c r="BZ40" s="121">
        <f>SUM(V40,AX40)</f>
        <v>0</v>
      </c>
      <c r="CA40" s="121">
        <f>SUM(W40,AY40)</f>
        <v>0</v>
      </c>
      <c r="CB40" s="121">
        <f>SUM(X40,AZ40)</f>
        <v>0</v>
      </c>
      <c r="CC40" s="121">
        <f>SUM(Y40,BA40)</f>
        <v>0</v>
      </c>
      <c r="CD40" s="121">
        <f>SUM(Z40,BB40)</f>
        <v>0</v>
      </c>
      <c r="CE40" s="121">
        <f>SUM(AA40,BC40)</f>
        <v>0</v>
      </c>
      <c r="CF40" s="121">
        <f>SUM(AB40,BD40)</f>
        <v>235641</v>
      </c>
      <c r="CG40" s="121">
        <f>SUM(AC40,BE40)</f>
        <v>0</v>
      </c>
      <c r="CH40" s="121">
        <f>SUM(AD40,BF40)</f>
        <v>0</v>
      </c>
      <c r="CI40" s="121">
        <f>SUM(AE40,BG40)</f>
        <v>0</v>
      </c>
    </row>
    <row r="41" spans="1:87" s="136" customFormat="1" ht="13.5" customHeight="1" x14ac:dyDescent="0.15">
      <c r="A41" s="119" t="s">
        <v>14</v>
      </c>
      <c r="B41" s="120" t="s">
        <v>447</v>
      </c>
      <c r="C41" s="119" t="s">
        <v>448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107874</v>
      </c>
      <c r="L41" s="121">
        <f>+SUM(M41,R41,V41,W41,AC41)</f>
        <v>67819</v>
      </c>
      <c r="M41" s="121">
        <f>+SUM(N41:Q41)</f>
        <v>59377</v>
      </c>
      <c r="N41" s="121">
        <v>14017</v>
      </c>
      <c r="O41" s="121">
        <v>45360</v>
      </c>
      <c r="P41" s="121">
        <v>0</v>
      </c>
      <c r="Q41" s="121">
        <v>0</v>
      </c>
      <c r="R41" s="121">
        <f>+SUM(S41:U41)</f>
        <v>5351</v>
      </c>
      <c r="S41" s="121">
        <v>4375</v>
      </c>
      <c r="T41" s="121">
        <v>0</v>
      </c>
      <c r="U41" s="121">
        <v>976</v>
      </c>
      <c r="V41" s="121">
        <v>0</v>
      </c>
      <c r="W41" s="121">
        <f>+SUM(X41:AA41)</f>
        <v>3091</v>
      </c>
      <c r="X41" s="121">
        <v>2438</v>
      </c>
      <c r="Y41" s="121">
        <v>653</v>
      </c>
      <c r="Z41" s="121">
        <v>0</v>
      </c>
      <c r="AA41" s="121">
        <v>0</v>
      </c>
      <c r="AB41" s="121">
        <v>348005</v>
      </c>
      <c r="AC41" s="121">
        <v>0</v>
      </c>
      <c r="AD41" s="121">
        <v>10977</v>
      </c>
      <c r="AE41" s="121">
        <f>+SUM(D41,L41,AD41)</f>
        <v>78796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0</v>
      </c>
      <c r="AO41" s="121">
        <f>+SUM(AP41:AS41)</f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f>+SUM(AU41:AW41)</f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>+SUM(AZ41:BC41)</f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128665</v>
      </c>
      <c r="BE41" s="121">
        <v>0</v>
      </c>
      <c r="BF41" s="121">
        <v>0</v>
      </c>
      <c r="BG41" s="121">
        <f>+SUM(BF41,AN41,AF41)</f>
        <v>0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107874</v>
      </c>
      <c r="BP41" s="121">
        <f>SUM(L41,AN41)</f>
        <v>67819</v>
      </c>
      <c r="BQ41" s="121">
        <f>SUM(M41,AO41)</f>
        <v>59377</v>
      </c>
      <c r="BR41" s="121">
        <f>SUM(N41,AP41)</f>
        <v>14017</v>
      </c>
      <c r="BS41" s="121">
        <f>SUM(O41,AQ41)</f>
        <v>45360</v>
      </c>
      <c r="BT41" s="121">
        <f>SUM(P41,AR41)</f>
        <v>0</v>
      </c>
      <c r="BU41" s="121">
        <f>SUM(Q41,AS41)</f>
        <v>0</v>
      </c>
      <c r="BV41" s="121">
        <f>SUM(R41,AT41)</f>
        <v>5351</v>
      </c>
      <c r="BW41" s="121">
        <f>SUM(S41,AU41)</f>
        <v>4375</v>
      </c>
      <c r="BX41" s="121">
        <f>SUM(T41,AV41)</f>
        <v>0</v>
      </c>
      <c r="BY41" s="121">
        <f>SUM(U41,AW41)</f>
        <v>976</v>
      </c>
      <c r="BZ41" s="121">
        <f>SUM(V41,AX41)</f>
        <v>0</v>
      </c>
      <c r="CA41" s="121">
        <f>SUM(W41,AY41)</f>
        <v>3091</v>
      </c>
      <c r="CB41" s="121">
        <f>SUM(X41,AZ41)</f>
        <v>2438</v>
      </c>
      <c r="CC41" s="121">
        <f>SUM(Y41,BA41)</f>
        <v>653</v>
      </c>
      <c r="CD41" s="121">
        <f>SUM(Z41,BB41)</f>
        <v>0</v>
      </c>
      <c r="CE41" s="121">
        <f>SUM(AA41,BC41)</f>
        <v>0</v>
      </c>
      <c r="CF41" s="121">
        <f>SUM(AB41,BD41)</f>
        <v>476670</v>
      </c>
      <c r="CG41" s="121">
        <f>SUM(AC41,BE41)</f>
        <v>0</v>
      </c>
      <c r="CH41" s="121">
        <f>SUM(AD41,BF41)</f>
        <v>10977</v>
      </c>
      <c r="CI41" s="121">
        <f>SUM(AE41,BG41)</f>
        <v>78796</v>
      </c>
    </row>
    <row r="42" spans="1:87" s="136" customFormat="1" ht="13.5" customHeight="1" x14ac:dyDescent="0.15">
      <c r="A42" s="119" t="s">
        <v>14</v>
      </c>
      <c r="B42" s="120" t="s">
        <v>452</v>
      </c>
      <c r="C42" s="119" t="s">
        <v>453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162424</v>
      </c>
      <c r="M42" s="121">
        <f>+SUM(N42:Q42)</f>
        <v>22174</v>
      </c>
      <c r="N42" s="121">
        <v>22174</v>
      </c>
      <c r="O42" s="121">
        <v>0</v>
      </c>
      <c r="P42" s="121">
        <v>0</v>
      </c>
      <c r="Q42" s="121">
        <v>0</v>
      </c>
      <c r="R42" s="121">
        <f>+SUM(S42:U42)</f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f>+SUM(X42:AA42)</f>
        <v>140250</v>
      </c>
      <c r="X42" s="121">
        <v>41075</v>
      </c>
      <c r="Y42" s="121">
        <v>0</v>
      </c>
      <c r="Z42" s="121">
        <v>0</v>
      </c>
      <c r="AA42" s="121">
        <v>99175</v>
      </c>
      <c r="AB42" s="121">
        <v>426540</v>
      </c>
      <c r="AC42" s="121">
        <v>0</v>
      </c>
      <c r="AD42" s="121">
        <v>0</v>
      </c>
      <c r="AE42" s="121">
        <f>+SUM(D42,L42,AD42)</f>
        <v>162424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6010</v>
      </c>
      <c r="AO42" s="121">
        <f>+SUM(AP42:AS42)</f>
        <v>6010</v>
      </c>
      <c r="AP42" s="121">
        <v>6010</v>
      </c>
      <c r="AQ42" s="121">
        <v>0</v>
      </c>
      <c r="AR42" s="121">
        <v>0</v>
      </c>
      <c r="AS42" s="121">
        <v>0</v>
      </c>
      <c r="AT42" s="121">
        <f>+SUM(AU42:AW42)</f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>+SUM(AZ42:BC42)</f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46913</v>
      </c>
      <c r="BE42" s="121">
        <v>0</v>
      </c>
      <c r="BF42" s="121">
        <v>0</v>
      </c>
      <c r="BG42" s="121">
        <f>+SUM(BF42,AN42,AF42)</f>
        <v>6010</v>
      </c>
      <c r="BH42" s="121">
        <f>SUM(D42,AF42)</f>
        <v>0</v>
      </c>
      <c r="BI42" s="121">
        <f>SUM(E42,AG42)</f>
        <v>0</v>
      </c>
      <c r="BJ42" s="121">
        <f>SUM(F42,AH42)</f>
        <v>0</v>
      </c>
      <c r="BK42" s="121">
        <f>SUM(G42,AI42)</f>
        <v>0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168434</v>
      </c>
      <c r="BQ42" s="121">
        <f>SUM(M42,AO42)</f>
        <v>28184</v>
      </c>
      <c r="BR42" s="121">
        <f>SUM(N42,AP42)</f>
        <v>28184</v>
      </c>
      <c r="BS42" s="121">
        <f>SUM(O42,AQ42)</f>
        <v>0</v>
      </c>
      <c r="BT42" s="121">
        <f>SUM(P42,AR42)</f>
        <v>0</v>
      </c>
      <c r="BU42" s="121">
        <f>SUM(Q42,AS42)</f>
        <v>0</v>
      </c>
      <c r="BV42" s="121">
        <f>SUM(R42,AT42)</f>
        <v>0</v>
      </c>
      <c r="BW42" s="121">
        <f>SUM(S42,AU42)</f>
        <v>0</v>
      </c>
      <c r="BX42" s="121">
        <f>SUM(T42,AV42)</f>
        <v>0</v>
      </c>
      <c r="BY42" s="121">
        <f>SUM(U42,AW42)</f>
        <v>0</v>
      </c>
      <c r="BZ42" s="121">
        <f>SUM(V42,AX42)</f>
        <v>0</v>
      </c>
      <c r="CA42" s="121">
        <f>SUM(W42,AY42)</f>
        <v>140250</v>
      </c>
      <c r="CB42" s="121">
        <f>SUM(X42,AZ42)</f>
        <v>41075</v>
      </c>
      <c r="CC42" s="121">
        <f>SUM(Y42,BA42)</f>
        <v>0</v>
      </c>
      <c r="CD42" s="121">
        <f>SUM(Z42,BB42)</f>
        <v>0</v>
      </c>
      <c r="CE42" s="121">
        <f>SUM(AA42,BC42)</f>
        <v>99175</v>
      </c>
      <c r="CF42" s="121">
        <f>SUM(AB42,BD42)</f>
        <v>473453</v>
      </c>
      <c r="CG42" s="121">
        <f>SUM(AC42,BE42)</f>
        <v>0</v>
      </c>
      <c r="CH42" s="121">
        <f>SUM(AD42,BF42)</f>
        <v>0</v>
      </c>
      <c r="CI42" s="121">
        <f>SUM(AE42,BG42)</f>
        <v>168434</v>
      </c>
    </row>
    <row r="43" spans="1:87" s="136" customFormat="1" ht="13.5" customHeight="1" x14ac:dyDescent="0.15">
      <c r="A43" s="119" t="s">
        <v>14</v>
      </c>
      <c r="B43" s="120" t="s">
        <v>457</v>
      </c>
      <c r="C43" s="119" t="s">
        <v>458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586592</v>
      </c>
      <c r="M43" s="121">
        <f>+SUM(N43:Q43)</f>
        <v>125823</v>
      </c>
      <c r="N43" s="121">
        <v>41467</v>
      </c>
      <c r="O43" s="121">
        <v>3301</v>
      </c>
      <c r="P43" s="121">
        <v>78955</v>
      </c>
      <c r="Q43" s="121">
        <v>2100</v>
      </c>
      <c r="R43" s="121">
        <f>+SUM(S43:U43)</f>
        <v>132822</v>
      </c>
      <c r="S43" s="121">
        <v>627</v>
      </c>
      <c r="T43" s="121">
        <v>131995</v>
      </c>
      <c r="U43" s="121">
        <v>200</v>
      </c>
      <c r="V43" s="121">
        <v>0</v>
      </c>
      <c r="W43" s="121">
        <f>+SUM(X43:AA43)</f>
        <v>327947</v>
      </c>
      <c r="X43" s="121">
        <v>83747</v>
      </c>
      <c r="Y43" s="121">
        <v>242945</v>
      </c>
      <c r="Z43" s="121">
        <v>862</v>
      </c>
      <c r="AA43" s="121">
        <v>393</v>
      </c>
      <c r="AB43" s="121">
        <v>0</v>
      </c>
      <c r="AC43" s="121">
        <v>0</v>
      </c>
      <c r="AD43" s="121">
        <v>0</v>
      </c>
      <c r="AE43" s="121">
        <f>+SUM(D43,L43,AD43)</f>
        <v>586592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0</v>
      </c>
      <c r="AO43" s="121">
        <f>+SUM(AP43:AS43)</f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f>+SUM(AU43:AW43)</f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114436</v>
      </c>
      <c r="BE43" s="121">
        <v>0</v>
      </c>
      <c r="BF43" s="121">
        <v>0</v>
      </c>
      <c r="BG43" s="121">
        <f>+SUM(BF43,AN43,AF43)</f>
        <v>0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586592</v>
      </c>
      <c r="BQ43" s="121">
        <f>SUM(M43,AO43)</f>
        <v>125823</v>
      </c>
      <c r="BR43" s="121">
        <f>SUM(N43,AP43)</f>
        <v>41467</v>
      </c>
      <c r="BS43" s="121">
        <f>SUM(O43,AQ43)</f>
        <v>3301</v>
      </c>
      <c r="BT43" s="121">
        <f>SUM(P43,AR43)</f>
        <v>78955</v>
      </c>
      <c r="BU43" s="121">
        <f>SUM(Q43,AS43)</f>
        <v>2100</v>
      </c>
      <c r="BV43" s="121">
        <f>SUM(R43,AT43)</f>
        <v>132822</v>
      </c>
      <c r="BW43" s="121">
        <f>SUM(S43,AU43)</f>
        <v>627</v>
      </c>
      <c r="BX43" s="121">
        <f>SUM(T43,AV43)</f>
        <v>131995</v>
      </c>
      <c r="BY43" s="121">
        <f>SUM(U43,AW43)</f>
        <v>200</v>
      </c>
      <c r="BZ43" s="121">
        <f>SUM(V43,AX43)</f>
        <v>0</v>
      </c>
      <c r="CA43" s="121">
        <f>SUM(W43,AY43)</f>
        <v>327947</v>
      </c>
      <c r="CB43" s="121">
        <f>SUM(X43,AZ43)</f>
        <v>83747</v>
      </c>
      <c r="CC43" s="121">
        <f>SUM(Y43,BA43)</f>
        <v>242945</v>
      </c>
      <c r="CD43" s="121">
        <f>SUM(Z43,BB43)</f>
        <v>862</v>
      </c>
      <c r="CE43" s="121">
        <f>SUM(AA43,BC43)</f>
        <v>393</v>
      </c>
      <c r="CF43" s="121">
        <f>SUM(AB43,BD43)</f>
        <v>114436</v>
      </c>
      <c r="CG43" s="121">
        <f>SUM(AC43,BE43)</f>
        <v>0</v>
      </c>
      <c r="CH43" s="121">
        <f>SUM(AD43,BF43)</f>
        <v>0</v>
      </c>
      <c r="CI43" s="121">
        <f>SUM(AE43,BG43)</f>
        <v>586592</v>
      </c>
    </row>
    <row r="44" spans="1:87" s="136" customFormat="1" ht="13.5" customHeight="1" x14ac:dyDescent="0.15">
      <c r="A44" s="119" t="s">
        <v>14</v>
      </c>
      <c r="B44" s="120" t="s">
        <v>462</v>
      </c>
      <c r="C44" s="119" t="s">
        <v>463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147777</v>
      </c>
      <c r="M44" s="121">
        <f>+SUM(N44:Q44)</f>
        <v>32889</v>
      </c>
      <c r="N44" s="121">
        <v>22475</v>
      </c>
      <c r="O44" s="121">
        <v>10414</v>
      </c>
      <c r="P44" s="121">
        <v>0</v>
      </c>
      <c r="Q44" s="121">
        <v>0</v>
      </c>
      <c r="R44" s="121">
        <f>+SUM(S44:U44)</f>
        <v>874</v>
      </c>
      <c r="S44" s="121">
        <v>874</v>
      </c>
      <c r="T44" s="121">
        <v>0</v>
      </c>
      <c r="U44" s="121">
        <v>0</v>
      </c>
      <c r="V44" s="121">
        <v>0</v>
      </c>
      <c r="W44" s="121">
        <f>+SUM(X44:AA44)</f>
        <v>114014</v>
      </c>
      <c r="X44" s="121">
        <v>82776</v>
      </c>
      <c r="Y44" s="121">
        <v>0</v>
      </c>
      <c r="Z44" s="121">
        <v>0</v>
      </c>
      <c r="AA44" s="121">
        <v>31238</v>
      </c>
      <c r="AB44" s="121">
        <v>324534</v>
      </c>
      <c r="AC44" s="121">
        <v>0</v>
      </c>
      <c r="AD44" s="121">
        <v>9391</v>
      </c>
      <c r="AE44" s="121">
        <f>+SUM(D44,L44,AD44)</f>
        <v>157168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22475</v>
      </c>
      <c r="AO44" s="121">
        <f>+SUM(AP44:AS44)</f>
        <v>22475</v>
      </c>
      <c r="AP44" s="121">
        <v>22475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24991</v>
      </c>
      <c r="BE44" s="121">
        <v>0</v>
      </c>
      <c r="BF44" s="121">
        <v>0</v>
      </c>
      <c r="BG44" s="121">
        <f>+SUM(BF44,AN44,AF44)</f>
        <v>22475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170252</v>
      </c>
      <c r="BQ44" s="121">
        <f>SUM(M44,AO44)</f>
        <v>55364</v>
      </c>
      <c r="BR44" s="121">
        <f>SUM(N44,AP44)</f>
        <v>44950</v>
      </c>
      <c r="BS44" s="121">
        <f>SUM(O44,AQ44)</f>
        <v>10414</v>
      </c>
      <c r="BT44" s="121">
        <f>SUM(P44,AR44)</f>
        <v>0</v>
      </c>
      <c r="BU44" s="121">
        <f>SUM(Q44,AS44)</f>
        <v>0</v>
      </c>
      <c r="BV44" s="121">
        <f>SUM(R44,AT44)</f>
        <v>874</v>
      </c>
      <c r="BW44" s="121">
        <f>SUM(S44,AU44)</f>
        <v>874</v>
      </c>
      <c r="BX44" s="121">
        <f>SUM(T44,AV44)</f>
        <v>0</v>
      </c>
      <c r="BY44" s="121">
        <f>SUM(U44,AW44)</f>
        <v>0</v>
      </c>
      <c r="BZ44" s="121">
        <f>SUM(V44,AX44)</f>
        <v>0</v>
      </c>
      <c r="CA44" s="121">
        <f>SUM(W44,AY44)</f>
        <v>114014</v>
      </c>
      <c r="CB44" s="121">
        <f>SUM(X44,AZ44)</f>
        <v>82776</v>
      </c>
      <c r="CC44" s="121">
        <f>SUM(Y44,BA44)</f>
        <v>0</v>
      </c>
      <c r="CD44" s="121">
        <f>SUM(Z44,BB44)</f>
        <v>0</v>
      </c>
      <c r="CE44" s="121">
        <f>SUM(AA44,BC44)</f>
        <v>31238</v>
      </c>
      <c r="CF44" s="121">
        <f>SUM(AB44,BD44)</f>
        <v>349525</v>
      </c>
      <c r="CG44" s="121">
        <f>SUM(AC44,BE44)</f>
        <v>0</v>
      </c>
      <c r="CH44" s="121">
        <f>SUM(AD44,BF44)</f>
        <v>9391</v>
      </c>
      <c r="CI44" s="121">
        <f>SUM(AE44,BG44)</f>
        <v>179643</v>
      </c>
    </row>
    <row r="45" spans="1:87" s="136" customFormat="1" ht="13.5" customHeight="1" x14ac:dyDescent="0.15">
      <c r="A45" s="119" t="s">
        <v>14</v>
      </c>
      <c r="B45" s="120" t="s">
        <v>465</v>
      </c>
      <c r="C45" s="119" t="s">
        <v>466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89106</v>
      </c>
      <c r="M45" s="121">
        <f>+SUM(N45:Q45)</f>
        <v>21291</v>
      </c>
      <c r="N45" s="121">
        <v>21291</v>
      </c>
      <c r="O45" s="121">
        <v>0</v>
      </c>
      <c r="P45" s="121">
        <v>0</v>
      </c>
      <c r="Q45" s="121">
        <v>0</v>
      </c>
      <c r="R45" s="121">
        <f>+SUM(S45:U45)</f>
        <v>67815</v>
      </c>
      <c r="S45" s="121">
        <v>67561</v>
      </c>
      <c r="T45" s="121">
        <v>254</v>
      </c>
      <c r="U45" s="121">
        <v>0</v>
      </c>
      <c r="V45" s="121">
        <v>0</v>
      </c>
      <c r="W45" s="121">
        <f>+SUM(X45:AA45)</f>
        <v>0</v>
      </c>
      <c r="X45" s="121">
        <v>0</v>
      </c>
      <c r="Y45" s="121">
        <v>0</v>
      </c>
      <c r="Z45" s="121">
        <v>0</v>
      </c>
      <c r="AA45" s="121">
        <v>0</v>
      </c>
      <c r="AB45" s="121">
        <v>85282</v>
      </c>
      <c r="AC45" s="121">
        <v>0</v>
      </c>
      <c r="AD45" s="121">
        <v>6620</v>
      </c>
      <c r="AE45" s="121">
        <f>+SUM(D45,L45,AD45)</f>
        <v>95726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8588</v>
      </c>
      <c r="AO45" s="121">
        <f>+SUM(AP45:AS45)</f>
        <v>8588</v>
      </c>
      <c r="AP45" s="121">
        <v>8588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15966</v>
      </c>
      <c r="BE45" s="121">
        <v>0</v>
      </c>
      <c r="BF45" s="121">
        <v>0</v>
      </c>
      <c r="BG45" s="121">
        <f>+SUM(BF45,AN45,AF45)</f>
        <v>8588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97694</v>
      </c>
      <c r="BQ45" s="121">
        <f>SUM(M45,AO45)</f>
        <v>29879</v>
      </c>
      <c r="BR45" s="121">
        <f>SUM(N45,AP45)</f>
        <v>29879</v>
      </c>
      <c r="BS45" s="121">
        <f>SUM(O45,AQ45)</f>
        <v>0</v>
      </c>
      <c r="BT45" s="121">
        <f>SUM(P45,AR45)</f>
        <v>0</v>
      </c>
      <c r="BU45" s="121">
        <f>SUM(Q45,AS45)</f>
        <v>0</v>
      </c>
      <c r="BV45" s="121">
        <f>SUM(R45,AT45)</f>
        <v>67815</v>
      </c>
      <c r="BW45" s="121">
        <f>SUM(S45,AU45)</f>
        <v>67561</v>
      </c>
      <c r="BX45" s="121">
        <f>SUM(T45,AV45)</f>
        <v>254</v>
      </c>
      <c r="BY45" s="121">
        <f>SUM(U45,AW45)</f>
        <v>0</v>
      </c>
      <c r="BZ45" s="121">
        <f>SUM(V45,AX45)</f>
        <v>0</v>
      </c>
      <c r="CA45" s="121">
        <f>SUM(W45,AY45)</f>
        <v>0</v>
      </c>
      <c r="CB45" s="121">
        <f>SUM(X45,AZ45)</f>
        <v>0</v>
      </c>
      <c r="CC45" s="121">
        <f>SUM(Y45,BA45)</f>
        <v>0</v>
      </c>
      <c r="CD45" s="121">
        <f>SUM(Z45,BB45)</f>
        <v>0</v>
      </c>
      <c r="CE45" s="121">
        <f>SUM(AA45,BC45)</f>
        <v>0</v>
      </c>
      <c r="CF45" s="121">
        <f>SUM(AB45,BD45)</f>
        <v>101248</v>
      </c>
      <c r="CG45" s="121">
        <f>SUM(AC45,BE45)</f>
        <v>0</v>
      </c>
      <c r="CH45" s="121">
        <f>SUM(AD45,BF45)</f>
        <v>6620</v>
      </c>
      <c r="CI45" s="121">
        <f>SUM(AE45,BG45)</f>
        <v>104314</v>
      </c>
    </row>
    <row r="46" spans="1:87" s="136" customFormat="1" ht="13.5" customHeight="1" x14ac:dyDescent="0.15">
      <c r="A46" s="119" t="s">
        <v>14</v>
      </c>
      <c r="B46" s="120" t="s">
        <v>468</v>
      </c>
      <c r="C46" s="119" t="s">
        <v>469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853</v>
      </c>
      <c r="L46" s="121">
        <f>+SUM(M46,R46,V46,W46,AC46)</f>
        <v>100415</v>
      </c>
      <c r="M46" s="121">
        <f>+SUM(N46:Q46)</f>
        <v>29065</v>
      </c>
      <c r="N46" s="121">
        <v>29065</v>
      </c>
      <c r="O46" s="121">
        <v>0</v>
      </c>
      <c r="P46" s="121">
        <v>0</v>
      </c>
      <c r="Q46" s="121">
        <v>0</v>
      </c>
      <c r="R46" s="121">
        <f>+SUM(S46:U46)</f>
        <v>71350</v>
      </c>
      <c r="S46" s="121">
        <v>63078</v>
      </c>
      <c r="T46" s="121">
        <v>8272</v>
      </c>
      <c r="U46" s="121">
        <v>0</v>
      </c>
      <c r="V46" s="121">
        <v>0</v>
      </c>
      <c r="W46" s="121">
        <f>+SUM(X46:AA46)</f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86768</v>
      </c>
      <c r="AC46" s="121">
        <v>0</v>
      </c>
      <c r="AD46" s="121">
        <v>73400</v>
      </c>
      <c r="AE46" s="121">
        <f>+SUM(D46,L46,AD46)</f>
        <v>173815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0</v>
      </c>
      <c r="AO46" s="121">
        <f>+SUM(AP46:AS46)</f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20309</v>
      </c>
      <c r="BE46" s="121">
        <v>0</v>
      </c>
      <c r="BF46" s="121">
        <v>0</v>
      </c>
      <c r="BG46" s="121">
        <f>+SUM(BF46,AN46,AF46)</f>
        <v>0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853</v>
      </c>
      <c r="BP46" s="121">
        <f>SUM(L46,AN46)</f>
        <v>100415</v>
      </c>
      <c r="BQ46" s="121">
        <f>SUM(M46,AO46)</f>
        <v>29065</v>
      </c>
      <c r="BR46" s="121">
        <f>SUM(N46,AP46)</f>
        <v>29065</v>
      </c>
      <c r="BS46" s="121">
        <f>SUM(O46,AQ46)</f>
        <v>0</v>
      </c>
      <c r="BT46" s="121">
        <f>SUM(P46,AR46)</f>
        <v>0</v>
      </c>
      <c r="BU46" s="121">
        <f>SUM(Q46,AS46)</f>
        <v>0</v>
      </c>
      <c r="BV46" s="121">
        <f>SUM(R46,AT46)</f>
        <v>71350</v>
      </c>
      <c r="BW46" s="121">
        <f>SUM(S46,AU46)</f>
        <v>63078</v>
      </c>
      <c r="BX46" s="121">
        <f>SUM(T46,AV46)</f>
        <v>8272</v>
      </c>
      <c r="BY46" s="121">
        <f>SUM(U46,AW46)</f>
        <v>0</v>
      </c>
      <c r="BZ46" s="121">
        <f>SUM(V46,AX46)</f>
        <v>0</v>
      </c>
      <c r="CA46" s="121">
        <f>SUM(W46,AY46)</f>
        <v>0</v>
      </c>
      <c r="CB46" s="121">
        <f>SUM(X46,AZ46)</f>
        <v>0</v>
      </c>
      <c r="CC46" s="121">
        <f>SUM(Y46,BA46)</f>
        <v>0</v>
      </c>
      <c r="CD46" s="121">
        <f>SUM(Z46,BB46)</f>
        <v>0</v>
      </c>
      <c r="CE46" s="121">
        <f>SUM(AA46,BC46)</f>
        <v>0</v>
      </c>
      <c r="CF46" s="121">
        <f>SUM(AB46,BD46)</f>
        <v>107077</v>
      </c>
      <c r="CG46" s="121">
        <f>SUM(AC46,BE46)</f>
        <v>0</v>
      </c>
      <c r="CH46" s="121">
        <f>SUM(AD46,BF46)</f>
        <v>73400</v>
      </c>
      <c r="CI46" s="121">
        <f>SUM(AE46,BG46)</f>
        <v>173815</v>
      </c>
    </row>
    <row r="47" spans="1:87" s="136" customFormat="1" ht="13.5" customHeight="1" x14ac:dyDescent="0.15">
      <c r="A47" s="119" t="s">
        <v>14</v>
      </c>
      <c r="B47" s="120" t="s">
        <v>471</v>
      </c>
      <c r="C47" s="119" t="s">
        <v>472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2377</v>
      </c>
      <c r="L47" s="121">
        <f>+SUM(M47,R47,V47,W47,AC47)</f>
        <v>21845</v>
      </c>
      <c r="M47" s="121">
        <f>+SUM(N47:Q47)</f>
        <v>3712</v>
      </c>
      <c r="N47" s="121">
        <v>3712</v>
      </c>
      <c r="O47" s="121">
        <v>0</v>
      </c>
      <c r="P47" s="121">
        <v>0</v>
      </c>
      <c r="Q47" s="121">
        <v>0</v>
      </c>
      <c r="R47" s="121">
        <f>+SUM(S47:U47)</f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>+SUM(X47:AA47)</f>
        <v>18133</v>
      </c>
      <c r="X47" s="121">
        <v>18133</v>
      </c>
      <c r="Y47" s="121">
        <v>0</v>
      </c>
      <c r="Z47" s="121">
        <v>0</v>
      </c>
      <c r="AA47" s="121">
        <v>0</v>
      </c>
      <c r="AB47" s="121">
        <v>17657</v>
      </c>
      <c r="AC47" s="121">
        <v>0</v>
      </c>
      <c r="AD47" s="121">
        <v>0</v>
      </c>
      <c r="AE47" s="121">
        <f>+SUM(D47,L47,AD47)</f>
        <v>21845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3267</v>
      </c>
      <c r="AN47" s="121">
        <f>+SUM(AO47,AT47,AX47,AY47,BE47)</f>
        <v>0</v>
      </c>
      <c r="AO47" s="121">
        <f>+SUM(AP47:AS47)</f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9983</v>
      </c>
      <c r="BE47" s="121">
        <v>0</v>
      </c>
      <c r="BF47" s="121">
        <v>0</v>
      </c>
      <c r="BG47" s="121">
        <f>+SUM(BF47,AN47,AF47)</f>
        <v>0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5644</v>
      </c>
      <c r="BP47" s="121">
        <f>SUM(L47,AN47)</f>
        <v>21845</v>
      </c>
      <c r="BQ47" s="121">
        <f>SUM(M47,AO47)</f>
        <v>3712</v>
      </c>
      <c r="BR47" s="121">
        <f>SUM(N47,AP47)</f>
        <v>3712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0</v>
      </c>
      <c r="BW47" s="121">
        <f>SUM(S47,AU47)</f>
        <v>0</v>
      </c>
      <c r="BX47" s="121">
        <f>SUM(T47,AV47)</f>
        <v>0</v>
      </c>
      <c r="BY47" s="121">
        <f>SUM(U47,AW47)</f>
        <v>0</v>
      </c>
      <c r="BZ47" s="121">
        <f>SUM(V47,AX47)</f>
        <v>0</v>
      </c>
      <c r="CA47" s="121">
        <f>SUM(W47,AY47)</f>
        <v>18133</v>
      </c>
      <c r="CB47" s="121">
        <f>SUM(X47,AZ47)</f>
        <v>18133</v>
      </c>
      <c r="CC47" s="121">
        <f>SUM(Y47,BA47)</f>
        <v>0</v>
      </c>
      <c r="CD47" s="121">
        <f>SUM(Z47,BB47)</f>
        <v>0</v>
      </c>
      <c r="CE47" s="121">
        <f>SUM(AA47,BC47)</f>
        <v>0</v>
      </c>
      <c r="CF47" s="121">
        <f>SUM(AB47,BD47)</f>
        <v>27640</v>
      </c>
      <c r="CG47" s="121">
        <f>SUM(AC47,BE47)</f>
        <v>0</v>
      </c>
      <c r="CH47" s="121">
        <f>SUM(AD47,BF47)</f>
        <v>0</v>
      </c>
      <c r="CI47" s="121">
        <f>SUM(AE47,BG47)</f>
        <v>21845</v>
      </c>
    </row>
    <row r="48" spans="1:87" s="136" customFormat="1" ht="13.5" customHeight="1" x14ac:dyDescent="0.15">
      <c r="A48" s="119" t="s">
        <v>14</v>
      </c>
      <c r="B48" s="120" t="s">
        <v>474</v>
      </c>
      <c r="C48" s="119" t="s">
        <v>475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f>+SUM(M48,R48,V48,W48,AC48)</f>
        <v>0</v>
      </c>
      <c r="M48" s="121">
        <f>+SUM(N48:Q48)</f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f>+SUM(S48:U48)</f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>+SUM(X48:AA48)</f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70608</v>
      </c>
      <c r="AC48" s="121">
        <v>0</v>
      </c>
      <c r="AD48" s="121">
        <v>0</v>
      </c>
      <c r="AE48" s="121">
        <f>+SUM(D48,L48,AD48)</f>
        <v>0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0</v>
      </c>
      <c r="AO48" s="121">
        <f>+SUM(AP48:AS48)</f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f>+SUM(AU48:AW48)</f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>+SUM(AZ48:BC48)</f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19994</v>
      </c>
      <c r="BE48" s="121">
        <v>0</v>
      </c>
      <c r="BF48" s="121">
        <v>0</v>
      </c>
      <c r="BG48" s="121">
        <f>+SUM(BF48,AN48,AF48)</f>
        <v>0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0</v>
      </c>
      <c r="BP48" s="121">
        <f>SUM(L48,AN48)</f>
        <v>0</v>
      </c>
      <c r="BQ48" s="121">
        <f>SUM(M48,AO48)</f>
        <v>0</v>
      </c>
      <c r="BR48" s="121">
        <f>SUM(N48,AP48)</f>
        <v>0</v>
      </c>
      <c r="BS48" s="121">
        <f>SUM(O48,AQ48)</f>
        <v>0</v>
      </c>
      <c r="BT48" s="121">
        <f>SUM(P48,AR48)</f>
        <v>0</v>
      </c>
      <c r="BU48" s="121">
        <f>SUM(Q48,AS48)</f>
        <v>0</v>
      </c>
      <c r="BV48" s="121">
        <f>SUM(R48,AT48)</f>
        <v>0</v>
      </c>
      <c r="BW48" s="121">
        <f>SUM(S48,AU48)</f>
        <v>0</v>
      </c>
      <c r="BX48" s="121">
        <f>SUM(T48,AV48)</f>
        <v>0</v>
      </c>
      <c r="BY48" s="121">
        <f>SUM(U48,AW48)</f>
        <v>0</v>
      </c>
      <c r="BZ48" s="121">
        <f>SUM(V48,AX48)</f>
        <v>0</v>
      </c>
      <c r="CA48" s="121">
        <f>SUM(W48,AY48)</f>
        <v>0</v>
      </c>
      <c r="CB48" s="121">
        <f>SUM(X48,AZ48)</f>
        <v>0</v>
      </c>
      <c r="CC48" s="121">
        <f>SUM(Y48,BA48)</f>
        <v>0</v>
      </c>
      <c r="CD48" s="121">
        <f>SUM(Z48,BB48)</f>
        <v>0</v>
      </c>
      <c r="CE48" s="121">
        <f>SUM(AA48,BC48)</f>
        <v>0</v>
      </c>
      <c r="CF48" s="121">
        <f>SUM(AB48,BD48)</f>
        <v>90602</v>
      </c>
      <c r="CG48" s="121">
        <f>SUM(AC48,BE48)</f>
        <v>0</v>
      </c>
      <c r="CH48" s="121">
        <f>SUM(AD48,BF48)</f>
        <v>0</v>
      </c>
      <c r="CI48" s="121">
        <f>SUM(AE48,BG48)</f>
        <v>0</v>
      </c>
    </row>
    <row r="49" spans="1:87" s="136" customFormat="1" ht="13.5" customHeight="1" x14ac:dyDescent="0.15">
      <c r="A49" s="119" t="s">
        <v>14</v>
      </c>
      <c r="B49" s="120" t="s">
        <v>477</v>
      </c>
      <c r="C49" s="119" t="s">
        <v>478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15982</v>
      </c>
      <c r="L49" s="121">
        <f>+SUM(M49,R49,V49,W49,AC49)</f>
        <v>0</v>
      </c>
      <c r="M49" s="121">
        <f>+SUM(N49:Q49)</f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f>+SUM(S49:U49)</f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f>+SUM(X49:AA49)</f>
        <v>0</v>
      </c>
      <c r="X49" s="121">
        <v>0</v>
      </c>
      <c r="Y49" s="121">
        <v>0</v>
      </c>
      <c r="Z49" s="121">
        <v>0</v>
      </c>
      <c r="AA49" s="121">
        <v>0</v>
      </c>
      <c r="AB49" s="121">
        <v>62189</v>
      </c>
      <c r="AC49" s="121">
        <v>0</v>
      </c>
      <c r="AD49" s="121">
        <v>0</v>
      </c>
      <c r="AE49" s="121">
        <f>+SUM(D49,L49,AD49)</f>
        <v>0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6494</v>
      </c>
      <c r="AN49" s="121">
        <f>+SUM(AO49,AT49,AX49,AY49,BE49)</f>
        <v>0</v>
      </c>
      <c r="AO49" s="121">
        <f>+SUM(AP49:AS49)</f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f>+SUM(AU49:AW49)</f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>+SUM(AZ49:BC49)</f>
        <v>0</v>
      </c>
      <c r="AZ49" s="121">
        <v>0</v>
      </c>
      <c r="BA49" s="121">
        <v>0</v>
      </c>
      <c r="BB49" s="121">
        <v>0</v>
      </c>
      <c r="BC49" s="121">
        <v>0</v>
      </c>
      <c r="BD49" s="121">
        <v>19849</v>
      </c>
      <c r="BE49" s="121">
        <v>0</v>
      </c>
      <c r="BF49" s="121">
        <v>0</v>
      </c>
      <c r="BG49" s="121">
        <f>+SUM(BF49,AN49,AF49)</f>
        <v>0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22476</v>
      </c>
      <c r="BP49" s="121">
        <f>SUM(L49,AN49)</f>
        <v>0</v>
      </c>
      <c r="BQ49" s="121">
        <f>SUM(M49,AO49)</f>
        <v>0</v>
      </c>
      <c r="BR49" s="121">
        <f>SUM(N49,AP49)</f>
        <v>0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0</v>
      </c>
      <c r="BW49" s="121">
        <f>SUM(S49,AU49)</f>
        <v>0</v>
      </c>
      <c r="BX49" s="121">
        <f>SUM(T49,AV49)</f>
        <v>0</v>
      </c>
      <c r="BY49" s="121">
        <f>SUM(U49,AW49)</f>
        <v>0</v>
      </c>
      <c r="BZ49" s="121">
        <f>SUM(V49,AX49)</f>
        <v>0</v>
      </c>
      <c r="CA49" s="121">
        <f>SUM(W49,AY49)</f>
        <v>0</v>
      </c>
      <c r="CB49" s="121">
        <f>SUM(X49,AZ49)</f>
        <v>0</v>
      </c>
      <c r="CC49" s="121">
        <f>SUM(Y49,BA49)</f>
        <v>0</v>
      </c>
      <c r="CD49" s="121">
        <f>SUM(Z49,BB49)</f>
        <v>0</v>
      </c>
      <c r="CE49" s="121">
        <f>SUM(AA49,BC49)</f>
        <v>0</v>
      </c>
      <c r="CF49" s="121">
        <f>SUM(AB49,BD49)</f>
        <v>82038</v>
      </c>
      <c r="CG49" s="121">
        <f>SUM(AC49,BE49)</f>
        <v>0</v>
      </c>
      <c r="CH49" s="121">
        <f>SUM(AD49,BF49)</f>
        <v>0</v>
      </c>
      <c r="CI49" s="121">
        <f>SUM(AE49,BG49)</f>
        <v>0</v>
      </c>
    </row>
    <row r="50" spans="1:87" s="136" customFormat="1" ht="13.5" customHeight="1" x14ac:dyDescent="0.15">
      <c r="A50" s="119" t="s">
        <v>14</v>
      </c>
      <c r="B50" s="120" t="s">
        <v>480</v>
      </c>
      <c r="C50" s="119" t="s">
        <v>481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f>+SUM(M50,R50,V50,W50,AC50)</f>
        <v>41257</v>
      </c>
      <c r="M50" s="121">
        <f>+SUM(N50:Q50)</f>
        <v>8212</v>
      </c>
      <c r="N50" s="121">
        <v>3055</v>
      </c>
      <c r="O50" s="121">
        <v>5157</v>
      </c>
      <c r="P50" s="121">
        <v>0</v>
      </c>
      <c r="Q50" s="121">
        <v>0</v>
      </c>
      <c r="R50" s="121">
        <f>+SUM(S50:U50)</f>
        <v>8680</v>
      </c>
      <c r="S50" s="121">
        <v>8680</v>
      </c>
      <c r="T50" s="121">
        <v>0</v>
      </c>
      <c r="U50" s="121">
        <v>0</v>
      </c>
      <c r="V50" s="121">
        <v>0</v>
      </c>
      <c r="W50" s="121">
        <f>+SUM(X50:AA50)</f>
        <v>24365</v>
      </c>
      <c r="X50" s="121">
        <v>24365</v>
      </c>
      <c r="Y50" s="121">
        <v>0</v>
      </c>
      <c r="Z50" s="121">
        <v>0</v>
      </c>
      <c r="AA50" s="121">
        <v>0</v>
      </c>
      <c r="AB50" s="121">
        <v>137880</v>
      </c>
      <c r="AC50" s="121">
        <v>0</v>
      </c>
      <c r="AD50" s="121">
        <v>0</v>
      </c>
      <c r="AE50" s="121">
        <f>+SUM(D50,L50,AD50)</f>
        <v>41257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602</v>
      </c>
      <c r="AO50" s="121">
        <f>+SUM(AP50:AS50)</f>
        <v>602</v>
      </c>
      <c r="AP50" s="121">
        <v>602</v>
      </c>
      <c r="AQ50" s="121">
        <v>0</v>
      </c>
      <c r="AR50" s="121">
        <v>0</v>
      </c>
      <c r="AS50" s="121">
        <v>0</v>
      </c>
      <c r="AT50" s="121">
        <f>+SUM(AU50:AW50)</f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f>+SUM(AZ50:BC50)</f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17073</v>
      </c>
      <c r="BE50" s="121">
        <v>0</v>
      </c>
      <c r="BF50" s="121">
        <v>0</v>
      </c>
      <c r="BG50" s="121">
        <f>+SUM(BF50,AN50,AF50)</f>
        <v>602</v>
      </c>
      <c r="BH50" s="121">
        <f>SUM(D50,AF50)</f>
        <v>0</v>
      </c>
      <c r="BI50" s="121">
        <f>SUM(E50,AG50)</f>
        <v>0</v>
      </c>
      <c r="BJ50" s="121">
        <f>SUM(F50,AH50)</f>
        <v>0</v>
      </c>
      <c r="BK50" s="121">
        <f>SUM(G50,AI50)</f>
        <v>0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0</v>
      </c>
      <c r="BP50" s="121">
        <f>SUM(L50,AN50)</f>
        <v>41859</v>
      </c>
      <c r="BQ50" s="121">
        <f>SUM(M50,AO50)</f>
        <v>8814</v>
      </c>
      <c r="BR50" s="121">
        <f>SUM(N50,AP50)</f>
        <v>3657</v>
      </c>
      <c r="BS50" s="121">
        <f>SUM(O50,AQ50)</f>
        <v>5157</v>
      </c>
      <c r="BT50" s="121">
        <f>SUM(P50,AR50)</f>
        <v>0</v>
      </c>
      <c r="BU50" s="121">
        <f>SUM(Q50,AS50)</f>
        <v>0</v>
      </c>
      <c r="BV50" s="121">
        <f>SUM(R50,AT50)</f>
        <v>8680</v>
      </c>
      <c r="BW50" s="121">
        <f>SUM(S50,AU50)</f>
        <v>8680</v>
      </c>
      <c r="BX50" s="121">
        <f>SUM(T50,AV50)</f>
        <v>0</v>
      </c>
      <c r="BY50" s="121">
        <f>SUM(U50,AW50)</f>
        <v>0</v>
      </c>
      <c r="BZ50" s="121">
        <f>SUM(V50,AX50)</f>
        <v>0</v>
      </c>
      <c r="CA50" s="121">
        <f>SUM(W50,AY50)</f>
        <v>24365</v>
      </c>
      <c r="CB50" s="121">
        <f>SUM(X50,AZ50)</f>
        <v>24365</v>
      </c>
      <c r="CC50" s="121">
        <f>SUM(Y50,BA50)</f>
        <v>0</v>
      </c>
      <c r="CD50" s="121">
        <f>SUM(Z50,BB50)</f>
        <v>0</v>
      </c>
      <c r="CE50" s="121">
        <f>SUM(AA50,BC50)</f>
        <v>0</v>
      </c>
      <c r="CF50" s="121">
        <f>SUM(AB50,BD50)</f>
        <v>154953</v>
      </c>
      <c r="CG50" s="121">
        <f>SUM(AC50,BE50)</f>
        <v>0</v>
      </c>
      <c r="CH50" s="121">
        <f>SUM(AD50,BF50)</f>
        <v>0</v>
      </c>
      <c r="CI50" s="121">
        <f>SUM(AE50,BG50)</f>
        <v>41859</v>
      </c>
    </row>
    <row r="51" spans="1:87" s="136" customFormat="1" ht="13.5" customHeight="1" x14ac:dyDescent="0.15">
      <c r="A51" s="119" t="s">
        <v>14</v>
      </c>
      <c r="B51" s="120" t="s">
        <v>483</v>
      </c>
      <c r="C51" s="119" t="s">
        <v>484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f>+SUM(M51,R51,V51,W51,AC51)</f>
        <v>0</v>
      </c>
      <c r="M51" s="121">
        <f>+SUM(N51:Q51)</f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f>+SUM(S51:U51)</f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f>+SUM(X51:AA51)</f>
        <v>0</v>
      </c>
      <c r="X51" s="121">
        <v>0</v>
      </c>
      <c r="Y51" s="121">
        <v>0</v>
      </c>
      <c r="Z51" s="121">
        <v>0</v>
      </c>
      <c r="AA51" s="121">
        <v>0</v>
      </c>
      <c r="AB51" s="121">
        <v>127170</v>
      </c>
      <c r="AC51" s="121">
        <v>0</v>
      </c>
      <c r="AD51" s="121">
        <v>0</v>
      </c>
      <c r="AE51" s="121">
        <f>+SUM(D51,L51,AD51)</f>
        <v>0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0</v>
      </c>
      <c r="AO51" s="121">
        <f>+SUM(AP51:AS51)</f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f>+SUM(AU51:AW51)</f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f>+SUM(AZ51:BC51)</f>
        <v>0</v>
      </c>
      <c r="AZ51" s="121">
        <v>0</v>
      </c>
      <c r="BA51" s="121">
        <v>0</v>
      </c>
      <c r="BB51" s="121">
        <v>0</v>
      </c>
      <c r="BC51" s="121">
        <v>0</v>
      </c>
      <c r="BD51" s="121">
        <v>10038</v>
      </c>
      <c r="BE51" s="121">
        <v>0</v>
      </c>
      <c r="BF51" s="121">
        <v>0</v>
      </c>
      <c r="BG51" s="121">
        <f>+SUM(BF51,AN51,AF51)</f>
        <v>0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0</v>
      </c>
      <c r="BQ51" s="121">
        <f>SUM(M51,AO51)</f>
        <v>0</v>
      </c>
      <c r="BR51" s="121">
        <f>SUM(N51,AP51)</f>
        <v>0</v>
      </c>
      <c r="BS51" s="121">
        <f>SUM(O51,AQ51)</f>
        <v>0</v>
      </c>
      <c r="BT51" s="121">
        <f>SUM(P51,AR51)</f>
        <v>0</v>
      </c>
      <c r="BU51" s="121">
        <f>SUM(Q51,AS51)</f>
        <v>0</v>
      </c>
      <c r="BV51" s="121">
        <f>SUM(R51,AT51)</f>
        <v>0</v>
      </c>
      <c r="BW51" s="121">
        <f>SUM(S51,AU51)</f>
        <v>0</v>
      </c>
      <c r="BX51" s="121">
        <f>SUM(T51,AV51)</f>
        <v>0</v>
      </c>
      <c r="BY51" s="121">
        <f>SUM(U51,AW51)</f>
        <v>0</v>
      </c>
      <c r="BZ51" s="121">
        <f>SUM(V51,AX51)</f>
        <v>0</v>
      </c>
      <c r="CA51" s="121">
        <f>SUM(W51,AY51)</f>
        <v>0</v>
      </c>
      <c r="CB51" s="121">
        <f>SUM(X51,AZ51)</f>
        <v>0</v>
      </c>
      <c r="CC51" s="121">
        <f>SUM(Y51,BA51)</f>
        <v>0</v>
      </c>
      <c r="CD51" s="121">
        <f>SUM(Z51,BB51)</f>
        <v>0</v>
      </c>
      <c r="CE51" s="121">
        <f>SUM(AA51,BC51)</f>
        <v>0</v>
      </c>
      <c r="CF51" s="121">
        <f>SUM(AB51,BD51)</f>
        <v>137208</v>
      </c>
      <c r="CG51" s="121">
        <f>SUM(AC51,BE51)</f>
        <v>0</v>
      </c>
      <c r="CH51" s="121">
        <f>SUM(AD51,BF51)</f>
        <v>0</v>
      </c>
      <c r="CI51" s="121">
        <f>SUM(AE51,BG51)</f>
        <v>0</v>
      </c>
    </row>
    <row r="52" spans="1:87" s="136" customFormat="1" ht="13.5" customHeight="1" x14ac:dyDescent="0.15">
      <c r="A52" s="119" t="s">
        <v>14</v>
      </c>
      <c r="B52" s="120" t="s">
        <v>487</v>
      </c>
      <c r="C52" s="119" t="s">
        <v>488</v>
      </c>
      <c r="D52" s="121">
        <f>+SUM(E52,J52)</f>
        <v>0</v>
      </c>
      <c r="E52" s="121">
        <f>+SUM(F52:I52)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f>+SUM(M52,R52,V52,W52,AC52)</f>
        <v>0</v>
      </c>
      <c r="M52" s="121">
        <f>+SUM(N52:Q52)</f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f>+SUM(S52:U52)</f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f>+SUM(X52:AA52)</f>
        <v>0</v>
      </c>
      <c r="X52" s="121">
        <v>0</v>
      </c>
      <c r="Y52" s="121">
        <v>0</v>
      </c>
      <c r="Z52" s="121">
        <v>0</v>
      </c>
      <c r="AA52" s="121">
        <v>0</v>
      </c>
      <c r="AB52" s="121">
        <v>195276</v>
      </c>
      <c r="AC52" s="121">
        <v>0</v>
      </c>
      <c r="AD52" s="121">
        <v>0</v>
      </c>
      <c r="AE52" s="121">
        <f>+SUM(D52,L52,AD52)</f>
        <v>0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0</v>
      </c>
      <c r="AO52" s="121">
        <f>+SUM(AP52:AS52)</f>
        <v>0</v>
      </c>
      <c r="AP52" s="121">
        <v>0</v>
      </c>
      <c r="AQ52" s="121">
        <v>0</v>
      </c>
      <c r="AR52" s="121">
        <v>0</v>
      </c>
      <c r="AS52" s="121">
        <v>0</v>
      </c>
      <c r="AT52" s="121">
        <f>+SUM(AU52:AW52)</f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f>+SUM(AZ52:BC52)</f>
        <v>0</v>
      </c>
      <c r="AZ52" s="121">
        <v>0</v>
      </c>
      <c r="BA52" s="121">
        <v>0</v>
      </c>
      <c r="BB52" s="121">
        <v>0</v>
      </c>
      <c r="BC52" s="121">
        <v>0</v>
      </c>
      <c r="BD52" s="121">
        <v>27048</v>
      </c>
      <c r="BE52" s="121">
        <v>0</v>
      </c>
      <c r="BF52" s="121">
        <v>0</v>
      </c>
      <c r="BG52" s="121">
        <f>+SUM(BF52,AN52,AF52)</f>
        <v>0</v>
      </c>
      <c r="BH52" s="121">
        <f>SUM(D52,AF52)</f>
        <v>0</v>
      </c>
      <c r="BI52" s="121">
        <f>SUM(E52,AG52)</f>
        <v>0</v>
      </c>
      <c r="BJ52" s="121">
        <f>SUM(F52,AH52)</f>
        <v>0</v>
      </c>
      <c r="BK52" s="121">
        <f>SUM(G52,AI52)</f>
        <v>0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0</v>
      </c>
      <c r="BP52" s="121">
        <f>SUM(L52,AN52)</f>
        <v>0</v>
      </c>
      <c r="BQ52" s="121">
        <f>SUM(M52,AO52)</f>
        <v>0</v>
      </c>
      <c r="BR52" s="121">
        <f>SUM(N52,AP52)</f>
        <v>0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0</v>
      </c>
      <c r="BW52" s="121">
        <f>SUM(S52,AU52)</f>
        <v>0</v>
      </c>
      <c r="BX52" s="121">
        <f>SUM(T52,AV52)</f>
        <v>0</v>
      </c>
      <c r="BY52" s="121">
        <f>SUM(U52,AW52)</f>
        <v>0</v>
      </c>
      <c r="BZ52" s="121">
        <f>SUM(V52,AX52)</f>
        <v>0</v>
      </c>
      <c r="CA52" s="121">
        <f>SUM(W52,AY52)</f>
        <v>0</v>
      </c>
      <c r="CB52" s="121">
        <f>SUM(X52,AZ52)</f>
        <v>0</v>
      </c>
      <c r="CC52" s="121">
        <f>SUM(Y52,BA52)</f>
        <v>0</v>
      </c>
      <c r="CD52" s="121">
        <f>SUM(Z52,BB52)</f>
        <v>0</v>
      </c>
      <c r="CE52" s="121">
        <f>SUM(AA52,BC52)</f>
        <v>0</v>
      </c>
      <c r="CF52" s="121">
        <f>SUM(AB52,BD52)</f>
        <v>222324</v>
      </c>
      <c r="CG52" s="121">
        <f>SUM(AC52,BE52)</f>
        <v>0</v>
      </c>
      <c r="CH52" s="121">
        <f>SUM(AD52,BF52)</f>
        <v>0</v>
      </c>
      <c r="CI52" s="121">
        <f>SUM(AE52,BG52)</f>
        <v>0</v>
      </c>
    </row>
    <row r="53" spans="1:87" s="136" customFormat="1" ht="13.5" customHeight="1" x14ac:dyDescent="0.15">
      <c r="A53" s="119" t="s">
        <v>14</v>
      </c>
      <c r="B53" s="120" t="s">
        <v>490</v>
      </c>
      <c r="C53" s="119" t="s">
        <v>491</v>
      </c>
      <c r="D53" s="121">
        <f>+SUM(E53,J53)</f>
        <v>0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4254</v>
      </c>
      <c r="L53" s="121">
        <f>+SUM(M53,R53,V53,W53,AC53)</f>
        <v>0</v>
      </c>
      <c r="M53" s="121">
        <f>+SUM(N53:Q53)</f>
        <v>0</v>
      </c>
      <c r="N53" s="121">
        <v>0</v>
      </c>
      <c r="O53" s="121">
        <v>0</v>
      </c>
      <c r="P53" s="121">
        <v>0</v>
      </c>
      <c r="Q53" s="121">
        <v>0</v>
      </c>
      <c r="R53" s="121">
        <f>+SUM(S53:U53)</f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f>+SUM(X53:AA53)</f>
        <v>0</v>
      </c>
      <c r="X53" s="121">
        <v>0</v>
      </c>
      <c r="Y53" s="121">
        <v>0</v>
      </c>
      <c r="Z53" s="121">
        <v>0</v>
      </c>
      <c r="AA53" s="121">
        <v>0</v>
      </c>
      <c r="AB53" s="121">
        <v>49144</v>
      </c>
      <c r="AC53" s="121">
        <v>0</v>
      </c>
      <c r="AD53" s="121">
        <v>0</v>
      </c>
      <c r="AE53" s="121">
        <f>+SUM(D53,L53,AD53)</f>
        <v>0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14917</v>
      </c>
      <c r="AN53" s="121">
        <f>+SUM(AO53,AT53,AX53,AY53,BE53)</f>
        <v>0</v>
      </c>
      <c r="AO53" s="121">
        <f>+SUM(AP53:AS53)</f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f>+SUM(AU53:AW53)</f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>+SUM(AZ53:BC53)</f>
        <v>0</v>
      </c>
      <c r="AZ53" s="121">
        <v>0</v>
      </c>
      <c r="BA53" s="121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f>+SUM(BF53,AN53,AF53)</f>
        <v>0</v>
      </c>
      <c r="BH53" s="121">
        <f>SUM(D53,AF53)</f>
        <v>0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19171</v>
      </c>
      <c r="BP53" s="121">
        <f>SUM(L53,AN53)</f>
        <v>0</v>
      </c>
      <c r="BQ53" s="121">
        <f>SUM(M53,AO53)</f>
        <v>0</v>
      </c>
      <c r="BR53" s="121">
        <f>SUM(N53,AP53)</f>
        <v>0</v>
      </c>
      <c r="BS53" s="121">
        <f>SUM(O53,AQ53)</f>
        <v>0</v>
      </c>
      <c r="BT53" s="121">
        <f>SUM(P53,AR53)</f>
        <v>0</v>
      </c>
      <c r="BU53" s="121">
        <f>SUM(Q53,AS53)</f>
        <v>0</v>
      </c>
      <c r="BV53" s="121">
        <f>SUM(R53,AT53)</f>
        <v>0</v>
      </c>
      <c r="BW53" s="121">
        <f>SUM(S53,AU53)</f>
        <v>0</v>
      </c>
      <c r="BX53" s="121">
        <f>SUM(T53,AV53)</f>
        <v>0</v>
      </c>
      <c r="BY53" s="121">
        <f>SUM(U53,AW53)</f>
        <v>0</v>
      </c>
      <c r="BZ53" s="121">
        <f>SUM(V53,AX53)</f>
        <v>0</v>
      </c>
      <c r="CA53" s="121">
        <f>SUM(W53,AY53)</f>
        <v>0</v>
      </c>
      <c r="CB53" s="121">
        <f>SUM(X53,AZ53)</f>
        <v>0</v>
      </c>
      <c r="CC53" s="121">
        <f>SUM(Y53,BA53)</f>
        <v>0</v>
      </c>
      <c r="CD53" s="121">
        <f>SUM(Z53,BB53)</f>
        <v>0</v>
      </c>
      <c r="CE53" s="121">
        <f>SUM(AA53,BC53)</f>
        <v>0</v>
      </c>
      <c r="CF53" s="121">
        <f>SUM(AB53,BD53)</f>
        <v>49144</v>
      </c>
      <c r="CG53" s="121">
        <f>SUM(AC53,BE53)</f>
        <v>0</v>
      </c>
      <c r="CH53" s="121">
        <f>SUM(AD53,BF53)</f>
        <v>0</v>
      </c>
      <c r="CI53" s="121">
        <f>SUM(AE53,BG53)</f>
        <v>0</v>
      </c>
    </row>
    <row r="54" spans="1:87" s="136" customFormat="1" ht="13.5" customHeight="1" x14ac:dyDescent="0.15">
      <c r="A54" s="119" t="s">
        <v>14</v>
      </c>
      <c r="B54" s="120" t="s">
        <v>493</v>
      </c>
      <c r="C54" s="119" t="s">
        <v>494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2350</v>
      </c>
      <c r="L54" s="121">
        <f>+SUM(M54,R54,V54,W54,AC54)</f>
        <v>0</v>
      </c>
      <c r="M54" s="121">
        <f>+SUM(N54:Q54)</f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f>+SUM(S54:U54)</f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f>+SUM(X54:AA54)</f>
        <v>0</v>
      </c>
      <c r="X54" s="121">
        <v>0</v>
      </c>
      <c r="Y54" s="121">
        <v>0</v>
      </c>
      <c r="Z54" s="121">
        <v>0</v>
      </c>
      <c r="AA54" s="121">
        <v>0</v>
      </c>
      <c r="AB54" s="121">
        <v>28343</v>
      </c>
      <c r="AC54" s="121">
        <v>0</v>
      </c>
      <c r="AD54" s="121">
        <v>0</v>
      </c>
      <c r="AE54" s="121">
        <f>+SUM(D54,L54,AD54)</f>
        <v>0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6850</v>
      </c>
      <c r="AN54" s="121">
        <f>+SUM(AO54,AT54,AX54,AY54,BE54)</f>
        <v>0</v>
      </c>
      <c r="AO54" s="121">
        <f>+SUM(AP54:AS54)</f>
        <v>0</v>
      </c>
      <c r="AP54" s="121">
        <v>0</v>
      </c>
      <c r="AQ54" s="121">
        <v>0</v>
      </c>
      <c r="AR54" s="121">
        <v>0</v>
      </c>
      <c r="AS54" s="121">
        <v>0</v>
      </c>
      <c r="AT54" s="121">
        <f>+SUM(AU54:AW54)</f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f>+SUM(AZ54:BC54)</f>
        <v>0</v>
      </c>
      <c r="AZ54" s="121">
        <v>0</v>
      </c>
      <c r="BA54" s="121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f>+SUM(BF54,AN54,AF54)</f>
        <v>0</v>
      </c>
      <c r="BH54" s="121">
        <f>SUM(D54,AF54)</f>
        <v>0</v>
      </c>
      <c r="BI54" s="121">
        <f>SUM(E54,AG54)</f>
        <v>0</v>
      </c>
      <c r="BJ54" s="121">
        <f>SUM(F54,AH54)</f>
        <v>0</v>
      </c>
      <c r="BK54" s="121">
        <f>SUM(G54,AI54)</f>
        <v>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9200</v>
      </c>
      <c r="BP54" s="121">
        <f>SUM(L54,AN54)</f>
        <v>0</v>
      </c>
      <c r="BQ54" s="121">
        <f>SUM(M54,AO54)</f>
        <v>0</v>
      </c>
      <c r="BR54" s="121">
        <f>SUM(N54,AP54)</f>
        <v>0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0</v>
      </c>
      <c r="BW54" s="121">
        <f>SUM(S54,AU54)</f>
        <v>0</v>
      </c>
      <c r="BX54" s="121">
        <f>SUM(T54,AV54)</f>
        <v>0</v>
      </c>
      <c r="BY54" s="121">
        <f>SUM(U54,AW54)</f>
        <v>0</v>
      </c>
      <c r="BZ54" s="121">
        <f>SUM(V54,AX54)</f>
        <v>0</v>
      </c>
      <c r="CA54" s="121">
        <f>SUM(W54,AY54)</f>
        <v>0</v>
      </c>
      <c r="CB54" s="121">
        <f>SUM(X54,AZ54)</f>
        <v>0</v>
      </c>
      <c r="CC54" s="121">
        <f>SUM(Y54,BA54)</f>
        <v>0</v>
      </c>
      <c r="CD54" s="121">
        <f>SUM(Z54,BB54)</f>
        <v>0</v>
      </c>
      <c r="CE54" s="121">
        <f>SUM(AA54,BC54)</f>
        <v>0</v>
      </c>
      <c r="CF54" s="121">
        <f>SUM(AB54,BD54)</f>
        <v>28343</v>
      </c>
      <c r="CG54" s="121">
        <f>SUM(AC54,BE54)</f>
        <v>0</v>
      </c>
      <c r="CH54" s="121">
        <f>SUM(AD54,BF54)</f>
        <v>0</v>
      </c>
      <c r="CI54" s="121">
        <f>SUM(AE54,BG54)</f>
        <v>0</v>
      </c>
    </row>
    <row r="55" spans="1:87" s="136" customFormat="1" ht="13.5" customHeight="1" x14ac:dyDescent="0.15">
      <c r="A55" s="119" t="s">
        <v>14</v>
      </c>
      <c r="B55" s="120" t="s">
        <v>496</v>
      </c>
      <c r="C55" s="119" t="s">
        <v>497</v>
      </c>
      <c r="D55" s="121">
        <f>+SUM(E55,J55)</f>
        <v>0</v>
      </c>
      <c r="E55" s="121">
        <f>+SUM(F55:I55)</f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3857</v>
      </c>
      <c r="L55" s="121">
        <f>+SUM(M55,R55,V55,W55,AC55)</f>
        <v>0</v>
      </c>
      <c r="M55" s="121">
        <f>+SUM(N55:Q55)</f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f>+SUM(S55:U55)</f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f>+SUM(X55:AA55)</f>
        <v>0</v>
      </c>
      <c r="X55" s="121">
        <v>0</v>
      </c>
      <c r="Y55" s="121">
        <v>0</v>
      </c>
      <c r="Z55" s="121">
        <v>0</v>
      </c>
      <c r="AA55" s="121">
        <v>0</v>
      </c>
      <c r="AB55" s="121">
        <v>44727</v>
      </c>
      <c r="AC55" s="121">
        <v>0</v>
      </c>
      <c r="AD55" s="121">
        <v>0</v>
      </c>
      <c r="AE55" s="121">
        <f>+SUM(D55,L55,AD55)</f>
        <v>0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10696</v>
      </c>
      <c r="AN55" s="121">
        <f>+SUM(AO55,AT55,AX55,AY55,BE55)</f>
        <v>0</v>
      </c>
      <c r="AO55" s="121">
        <f>+SUM(AP55:AS55)</f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f>+SUM(AU55:AW55)</f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f>+SUM(AZ55:BC55)</f>
        <v>0</v>
      </c>
      <c r="AZ55" s="121">
        <v>0</v>
      </c>
      <c r="BA55" s="121">
        <v>0</v>
      </c>
      <c r="BB55" s="121">
        <v>0</v>
      </c>
      <c r="BC55" s="121">
        <v>0</v>
      </c>
      <c r="BD55" s="121">
        <v>0</v>
      </c>
      <c r="BE55" s="121">
        <v>0</v>
      </c>
      <c r="BF55" s="121">
        <v>0</v>
      </c>
      <c r="BG55" s="121">
        <f>+SUM(BF55,AN55,AF55)</f>
        <v>0</v>
      </c>
      <c r="BH55" s="121">
        <f>SUM(D55,AF55)</f>
        <v>0</v>
      </c>
      <c r="BI55" s="121">
        <f>SUM(E55,AG55)</f>
        <v>0</v>
      </c>
      <c r="BJ55" s="121">
        <f>SUM(F55,AH55)</f>
        <v>0</v>
      </c>
      <c r="BK55" s="121">
        <f>SUM(G55,AI55)</f>
        <v>0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14553</v>
      </c>
      <c r="BP55" s="121">
        <f>SUM(L55,AN55)</f>
        <v>0</v>
      </c>
      <c r="BQ55" s="121">
        <f>SUM(M55,AO55)</f>
        <v>0</v>
      </c>
      <c r="BR55" s="121">
        <f>SUM(N55,AP55)</f>
        <v>0</v>
      </c>
      <c r="BS55" s="121">
        <f>SUM(O55,AQ55)</f>
        <v>0</v>
      </c>
      <c r="BT55" s="121">
        <f>SUM(P55,AR55)</f>
        <v>0</v>
      </c>
      <c r="BU55" s="121">
        <f>SUM(Q55,AS55)</f>
        <v>0</v>
      </c>
      <c r="BV55" s="121">
        <f>SUM(R55,AT55)</f>
        <v>0</v>
      </c>
      <c r="BW55" s="121">
        <f>SUM(S55,AU55)</f>
        <v>0</v>
      </c>
      <c r="BX55" s="121">
        <f>SUM(T55,AV55)</f>
        <v>0</v>
      </c>
      <c r="BY55" s="121">
        <f>SUM(U55,AW55)</f>
        <v>0</v>
      </c>
      <c r="BZ55" s="121">
        <f>SUM(V55,AX55)</f>
        <v>0</v>
      </c>
      <c r="CA55" s="121">
        <f>SUM(W55,AY55)</f>
        <v>0</v>
      </c>
      <c r="CB55" s="121">
        <f>SUM(X55,AZ55)</f>
        <v>0</v>
      </c>
      <c r="CC55" s="121">
        <f>SUM(Y55,BA55)</f>
        <v>0</v>
      </c>
      <c r="CD55" s="121">
        <f>SUM(Z55,BB55)</f>
        <v>0</v>
      </c>
      <c r="CE55" s="121">
        <f>SUM(AA55,BC55)</f>
        <v>0</v>
      </c>
      <c r="CF55" s="121">
        <f>SUM(AB55,BD55)</f>
        <v>44727</v>
      </c>
      <c r="CG55" s="121">
        <f>SUM(AC55,BE55)</f>
        <v>0</v>
      </c>
      <c r="CH55" s="121">
        <f>SUM(AD55,BF55)</f>
        <v>0</v>
      </c>
      <c r="CI55" s="121">
        <f>SUM(AE55,BG55)</f>
        <v>0</v>
      </c>
    </row>
    <row r="56" spans="1:87" s="136" customFormat="1" ht="13.5" customHeight="1" x14ac:dyDescent="0.15">
      <c r="A56" s="119" t="s">
        <v>14</v>
      </c>
      <c r="B56" s="120" t="s">
        <v>499</v>
      </c>
      <c r="C56" s="119" t="s">
        <v>500</v>
      </c>
      <c r="D56" s="121">
        <f>+SUM(E56,J56)</f>
        <v>0</v>
      </c>
      <c r="E56" s="121">
        <f>+SUM(F56:I56)</f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3738</v>
      </c>
      <c r="L56" s="121">
        <f>+SUM(M56,R56,V56,W56,AC56)</f>
        <v>0</v>
      </c>
      <c r="M56" s="121">
        <f>+SUM(N56:Q56)</f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f>+SUM(S56:U56)</f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f>+SUM(X56:AA56)</f>
        <v>0</v>
      </c>
      <c r="X56" s="121">
        <v>0</v>
      </c>
      <c r="Y56" s="121">
        <v>0</v>
      </c>
      <c r="Z56" s="121">
        <v>0</v>
      </c>
      <c r="AA56" s="121">
        <v>0</v>
      </c>
      <c r="AB56" s="121">
        <v>41899</v>
      </c>
      <c r="AC56" s="121">
        <v>0</v>
      </c>
      <c r="AD56" s="121">
        <v>0</v>
      </c>
      <c r="AE56" s="121">
        <f>+SUM(D56,L56,AD56)</f>
        <v>0</v>
      </c>
      <c r="AF56" s="121">
        <f>+SUM(AG56,AL56)</f>
        <v>0</v>
      </c>
      <c r="AG56" s="121">
        <f>+SUM(AH56:AK56)</f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8694</v>
      </c>
      <c r="AN56" s="121">
        <f>+SUM(AO56,AT56,AX56,AY56,BE56)</f>
        <v>0</v>
      </c>
      <c r="AO56" s="121">
        <f>+SUM(AP56:AS56)</f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f>+SUM(AU56:AW56)</f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>+SUM(AZ56:BC56)</f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f>+SUM(BF56,AN56,AF56)</f>
        <v>0</v>
      </c>
      <c r="BH56" s="121">
        <f>SUM(D56,AF56)</f>
        <v>0</v>
      </c>
      <c r="BI56" s="121">
        <f>SUM(E56,AG56)</f>
        <v>0</v>
      </c>
      <c r="BJ56" s="121">
        <f>SUM(F56,AH56)</f>
        <v>0</v>
      </c>
      <c r="BK56" s="121">
        <f>SUM(G56,AI56)</f>
        <v>0</v>
      </c>
      <c r="BL56" s="121">
        <f>SUM(H56,AJ56)</f>
        <v>0</v>
      </c>
      <c r="BM56" s="121">
        <f>SUM(I56,AK56)</f>
        <v>0</v>
      </c>
      <c r="BN56" s="121">
        <f>SUM(J56,AL56)</f>
        <v>0</v>
      </c>
      <c r="BO56" s="121">
        <f>SUM(K56,AM56)</f>
        <v>12432</v>
      </c>
      <c r="BP56" s="121">
        <f>SUM(L56,AN56)</f>
        <v>0</v>
      </c>
      <c r="BQ56" s="121">
        <f>SUM(M56,AO56)</f>
        <v>0</v>
      </c>
      <c r="BR56" s="121">
        <f>SUM(N56,AP56)</f>
        <v>0</v>
      </c>
      <c r="BS56" s="121">
        <f>SUM(O56,AQ56)</f>
        <v>0</v>
      </c>
      <c r="BT56" s="121">
        <f>SUM(P56,AR56)</f>
        <v>0</v>
      </c>
      <c r="BU56" s="121">
        <f>SUM(Q56,AS56)</f>
        <v>0</v>
      </c>
      <c r="BV56" s="121">
        <f>SUM(R56,AT56)</f>
        <v>0</v>
      </c>
      <c r="BW56" s="121">
        <f>SUM(S56,AU56)</f>
        <v>0</v>
      </c>
      <c r="BX56" s="121">
        <f>SUM(T56,AV56)</f>
        <v>0</v>
      </c>
      <c r="BY56" s="121">
        <f>SUM(U56,AW56)</f>
        <v>0</v>
      </c>
      <c r="BZ56" s="121">
        <f>SUM(V56,AX56)</f>
        <v>0</v>
      </c>
      <c r="CA56" s="121">
        <f>SUM(W56,AY56)</f>
        <v>0</v>
      </c>
      <c r="CB56" s="121">
        <f>SUM(X56,AZ56)</f>
        <v>0</v>
      </c>
      <c r="CC56" s="121">
        <f>SUM(Y56,BA56)</f>
        <v>0</v>
      </c>
      <c r="CD56" s="121">
        <f>SUM(Z56,BB56)</f>
        <v>0</v>
      </c>
      <c r="CE56" s="121">
        <f>SUM(AA56,BC56)</f>
        <v>0</v>
      </c>
      <c r="CF56" s="121">
        <f>SUM(AB56,BD56)</f>
        <v>41899</v>
      </c>
      <c r="CG56" s="121">
        <f>SUM(AC56,BE56)</f>
        <v>0</v>
      </c>
      <c r="CH56" s="121">
        <f>SUM(AD56,BF56)</f>
        <v>0</v>
      </c>
      <c r="CI56" s="121">
        <f>SUM(AE56,BG56)</f>
        <v>0</v>
      </c>
    </row>
    <row r="57" spans="1:87" s="136" customFormat="1" ht="13.5" customHeight="1" x14ac:dyDescent="0.15">
      <c r="A57" s="119" t="s">
        <v>14</v>
      </c>
      <c r="B57" s="120" t="s">
        <v>502</v>
      </c>
      <c r="C57" s="119" t="s">
        <v>503</v>
      </c>
      <c r="D57" s="121">
        <f>+SUM(E57,J57)</f>
        <v>0</v>
      </c>
      <c r="E57" s="121">
        <f>+SUM(F57:I57)</f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2765</v>
      </c>
      <c r="L57" s="121">
        <f>+SUM(M57,R57,V57,W57,AC57)</f>
        <v>0</v>
      </c>
      <c r="M57" s="121">
        <f>+SUM(N57:Q57)</f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f>+SUM(S57:U57)</f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f>+SUM(X57:AA57)</f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31382</v>
      </c>
      <c r="AC57" s="121">
        <v>0</v>
      </c>
      <c r="AD57" s="121">
        <v>0</v>
      </c>
      <c r="AE57" s="121">
        <f>+SUM(D57,L57,AD57)</f>
        <v>0</v>
      </c>
      <c r="AF57" s="121">
        <f>+SUM(AG57,AL57)</f>
        <v>0</v>
      </c>
      <c r="AG57" s="121">
        <f>+SUM(AH57:AK57)</f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12125</v>
      </c>
      <c r="AN57" s="121">
        <f>+SUM(AO57,AT57,AX57,AY57,BE57)</f>
        <v>0</v>
      </c>
      <c r="AO57" s="121">
        <f>+SUM(AP57:AS57)</f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0</v>
      </c>
      <c r="BE57" s="121">
        <v>0</v>
      </c>
      <c r="BF57" s="121">
        <v>0</v>
      </c>
      <c r="BG57" s="121">
        <f>+SUM(BF57,AN57,AF57)</f>
        <v>0</v>
      </c>
      <c r="BH57" s="121">
        <f>SUM(D57,AF57)</f>
        <v>0</v>
      </c>
      <c r="BI57" s="121">
        <f>SUM(E57,AG57)</f>
        <v>0</v>
      </c>
      <c r="BJ57" s="121">
        <f>SUM(F57,AH57)</f>
        <v>0</v>
      </c>
      <c r="BK57" s="121">
        <f>SUM(G57,AI57)</f>
        <v>0</v>
      </c>
      <c r="BL57" s="121">
        <f>SUM(H57,AJ57)</f>
        <v>0</v>
      </c>
      <c r="BM57" s="121">
        <f>SUM(I57,AK57)</f>
        <v>0</v>
      </c>
      <c r="BN57" s="121">
        <f>SUM(J57,AL57)</f>
        <v>0</v>
      </c>
      <c r="BO57" s="121">
        <f>SUM(K57,AM57)</f>
        <v>14890</v>
      </c>
      <c r="BP57" s="121">
        <f>SUM(L57,AN57)</f>
        <v>0</v>
      </c>
      <c r="BQ57" s="121">
        <f>SUM(M57,AO57)</f>
        <v>0</v>
      </c>
      <c r="BR57" s="121">
        <f>SUM(N57,AP57)</f>
        <v>0</v>
      </c>
      <c r="BS57" s="121">
        <f>SUM(O57,AQ57)</f>
        <v>0</v>
      </c>
      <c r="BT57" s="121">
        <f>SUM(P57,AR57)</f>
        <v>0</v>
      </c>
      <c r="BU57" s="121">
        <f>SUM(Q57,AS57)</f>
        <v>0</v>
      </c>
      <c r="BV57" s="121">
        <f>SUM(R57,AT57)</f>
        <v>0</v>
      </c>
      <c r="BW57" s="121">
        <f>SUM(S57,AU57)</f>
        <v>0</v>
      </c>
      <c r="BX57" s="121">
        <f>SUM(T57,AV57)</f>
        <v>0</v>
      </c>
      <c r="BY57" s="121">
        <f>SUM(U57,AW57)</f>
        <v>0</v>
      </c>
      <c r="BZ57" s="121">
        <f>SUM(V57,AX57)</f>
        <v>0</v>
      </c>
      <c r="CA57" s="121">
        <f>SUM(W57,AY57)</f>
        <v>0</v>
      </c>
      <c r="CB57" s="121">
        <f>SUM(X57,AZ57)</f>
        <v>0</v>
      </c>
      <c r="CC57" s="121">
        <f>SUM(Y57,BA57)</f>
        <v>0</v>
      </c>
      <c r="CD57" s="121">
        <f>SUM(Z57,BB57)</f>
        <v>0</v>
      </c>
      <c r="CE57" s="121">
        <f>SUM(AA57,BC57)</f>
        <v>0</v>
      </c>
      <c r="CF57" s="121">
        <f>SUM(AB57,BD57)</f>
        <v>31382</v>
      </c>
      <c r="CG57" s="121">
        <f>SUM(AC57,BE57)</f>
        <v>0</v>
      </c>
      <c r="CH57" s="121">
        <f>SUM(AD57,BF57)</f>
        <v>0</v>
      </c>
      <c r="CI57" s="121">
        <f>SUM(AE57,BG57)</f>
        <v>0</v>
      </c>
    </row>
    <row r="58" spans="1:87" s="136" customFormat="1" ht="13.5" customHeight="1" x14ac:dyDescent="0.15">
      <c r="A58" s="119" t="s">
        <v>14</v>
      </c>
      <c r="B58" s="120" t="s">
        <v>505</v>
      </c>
      <c r="C58" s="119" t="s">
        <v>506</v>
      </c>
      <c r="D58" s="121">
        <f>+SUM(E58,J58)</f>
        <v>0</v>
      </c>
      <c r="E58" s="121">
        <f>+SUM(F58:I58)</f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2394</v>
      </c>
      <c r="L58" s="121">
        <f>+SUM(M58,R58,V58,W58,AC58)</f>
        <v>0</v>
      </c>
      <c r="M58" s="121">
        <f>+SUM(N58:Q58)</f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f>+SUM(S58:U58)</f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f>+SUM(X58:AA58)</f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29879</v>
      </c>
      <c r="AC58" s="121">
        <v>0</v>
      </c>
      <c r="AD58" s="121">
        <v>0</v>
      </c>
      <c r="AE58" s="121">
        <f>+SUM(D58,L58,AD58)</f>
        <v>0</v>
      </c>
      <c r="AF58" s="121">
        <f>+SUM(AG58,AL58)</f>
        <v>0</v>
      </c>
      <c r="AG58" s="121">
        <f>+SUM(AH58:AK58)</f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8293</v>
      </c>
      <c r="AN58" s="121">
        <f>+SUM(AO58,AT58,AX58,AY58,BE58)</f>
        <v>0</v>
      </c>
      <c r="AO58" s="121">
        <f>+SUM(AP58:AS58)</f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f>+SUM(AU58:AW58)</f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f>+SUM(AZ58:BC58)</f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f>+SUM(BF58,AN58,AF58)</f>
        <v>0</v>
      </c>
      <c r="BH58" s="121">
        <f>SUM(D58,AF58)</f>
        <v>0</v>
      </c>
      <c r="BI58" s="121">
        <f>SUM(E58,AG58)</f>
        <v>0</v>
      </c>
      <c r="BJ58" s="121">
        <f>SUM(F58,AH58)</f>
        <v>0</v>
      </c>
      <c r="BK58" s="121">
        <f>SUM(G58,AI58)</f>
        <v>0</v>
      </c>
      <c r="BL58" s="121">
        <f>SUM(H58,AJ58)</f>
        <v>0</v>
      </c>
      <c r="BM58" s="121">
        <f>SUM(I58,AK58)</f>
        <v>0</v>
      </c>
      <c r="BN58" s="121">
        <f>SUM(J58,AL58)</f>
        <v>0</v>
      </c>
      <c r="BO58" s="121">
        <f>SUM(K58,AM58)</f>
        <v>10687</v>
      </c>
      <c r="BP58" s="121">
        <f>SUM(L58,AN58)</f>
        <v>0</v>
      </c>
      <c r="BQ58" s="121">
        <f>SUM(M58,AO58)</f>
        <v>0</v>
      </c>
      <c r="BR58" s="121">
        <f>SUM(N58,AP58)</f>
        <v>0</v>
      </c>
      <c r="BS58" s="121">
        <f>SUM(O58,AQ58)</f>
        <v>0</v>
      </c>
      <c r="BT58" s="121">
        <f>SUM(P58,AR58)</f>
        <v>0</v>
      </c>
      <c r="BU58" s="121">
        <f>SUM(Q58,AS58)</f>
        <v>0</v>
      </c>
      <c r="BV58" s="121">
        <f>SUM(R58,AT58)</f>
        <v>0</v>
      </c>
      <c r="BW58" s="121">
        <f>SUM(S58,AU58)</f>
        <v>0</v>
      </c>
      <c r="BX58" s="121">
        <f>SUM(T58,AV58)</f>
        <v>0</v>
      </c>
      <c r="BY58" s="121">
        <f>SUM(U58,AW58)</f>
        <v>0</v>
      </c>
      <c r="BZ58" s="121">
        <f>SUM(V58,AX58)</f>
        <v>0</v>
      </c>
      <c r="CA58" s="121">
        <f>SUM(W58,AY58)</f>
        <v>0</v>
      </c>
      <c r="CB58" s="121">
        <f>SUM(X58,AZ58)</f>
        <v>0</v>
      </c>
      <c r="CC58" s="121">
        <f>SUM(Y58,BA58)</f>
        <v>0</v>
      </c>
      <c r="CD58" s="121">
        <f>SUM(Z58,BB58)</f>
        <v>0</v>
      </c>
      <c r="CE58" s="121">
        <f>SUM(AA58,BC58)</f>
        <v>0</v>
      </c>
      <c r="CF58" s="121">
        <f>SUM(AB58,BD58)</f>
        <v>29879</v>
      </c>
      <c r="CG58" s="121">
        <f>SUM(AC58,BE58)</f>
        <v>0</v>
      </c>
      <c r="CH58" s="121">
        <f>SUM(AD58,BF58)</f>
        <v>0</v>
      </c>
      <c r="CI58" s="121">
        <f>SUM(AE58,BG58)</f>
        <v>0</v>
      </c>
    </row>
    <row r="59" spans="1:87" s="136" customFormat="1" ht="13.5" customHeight="1" x14ac:dyDescent="0.15">
      <c r="A59" s="119" t="s">
        <v>14</v>
      </c>
      <c r="B59" s="120" t="s">
        <v>508</v>
      </c>
      <c r="C59" s="119" t="s">
        <v>509</v>
      </c>
      <c r="D59" s="121">
        <f>+SUM(E59,J59)</f>
        <v>0</v>
      </c>
      <c r="E59" s="121">
        <f>+SUM(F59:I59)</f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f>+SUM(M59,R59,V59,W59,AC59)</f>
        <v>86987</v>
      </c>
      <c r="M59" s="121">
        <f>+SUM(N59:Q59)</f>
        <v>36625</v>
      </c>
      <c r="N59" s="121">
        <v>17775</v>
      </c>
      <c r="O59" s="121">
        <v>0</v>
      </c>
      <c r="P59" s="121">
        <v>18850</v>
      </c>
      <c r="Q59" s="121">
        <v>0</v>
      </c>
      <c r="R59" s="121">
        <f>+SUM(S59:U59)</f>
        <v>0</v>
      </c>
      <c r="S59" s="121">
        <v>0</v>
      </c>
      <c r="T59" s="121">
        <v>0</v>
      </c>
      <c r="U59" s="121">
        <v>0</v>
      </c>
      <c r="V59" s="121">
        <v>490</v>
      </c>
      <c r="W59" s="121">
        <f>+SUM(X59:AA59)</f>
        <v>49872</v>
      </c>
      <c r="X59" s="121">
        <v>33838</v>
      </c>
      <c r="Y59" s="121">
        <v>1520</v>
      </c>
      <c r="Z59" s="121">
        <v>1507</v>
      </c>
      <c r="AA59" s="121">
        <v>13007</v>
      </c>
      <c r="AB59" s="121">
        <v>0</v>
      </c>
      <c r="AC59" s="121">
        <v>0</v>
      </c>
      <c r="AD59" s="121">
        <v>78762</v>
      </c>
      <c r="AE59" s="121">
        <f>+SUM(D59,L59,AD59)</f>
        <v>165749</v>
      </c>
      <c r="AF59" s="121">
        <f>+SUM(AG59,AL59)</f>
        <v>0</v>
      </c>
      <c r="AG59" s="121">
        <f>+SUM(AH59:AK59)</f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f>+SUM(AO59,AT59,AX59,AY59,BE59)</f>
        <v>0</v>
      </c>
      <c r="AO59" s="121">
        <f>+SUM(AP59:AS59)</f>
        <v>0</v>
      </c>
      <c r="AP59" s="121">
        <v>0</v>
      </c>
      <c r="AQ59" s="121">
        <v>0</v>
      </c>
      <c r="AR59" s="121">
        <v>0</v>
      </c>
      <c r="AS59" s="121">
        <v>0</v>
      </c>
      <c r="AT59" s="121">
        <f>+SUM(AU59:AW59)</f>
        <v>0</v>
      </c>
      <c r="AU59" s="121">
        <v>0</v>
      </c>
      <c r="AV59" s="121">
        <v>0</v>
      </c>
      <c r="AW59" s="121">
        <v>0</v>
      </c>
      <c r="AX59" s="121">
        <v>0</v>
      </c>
      <c r="AY59" s="121">
        <f>+SUM(AZ59:BC59)</f>
        <v>0</v>
      </c>
      <c r="AZ59" s="121">
        <v>0</v>
      </c>
      <c r="BA59" s="121">
        <v>0</v>
      </c>
      <c r="BB59" s="121">
        <v>0</v>
      </c>
      <c r="BC59" s="121">
        <v>0</v>
      </c>
      <c r="BD59" s="121">
        <v>29359</v>
      </c>
      <c r="BE59" s="121">
        <v>0</v>
      </c>
      <c r="BF59" s="121">
        <v>0</v>
      </c>
      <c r="BG59" s="121">
        <f>+SUM(BF59,AN59,AF59)</f>
        <v>0</v>
      </c>
      <c r="BH59" s="121">
        <f>SUM(D59,AF59)</f>
        <v>0</v>
      </c>
      <c r="BI59" s="121">
        <f>SUM(E59,AG59)</f>
        <v>0</v>
      </c>
      <c r="BJ59" s="121">
        <f>SUM(F59,AH59)</f>
        <v>0</v>
      </c>
      <c r="BK59" s="121">
        <f>SUM(G59,AI59)</f>
        <v>0</v>
      </c>
      <c r="BL59" s="121">
        <f>SUM(H59,AJ59)</f>
        <v>0</v>
      </c>
      <c r="BM59" s="121">
        <f>SUM(I59,AK59)</f>
        <v>0</v>
      </c>
      <c r="BN59" s="121">
        <f>SUM(J59,AL59)</f>
        <v>0</v>
      </c>
      <c r="BO59" s="121">
        <f>SUM(K59,AM59)</f>
        <v>0</v>
      </c>
      <c r="BP59" s="121">
        <f>SUM(L59,AN59)</f>
        <v>86987</v>
      </c>
      <c r="BQ59" s="121">
        <f>SUM(M59,AO59)</f>
        <v>36625</v>
      </c>
      <c r="BR59" s="121">
        <f>SUM(N59,AP59)</f>
        <v>17775</v>
      </c>
      <c r="BS59" s="121">
        <f>SUM(O59,AQ59)</f>
        <v>0</v>
      </c>
      <c r="BT59" s="121">
        <f>SUM(P59,AR59)</f>
        <v>18850</v>
      </c>
      <c r="BU59" s="121">
        <f>SUM(Q59,AS59)</f>
        <v>0</v>
      </c>
      <c r="BV59" s="121">
        <f>SUM(R59,AT59)</f>
        <v>0</v>
      </c>
      <c r="BW59" s="121">
        <f>SUM(S59,AU59)</f>
        <v>0</v>
      </c>
      <c r="BX59" s="121">
        <f>SUM(T59,AV59)</f>
        <v>0</v>
      </c>
      <c r="BY59" s="121">
        <f>SUM(U59,AW59)</f>
        <v>0</v>
      </c>
      <c r="BZ59" s="121">
        <f>SUM(V59,AX59)</f>
        <v>490</v>
      </c>
      <c r="CA59" s="121">
        <f>SUM(W59,AY59)</f>
        <v>49872</v>
      </c>
      <c r="CB59" s="121">
        <f>SUM(X59,AZ59)</f>
        <v>33838</v>
      </c>
      <c r="CC59" s="121">
        <f>SUM(Y59,BA59)</f>
        <v>1520</v>
      </c>
      <c r="CD59" s="121">
        <f>SUM(Z59,BB59)</f>
        <v>1507</v>
      </c>
      <c r="CE59" s="121">
        <f>SUM(AA59,BC59)</f>
        <v>13007</v>
      </c>
      <c r="CF59" s="121">
        <f>SUM(AB59,BD59)</f>
        <v>29359</v>
      </c>
      <c r="CG59" s="121">
        <f>SUM(AC59,BE59)</f>
        <v>0</v>
      </c>
      <c r="CH59" s="121">
        <f>SUM(AD59,BF59)</f>
        <v>78762</v>
      </c>
      <c r="CI59" s="121">
        <f>SUM(AE59,BG59)</f>
        <v>165749</v>
      </c>
    </row>
    <row r="60" spans="1:87" s="136" customFormat="1" ht="13.5" customHeight="1" x14ac:dyDescent="0.15">
      <c r="A60" s="119" t="s">
        <v>14</v>
      </c>
      <c r="B60" s="120" t="s">
        <v>511</v>
      </c>
      <c r="C60" s="119" t="s">
        <v>512</v>
      </c>
      <c r="D60" s="121">
        <f>+SUM(E60,J60)</f>
        <v>0</v>
      </c>
      <c r="E60" s="121">
        <f>+SUM(F60:I60)</f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f>+SUM(M60,R60,V60,W60,AC60)</f>
        <v>310234</v>
      </c>
      <c r="M60" s="121">
        <f>+SUM(N60:Q60)</f>
        <v>45157</v>
      </c>
      <c r="N60" s="121">
        <v>14934</v>
      </c>
      <c r="O60" s="121">
        <v>8698</v>
      </c>
      <c r="P60" s="121">
        <v>21525</v>
      </c>
      <c r="Q60" s="121">
        <v>0</v>
      </c>
      <c r="R60" s="121">
        <f>+SUM(S60:U60)</f>
        <v>81828</v>
      </c>
      <c r="S60" s="121">
        <v>6924</v>
      </c>
      <c r="T60" s="121">
        <v>74904</v>
      </c>
      <c r="U60" s="121">
        <v>0</v>
      </c>
      <c r="V60" s="121">
        <v>0</v>
      </c>
      <c r="W60" s="121">
        <f>+SUM(X60:AA60)</f>
        <v>183249</v>
      </c>
      <c r="X60" s="121">
        <v>8667</v>
      </c>
      <c r="Y60" s="121">
        <v>174071</v>
      </c>
      <c r="Z60" s="121">
        <v>511</v>
      </c>
      <c r="AA60" s="121">
        <v>0</v>
      </c>
      <c r="AB60" s="121">
        <v>0</v>
      </c>
      <c r="AC60" s="121">
        <v>0</v>
      </c>
      <c r="AD60" s="121">
        <v>0</v>
      </c>
      <c r="AE60" s="121">
        <f>+SUM(D60,L60,AD60)</f>
        <v>310234</v>
      </c>
      <c r="AF60" s="121">
        <f>+SUM(AG60,AL60)</f>
        <v>0</v>
      </c>
      <c r="AG60" s="121">
        <f>+SUM(AH60:AK60)</f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f>+SUM(AO60,AT60,AX60,AY60,BE60)</f>
        <v>0</v>
      </c>
      <c r="AO60" s="121">
        <f>+SUM(AP60:AS60)</f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f>+SUM(AU60:AW60)</f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f>+SUM(AZ60:BC60)</f>
        <v>0</v>
      </c>
      <c r="AZ60" s="121">
        <v>0</v>
      </c>
      <c r="BA60" s="121">
        <v>0</v>
      </c>
      <c r="BB60" s="121">
        <v>0</v>
      </c>
      <c r="BC60" s="121">
        <v>0</v>
      </c>
      <c r="BD60" s="121">
        <v>26205</v>
      </c>
      <c r="BE60" s="121">
        <v>0</v>
      </c>
      <c r="BF60" s="121">
        <v>0</v>
      </c>
      <c r="BG60" s="121">
        <f>+SUM(BF60,AN60,AF60)</f>
        <v>0</v>
      </c>
      <c r="BH60" s="121">
        <f>SUM(D60,AF60)</f>
        <v>0</v>
      </c>
      <c r="BI60" s="121">
        <f>SUM(E60,AG60)</f>
        <v>0</v>
      </c>
      <c r="BJ60" s="121">
        <f>SUM(F60,AH60)</f>
        <v>0</v>
      </c>
      <c r="BK60" s="121">
        <f>SUM(G60,AI60)</f>
        <v>0</v>
      </c>
      <c r="BL60" s="121">
        <f>SUM(H60,AJ60)</f>
        <v>0</v>
      </c>
      <c r="BM60" s="121">
        <f>SUM(I60,AK60)</f>
        <v>0</v>
      </c>
      <c r="BN60" s="121">
        <f>SUM(J60,AL60)</f>
        <v>0</v>
      </c>
      <c r="BO60" s="121">
        <f>SUM(K60,AM60)</f>
        <v>0</v>
      </c>
      <c r="BP60" s="121">
        <f>SUM(L60,AN60)</f>
        <v>310234</v>
      </c>
      <c r="BQ60" s="121">
        <f>SUM(M60,AO60)</f>
        <v>45157</v>
      </c>
      <c r="BR60" s="121">
        <f>SUM(N60,AP60)</f>
        <v>14934</v>
      </c>
      <c r="BS60" s="121">
        <f>SUM(O60,AQ60)</f>
        <v>8698</v>
      </c>
      <c r="BT60" s="121">
        <f>SUM(P60,AR60)</f>
        <v>21525</v>
      </c>
      <c r="BU60" s="121">
        <f>SUM(Q60,AS60)</f>
        <v>0</v>
      </c>
      <c r="BV60" s="121">
        <f>SUM(R60,AT60)</f>
        <v>81828</v>
      </c>
      <c r="BW60" s="121">
        <f>SUM(S60,AU60)</f>
        <v>6924</v>
      </c>
      <c r="BX60" s="121">
        <f>SUM(T60,AV60)</f>
        <v>74904</v>
      </c>
      <c r="BY60" s="121">
        <f>SUM(U60,AW60)</f>
        <v>0</v>
      </c>
      <c r="BZ60" s="121">
        <f>SUM(V60,AX60)</f>
        <v>0</v>
      </c>
      <c r="CA60" s="121">
        <f>SUM(W60,AY60)</f>
        <v>183249</v>
      </c>
      <c r="CB60" s="121">
        <f>SUM(X60,AZ60)</f>
        <v>8667</v>
      </c>
      <c r="CC60" s="121">
        <f>SUM(Y60,BA60)</f>
        <v>174071</v>
      </c>
      <c r="CD60" s="121">
        <f>SUM(Z60,BB60)</f>
        <v>511</v>
      </c>
      <c r="CE60" s="121">
        <f>SUM(AA60,BC60)</f>
        <v>0</v>
      </c>
      <c r="CF60" s="121">
        <f>SUM(AB60,BD60)</f>
        <v>26205</v>
      </c>
      <c r="CG60" s="121">
        <f>SUM(AC60,BE60)</f>
        <v>0</v>
      </c>
      <c r="CH60" s="121">
        <f>SUM(AD60,BF60)</f>
        <v>0</v>
      </c>
      <c r="CI60" s="121">
        <f>SUM(AE60,BG60)</f>
        <v>310234</v>
      </c>
    </row>
    <row r="61" spans="1:87" s="136" customFormat="1" ht="13.5" customHeight="1" x14ac:dyDescent="0.15">
      <c r="A61" s="119" t="s">
        <v>14</v>
      </c>
      <c r="B61" s="120" t="s">
        <v>514</v>
      </c>
      <c r="C61" s="119" t="s">
        <v>515</v>
      </c>
      <c r="D61" s="121">
        <f>+SUM(E61,J61)</f>
        <v>0</v>
      </c>
      <c r="E61" s="121">
        <f>+SUM(F61:I61)</f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2500</v>
      </c>
      <c r="L61" s="121">
        <f>+SUM(M61,R61,V61,W61,AC61)</f>
        <v>0</v>
      </c>
      <c r="M61" s="121">
        <f>+SUM(N61:Q61)</f>
        <v>0</v>
      </c>
      <c r="N61" s="121">
        <v>0</v>
      </c>
      <c r="O61" s="121">
        <v>0</v>
      </c>
      <c r="P61" s="121">
        <v>0</v>
      </c>
      <c r="Q61" s="121">
        <v>0</v>
      </c>
      <c r="R61" s="121">
        <f>+SUM(S61:U61)</f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f>+SUM(X61:AA61)</f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91533</v>
      </c>
      <c r="AC61" s="121">
        <v>0</v>
      </c>
      <c r="AD61" s="121">
        <v>0</v>
      </c>
      <c r="AE61" s="121">
        <f>+SUM(D61,L61,AD61)</f>
        <v>0</v>
      </c>
      <c r="AF61" s="121">
        <f>+SUM(AG61,AL61)</f>
        <v>0</v>
      </c>
      <c r="AG61" s="121">
        <f>+SUM(AH61:AK61)</f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f>+SUM(AO61,AT61,AX61,AY61,BE61)</f>
        <v>0</v>
      </c>
      <c r="AO61" s="121">
        <f>+SUM(AP61:AS61)</f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f>+SUM(AU61:AW61)</f>
        <v>0</v>
      </c>
      <c r="AU61" s="121">
        <v>0</v>
      </c>
      <c r="AV61" s="121">
        <v>0</v>
      </c>
      <c r="AW61" s="121">
        <v>0</v>
      </c>
      <c r="AX61" s="121">
        <v>0</v>
      </c>
      <c r="AY61" s="121">
        <f>+SUM(AZ61:BC61)</f>
        <v>0</v>
      </c>
      <c r="AZ61" s="121">
        <v>0</v>
      </c>
      <c r="BA61" s="121">
        <v>0</v>
      </c>
      <c r="BB61" s="121">
        <v>0</v>
      </c>
      <c r="BC61" s="121">
        <v>0</v>
      </c>
      <c r="BD61" s="121">
        <v>29460</v>
      </c>
      <c r="BE61" s="121">
        <v>0</v>
      </c>
      <c r="BF61" s="121">
        <v>0</v>
      </c>
      <c r="BG61" s="121">
        <f>+SUM(BF61,AN61,AF61)</f>
        <v>0</v>
      </c>
      <c r="BH61" s="121">
        <f>SUM(D61,AF61)</f>
        <v>0</v>
      </c>
      <c r="BI61" s="121">
        <f>SUM(E61,AG61)</f>
        <v>0</v>
      </c>
      <c r="BJ61" s="121">
        <f>SUM(F61,AH61)</f>
        <v>0</v>
      </c>
      <c r="BK61" s="121">
        <f>SUM(G61,AI61)</f>
        <v>0</v>
      </c>
      <c r="BL61" s="121">
        <f>SUM(H61,AJ61)</f>
        <v>0</v>
      </c>
      <c r="BM61" s="121">
        <f>SUM(I61,AK61)</f>
        <v>0</v>
      </c>
      <c r="BN61" s="121">
        <f>SUM(J61,AL61)</f>
        <v>0</v>
      </c>
      <c r="BO61" s="121">
        <f>SUM(K61,AM61)</f>
        <v>2500</v>
      </c>
      <c r="BP61" s="121">
        <f>SUM(L61,AN61)</f>
        <v>0</v>
      </c>
      <c r="BQ61" s="121">
        <f>SUM(M61,AO61)</f>
        <v>0</v>
      </c>
      <c r="BR61" s="121">
        <f>SUM(N61,AP61)</f>
        <v>0</v>
      </c>
      <c r="BS61" s="121">
        <f>SUM(O61,AQ61)</f>
        <v>0</v>
      </c>
      <c r="BT61" s="121">
        <f>SUM(P61,AR61)</f>
        <v>0</v>
      </c>
      <c r="BU61" s="121">
        <f>SUM(Q61,AS61)</f>
        <v>0</v>
      </c>
      <c r="BV61" s="121">
        <f>SUM(R61,AT61)</f>
        <v>0</v>
      </c>
      <c r="BW61" s="121">
        <f>SUM(S61,AU61)</f>
        <v>0</v>
      </c>
      <c r="BX61" s="121">
        <f>SUM(T61,AV61)</f>
        <v>0</v>
      </c>
      <c r="BY61" s="121">
        <f>SUM(U61,AW61)</f>
        <v>0</v>
      </c>
      <c r="BZ61" s="121">
        <f>SUM(V61,AX61)</f>
        <v>0</v>
      </c>
      <c r="CA61" s="121">
        <f>SUM(W61,AY61)</f>
        <v>0</v>
      </c>
      <c r="CB61" s="121">
        <f>SUM(X61,AZ61)</f>
        <v>0</v>
      </c>
      <c r="CC61" s="121">
        <f>SUM(Y61,BA61)</f>
        <v>0</v>
      </c>
      <c r="CD61" s="121">
        <f>SUM(Z61,BB61)</f>
        <v>0</v>
      </c>
      <c r="CE61" s="121">
        <f>SUM(AA61,BC61)</f>
        <v>0</v>
      </c>
      <c r="CF61" s="121">
        <f>SUM(AB61,BD61)</f>
        <v>120993</v>
      </c>
      <c r="CG61" s="121">
        <f>SUM(AC61,BE61)</f>
        <v>0</v>
      </c>
      <c r="CH61" s="121">
        <f>SUM(AD61,BF61)</f>
        <v>0</v>
      </c>
      <c r="CI61" s="121">
        <f>SUM(AE61,BG61)</f>
        <v>0</v>
      </c>
    </row>
    <row r="62" spans="1:87" s="136" customFormat="1" ht="13.5" customHeight="1" x14ac:dyDescent="0.15">
      <c r="A62" s="119" t="s">
        <v>14</v>
      </c>
      <c r="B62" s="120" t="s">
        <v>440</v>
      </c>
      <c r="C62" s="119" t="s">
        <v>441</v>
      </c>
      <c r="D62" s="121">
        <f>+SUM(E62,J62)</f>
        <v>42027</v>
      </c>
      <c r="E62" s="121">
        <f>+SUM(F62:I62)</f>
        <v>42027</v>
      </c>
      <c r="F62" s="121">
        <v>0</v>
      </c>
      <c r="G62" s="121">
        <v>41296</v>
      </c>
      <c r="H62" s="121">
        <v>731</v>
      </c>
      <c r="I62" s="121">
        <v>0</v>
      </c>
      <c r="J62" s="121">
        <v>0</v>
      </c>
      <c r="K62" s="121">
        <v>0</v>
      </c>
      <c r="L62" s="121">
        <f>+SUM(M62,R62,V62,W62,AC62)</f>
        <v>280921</v>
      </c>
      <c r="M62" s="121">
        <f>+SUM(N62:Q62)</f>
        <v>149862</v>
      </c>
      <c r="N62" s="121">
        <v>149862</v>
      </c>
      <c r="O62" s="121">
        <v>0</v>
      </c>
      <c r="P62" s="121">
        <v>0</v>
      </c>
      <c r="Q62" s="121">
        <v>0</v>
      </c>
      <c r="R62" s="121">
        <f>+SUM(S62:U62)</f>
        <v>84614</v>
      </c>
      <c r="S62" s="121">
        <v>27165</v>
      </c>
      <c r="T62" s="121">
        <v>47703</v>
      </c>
      <c r="U62" s="121">
        <v>9746</v>
      </c>
      <c r="V62" s="121">
        <v>0</v>
      </c>
      <c r="W62" s="121">
        <f>+SUM(X62:AA62)</f>
        <v>46445</v>
      </c>
      <c r="X62" s="121">
        <v>25864</v>
      </c>
      <c r="Y62" s="121">
        <v>15934</v>
      </c>
      <c r="Z62" s="121">
        <v>4647</v>
      </c>
      <c r="AA62" s="121">
        <v>0</v>
      </c>
      <c r="AB62" s="121">
        <v>0</v>
      </c>
      <c r="AC62" s="121">
        <v>0</v>
      </c>
      <c r="AD62" s="121">
        <v>876</v>
      </c>
      <c r="AE62" s="121">
        <f>+SUM(D62,L62,AD62)</f>
        <v>323824</v>
      </c>
      <c r="AF62" s="121">
        <f>+SUM(AG62,AL62)</f>
        <v>0</v>
      </c>
      <c r="AG62" s="121">
        <f>+SUM(AH62:AK62)</f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0</v>
      </c>
      <c r="AN62" s="121">
        <f>+SUM(AO62,AT62,AX62,AY62,BE62)</f>
        <v>227928</v>
      </c>
      <c r="AO62" s="121">
        <f>+SUM(AP62:AS62)</f>
        <v>139918</v>
      </c>
      <c r="AP62" s="121">
        <v>139918</v>
      </c>
      <c r="AQ62" s="121">
        <v>0</v>
      </c>
      <c r="AR62" s="121">
        <v>0</v>
      </c>
      <c r="AS62" s="121">
        <v>0</v>
      </c>
      <c r="AT62" s="121">
        <f>+SUM(AU62:AW62)</f>
        <v>58373</v>
      </c>
      <c r="AU62" s="121">
        <v>7048</v>
      </c>
      <c r="AV62" s="121">
        <v>51325</v>
      </c>
      <c r="AW62" s="121">
        <v>0</v>
      </c>
      <c r="AX62" s="121">
        <v>0</v>
      </c>
      <c r="AY62" s="121">
        <f>+SUM(AZ62:BC62)</f>
        <v>29637</v>
      </c>
      <c r="AZ62" s="121">
        <v>0</v>
      </c>
      <c r="BA62" s="121">
        <v>29637</v>
      </c>
      <c r="BB62" s="121">
        <v>0</v>
      </c>
      <c r="BC62" s="121">
        <v>0</v>
      </c>
      <c r="BD62" s="121">
        <v>0</v>
      </c>
      <c r="BE62" s="121">
        <v>0</v>
      </c>
      <c r="BF62" s="121">
        <v>18</v>
      </c>
      <c r="BG62" s="121">
        <f>+SUM(BF62,AN62,AF62)</f>
        <v>227946</v>
      </c>
      <c r="BH62" s="121">
        <f>SUM(D62,AF62)</f>
        <v>42027</v>
      </c>
      <c r="BI62" s="121">
        <f>SUM(E62,AG62)</f>
        <v>42027</v>
      </c>
      <c r="BJ62" s="121">
        <f>SUM(F62,AH62)</f>
        <v>0</v>
      </c>
      <c r="BK62" s="121">
        <f>SUM(G62,AI62)</f>
        <v>41296</v>
      </c>
      <c r="BL62" s="121">
        <f>SUM(H62,AJ62)</f>
        <v>731</v>
      </c>
      <c r="BM62" s="121">
        <f>SUM(I62,AK62)</f>
        <v>0</v>
      </c>
      <c r="BN62" s="121">
        <f>SUM(J62,AL62)</f>
        <v>0</v>
      </c>
      <c r="BO62" s="121">
        <f>SUM(K62,AM62)</f>
        <v>0</v>
      </c>
      <c r="BP62" s="121">
        <f>SUM(L62,AN62)</f>
        <v>508849</v>
      </c>
      <c r="BQ62" s="121">
        <f>SUM(M62,AO62)</f>
        <v>289780</v>
      </c>
      <c r="BR62" s="121">
        <f>SUM(N62,AP62)</f>
        <v>289780</v>
      </c>
      <c r="BS62" s="121">
        <f>SUM(O62,AQ62)</f>
        <v>0</v>
      </c>
      <c r="BT62" s="121">
        <f>SUM(P62,AR62)</f>
        <v>0</v>
      </c>
      <c r="BU62" s="121">
        <f>SUM(Q62,AS62)</f>
        <v>0</v>
      </c>
      <c r="BV62" s="121">
        <f>SUM(R62,AT62)</f>
        <v>142987</v>
      </c>
      <c r="BW62" s="121">
        <f>SUM(S62,AU62)</f>
        <v>34213</v>
      </c>
      <c r="BX62" s="121">
        <f>SUM(T62,AV62)</f>
        <v>99028</v>
      </c>
      <c r="BY62" s="121">
        <f>SUM(U62,AW62)</f>
        <v>9746</v>
      </c>
      <c r="BZ62" s="121">
        <f>SUM(V62,AX62)</f>
        <v>0</v>
      </c>
      <c r="CA62" s="121">
        <f>SUM(W62,AY62)</f>
        <v>76082</v>
      </c>
      <c r="CB62" s="121">
        <f>SUM(X62,AZ62)</f>
        <v>25864</v>
      </c>
      <c r="CC62" s="121">
        <f>SUM(Y62,BA62)</f>
        <v>45571</v>
      </c>
      <c r="CD62" s="121">
        <f>SUM(Z62,BB62)</f>
        <v>4647</v>
      </c>
      <c r="CE62" s="121">
        <f>SUM(AA62,BC62)</f>
        <v>0</v>
      </c>
      <c r="CF62" s="121">
        <f>SUM(AB62,BD62)</f>
        <v>0</v>
      </c>
      <c r="CG62" s="121">
        <f>SUM(AC62,BE62)</f>
        <v>0</v>
      </c>
      <c r="CH62" s="121">
        <f>SUM(AD62,BF62)</f>
        <v>894</v>
      </c>
      <c r="CI62" s="121">
        <f>SUM(AE62,BG62)</f>
        <v>551770</v>
      </c>
    </row>
    <row r="63" spans="1:87" s="136" customFormat="1" ht="13.5" customHeight="1" x14ac:dyDescent="0.15">
      <c r="A63" s="119" t="s">
        <v>14</v>
      </c>
      <c r="B63" s="120" t="s">
        <v>361</v>
      </c>
      <c r="C63" s="119" t="s">
        <v>362</v>
      </c>
      <c r="D63" s="121">
        <f>+SUM(E63,J63)</f>
        <v>961134</v>
      </c>
      <c r="E63" s="121">
        <f>+SUM(F63:I63)</f>
        <v>961134</v>
      </c>
      <c r="F63" s="121">
        <v>0</v>
      </c>
      <c r="G63" s="121">
        <v>961134</v>
      </c>
      <c r="H63" s="121">
        <v>0</v>
      </c>
      <c r="I63" s="121">
        <v>0</v>
      </c>
      <c r="J63" s="121">
        <v>0</v>
      </c>
      <c r="K63" s="121">
        <v>0</v>
      </c>
      <c r="L63" s="121">
        <f>+SUM(M63,R63,V63,W63,AC63)</f>
        <v>795211</v>
      </c>
      <c r="M63" s="121">
        <f>+SUM(N63:Q63)</f>
        <v>148431</v>
      </c>
      <c r="N63" s="121">
        <v>148431</v>
      </c>
      <c r="O63" s="121">
        <v>0</v>
      </c>
      <c r="P63" s="121">
        <v>0</v>
      </c>
      <c r="Q63" s="121">
        <v>0</v>
      </c>
      <c r="R63" s="121">
        <f>+SUM(S63:U63)</f>
        <v>80065</v>
      </c>
      <c r="S63" s="121">
        <v>0</v>
      </c>
      <c r="T63" s="121">
        <v>70634</v>
      </c>
      <c r="U63" s="121">
        <v>9431</v>
      </c>
      <c r="V63" s="121">
        <v>0</v>
      </c>
      <c r="W63" s="121">
        <f>+SUM(X63:AA63)</f>
        <v>566715</v>
      </c>
      <c r="X63" s="121">
        <v>0</v>
      </c>
      <c r="Y63" s="121">
        <v>556499</v>
      </c>
      <c r="Z63" s="121">
        <v>7472</v>
      </c>
      <c r="AA63" s="121">
        <v>2744</v>
      </c>
      <c r="AB63" s="121">
        <v>0</v>
      </c>
      <c r="AC63" s="121">
        <v>0</v>
      </c>
      <c r="AD63" s="121">
        <v>322828</v>
      </c>
      <c r="AE63" s="121">
        <f>+SUM(D63,L63,AD63)</f>
        <v>2079173</v>
      </c>
      <c r="AF63" s="121">
        <f>+SUM(AG63,AL63)</f>
        <v>0</v>
      </c>
      <c r="AG63" s="121">
        <f>+SUM(AH63:AK63)</f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v>0</v>
      </c>
      <c r="AN63" s="121">
        <f>+SUM(AO63,AT63,AX63,AY63,BE63)</f>
        <v>0</v>
      </c>
      <c r="AO63" s="121">
        <f>+SUM(AP63:AS63)</f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f>+SUM(AU63:AW63)</f>
        <v>0</v>
      </c>
      <c r="AU63" s="121">
        <v>0</v>
      </c>
      <c r="AV63" s="121">
        <v>0</v>
      </c>
      <c r="AW63" s="121">
        <v>0</v>
      </c>
      <c r="AX63" s="121">
        <v>0</v>
      </c>
      <c r="AY63" s="121">
        <f>+SUM(AZ63:BC63)</f>
        <v>0</v>
      </c>
      <c r="AZ63" s="121">
        <v>0</v>
      </c>
      <c r="BA63" s="121">
        <v>0</v>
      </c>
      <c r="BB63" s="121">
        <v>0</v>
      </c>
      <c r="BC63" s="121">
        <v>0</v>
      </c>
      <c r="BD63" s="121">
        <v>0</v>
      </c>
      <c r="BE63" s="121">
        <v>0</v>
      </c>
      <c r="BF63" s="121">
        <v>0</v>
      </c>
      <c r="BG63" s="121">
        <f>+SUM(BF63,AN63,AF63)</f>
        <v>0</v>
      </c>
      <c r="BH63" s="121">
        <f>SUM(D63,AF63)</f>
        <v>961134</v>
      </c>
      <c r="BI63" s="121">
        <f>SUM(E63,AG63)</f>
        <v>961134</v>
      </c>
      <c r="BJ63" s="121">
        <f>SUM(F63,AH63)</f>
        <v>0</v>
      </c>
      <c r="BK63" s="121">
        <f>SUM(G63,AI63)</f>
        <v>961134</v>
      </c>
      <c r="BL63" s="121">
        <f>SUM(H63,AJ63)</f>
        <v>0</v>
      </c>
      <c r="BM63" s="121">
        <f>SUM(I63,AK63)</f>
        <v>0</v>
      </c>
      <c r="BN63" s="121">
        <f>SUM(J63,AL63)</f>
        <v>0</v>
      </c>
      <c r="BO63" s="121">
        <f>SUM(K63,AM63)</f>
        <v>0</v>
      </c>
      <c r="BP63" s="121">
        <f>SUM(L63,AN63)</f>
        <v>795211</v>
      </c>
      <c r="BQ63" s="121">
        <f>SUM(M63,AO63)</f>
        <v>148431</v>
      </c>
      <c r="BR63" s="121">
        <f>SUM(N63,AP63)</f>
        <v>148431</v>
      </c>
      <c r="BS63" s="121">
        <f>SUM(O63,AQ63)</f>
        <v>0</v>
      </c>
      <c r="BT63" s="121">
        <f>SUM(P63,AR63)</f>
        <v>0</v>
      </c>
      <c r="BU63" s="121">
        <f>SUM(Q63,AS63)</f>
        <v>0</v>
      </c>
      <c r="BV63" s="121">
        <f>SUM(R63,AT63)</f>
        <v>80065</v>
      </c>
      <c r="BW63" s="121">
        <f>SUM(S63,AU63)</f>
        <v>0</v>
      </c>
      <c r="BX63" s="121">
        <f>SUM(T63,AV63)</f>
        <v>70634</v>
      </c>
      <c r="BY63" s="121">
        <f>SUM(U63,AW63)</f>
        <v>9431</v>
      </c>
      <c r="BZ63" s="121">
        <f>SUM(V63,AX63)</f>
        <v>0</v>
      </c>
      <c r="CA63" s="121">
        <f>SUM(W63,AY63)</f>
        <v>566715</v>
      </c>
      <c r="CB63" s="121">
        <f>SUM(X63,AZ63)</f>
        <v>0</v>
      </c>
      <c r="CC63" s="121">
        <f>SUM(Y63,BA63)</f>
        <v>556499</v>
      </c>
      <c r="CD63" s="121">
        <f>SUM(Z63,BB63)</f>
        <v>7472</v>
      </c>
      <c r="CE63" s="121">
        <f>SUM(AA63,BC63)</f>
        <v>2744</v>
      </c>
      <c r="CF63" s="121">
        <f>SUM(AB63,BD63)</f>
        <v>0</v>
      </c>
      <c r="CG63" s="121">
        <f>SUM(AC63,BE63)</f>
        <v>0</v>
      </c>
      <c r="CH63" s="121">
        <f>SUM(AD63,BF63)</f>
        <v>322828</v>
      </c>
      <c r="CI63" s="121">
        <f>SUM(AE63,BG63)</f>
        <v>2079173</v>
      </c>
    </row>
    <row r="64" spans="1:87" s="136" customFormat="1" ht="13.5" customHeight="1" x14ac:dyDescent="0.15">
      <c r="A64" s="119" t="s">
        <v>14</v>
      </c>
      <c r="B64" s="120" t="s">
        <v>370</v>
      </c>
      <c r="C64" s="119" t="s">
        <v>371</v>
      </c>
      <c r="D64" s="121">
        <f>+SUM(E64,J64)</f>
        <v>28450</v>
      </c>
      <c r="E64" s="121">
        <f>+SUM(F64:I64)</f>
        <v>28450</v>
      </c>
      <c r="F64" s="121">
        <v>0</v>
      </c>
      <c r="G64" s="121">
        <v>28450</v>
      </c>
      <c r="H64" s="121">
        <v>0</v>
      </c>
      <c r="I64" s="121">
        <v>0</v>
      </c>
      <c r="J64" s="121">
        <v>0</v>
      </c>
      <c r="K64" s="121">
        <v>0</v>
      </c>
      <c r="L64" s="121">
        <f>+SUM(M64,R64,V64,W64,AC64)</f>
        <v>1118302</v>
      </c>
      <c r="M64" s="121">
        <f>+SUM(N64:Q64)</f>
        <v>123811</v>
      </c>
      <c r="N64" s="121">
        <v>123811</v>
      </c>
      <c r="O64" s="121">
        <v>0</v>
      </c>
      <c r="P64" s="121">
        <v>0</v>
      </c>
      <c r="Q64" s="121">
        <v>0</v>
      </c>
      <c r="R64" s="121">
        <f>+SUM(S64:U64)</f>
        <v>431981</v>
      </c>
      <c r="S64" s="121">
        <v>0</v>
      </c>
      <c r="T64" s="121">
        <v>426438</v>
      </c>
      <c r="U64" s="121">
        <v>5543</v>
      </c>
      <c r="V64" s="121">
        <v>0</v>
      </c>
      <c r="W64" s="121">
        <f>+SUM(X64:AA64)</f>
        <v>562510</v>
      </c>
      <c r="X64" s="121">
        <v>16357</v>
      </c>
      <c r="Y64" s="121">
        <v>528234</v>
      </c>
      <c r="Z64" s="121">
        <v>17919</v>
      </c>
      <c r="AA64" s="121">
        <v>0</v>
      </c>
      <c r="AB64" s="121">
        <v>0</v>
      </c>
      <c r="AC64" s="121">
        <v>0</v>
      </c>
      <c r="AD64" s="121">
        <v>67969</v>
      </c>
      <c r="AE64" s="121">
        <f>+SUM(D64,L64,AD64)</f>
        <v>1214721</v>
      </c>
      <c r="AF64" s="121">
        <f>+SUM(AG64,AL64)</f>
        <v>0</v>
      </c>
      <c r="AG64" s="121">
        <f>+SUM(AH64:AK64)</f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v>0</v>
      </c>
      <c r="AN64" s="121">
        <f>+SUM(AO64,AT64,AX64,AY64,BE64)</f>
        <v>0</v>
      </c>
      <c r="AO64" s="121">
        <f>+SUM(AP64:AS64)</f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f>+SUM(AU64:AW64)</f>
        <v>0</v>
      </c>
      <c r="AU64" s="121">
        <v>0</v>
      </c>
      <c r="AV64" s="121">
        <v>0</v>
      </c>
      <c r="AW64" s="121">
        <v>0</v>
      </c>
      <c r="AX64" s="121">
        <v>0</v>
      </c>
      <c r="AY64" s="121">
        <f>+SUM(AZ64:BC64)</f>
        <v>0</v>
      </c>
      <c r="AZ64" s="121">
        <v>0</v>
      </c>
      <c r="BA64" s="121">
        <v>0</v>
      </c>
      <c r="BB64" s="121">
        <v>0</v>
      </c>
      <c r="BC64" s="121">
        <v>0</v>
      </c>
      <c r="BD64" s="121">
        <v>0</v>
      </c>
      <c r="BE64" s="121">
        <v>0</v>
      </c>
      <c r="BF64" s="121">
        <v>0</v>
      </c>
      <c r="BG64" s="121">
        <f>+SUM(BF64,AN64,AF64)</f>
        <v>0</v>
      </c>
      <c r="BH64" s="121">
        <f>SUM(D64,AF64)</f>
        <v>28450</v>
      </c>
      <c r="BI64" s="121">
        <f>SUM(E64,AG64)</f>
        <v>28450</v>
      </c>
      <c r="BJ64" s="121">
        <f>SUM(F64,AH64)</f>
        <v>0</v>
      </c>
      <c r="BK64" s="121">
        <f>SUM(G64,AI64)</f>
        <v>28450</v>
      </c>
      <c r="BL64" s="121">
        <f>SUM(H64,AJ64)</f>
        <v>0</v>
      </c>
      <c r="BM64" s="121">
        <f>SUM(I64,AK64)</f>
        <v>0</v>
      </c>
      <c r="BN64" s="121">
        <f>SUM(J64,AL64)</f>
        <v>0</v>
      </c>
      <c r="BO64" s="121">
        <f>SUM(K64,AM64)</f>
        <v>0</v>
      </c>
      <c r="BP64" s="121">
        <f>SUM(L64,AN64)</f>
        <v>1118302</v>
      </c>
      <c r="BQ64" s="121">
        <f>SUM(M64,AO64)</f>
        <v>123811</v>
      </c>
      <c r="BR64" s="121">
        <f>SUM(N64,AP64)</f>
        <v>123811</v>
      </c>
      <c r="BS64" s="121">
        <f>SUM(O64,AQ64)</f>
        <v>0</v>
      </c>
      <c r="BT64" s="121">
        <f>SUM(P64,AR64)</f>
        <v>0</v>
      </c>
      <c r="BU64" s="121">
        <f>SUM(Q64,AS64)</f>
        <v>0</v>
      </c>
      <c r="BV64" s="121">
        <f>SUM(R64,AT64)</f>
        <v>431981</v>
      </c>
      <c r="BW64" s="121">
        <f>SUM(S64,AU64)</f>
        <v>0</v>
      </c>
      <c r="BX64" s="121">
        <f>SUM(T64,AV64)</f>
        <v>426438</v>
      </c>
      <c r="BY64" s="121">
        <f>SUM(U64,AW64)</f>
        <v>5543</v>
      </c>
      <c r="BZ64" s="121">
        <f>SUM(V64,AX64)</f>
        <v>0</v>
      </c>
      <c r="CA64" s="121">
        <f>SUM(W64,AY64)</f>
        <v>562510</v>
      </c>
      <c r="CB64" s="121">
        <f>SUM(X64,AZ64)</f>
        <v>16357</v>
      </c>
      <c r="CC64" s="121">
        <f>SUM(Y64,BA64)</f>
        <v>528234</v>
      </c>
      <c r="CD64" s="121">
        <f>SUM(Z64,BB64)</f>
        <v>17919</v>
      </c>
      <c r="CE64" s="121">
        <f>SUM(AA64,BC64)</f>
        <v>0</v>
      </c>
      <c r="CF64" s="121">
        <f>SUM(AB64,BD64)</f>
        <v>0</v>
      </c>
      <c r="CG64" s="121">
        <f>SUM(AC64,BE64)</f>
        <v>0</v>
      </c>
      <c r="CH64" s="121">
        <f>SUM(AD64,BF64)</f>
        <v>67969</v>
      </c>
      <c r="CI64" s="121">
        <f>SUM(AE64,BG64)</f>
        <v>1214721</v>
      </c>
    </row>
    <row r="65" spans="1:87" s="136" customFormat="1" ht="13.5" customHeight="1" x14ac:dyDescent="0.15">
      <c r="A65" s="119" t="s">
        <v>14</v>
      </c>
      <c r="B65" s="120" t="s">
        <v>455</v>
      </c>
      <c r="C65" s="119" t="s">
        <v>456</v>
      </c>
      <c r="D65" s="121">
        <f>+SUM(E65,J65)</f>
        <v>0</v>
      </c>
      <c r="E65" s="121">
        <f>+SUM(F65:I65)</f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f>+SUM(M65,R65,V65,W65,AC65)</f>
        <v>733002</v>
      </c>
      <c r="M65" s="121">
        <f>+SUM(N65:Q65)</f>
        <v>91115</v>
      </c>
      <c r="N65" s="121">
        <v>91115</v>
      </c>
      <c r="O65" s="121">
        <v>0</v>
      </c>
      <c r="P65" s="121">
        <v>0</v>
      </c>
      <c r="Q65" s="121">
        <v>0</v>
      </c>
      <c r="R65" s="121">
        <f>+SUM(S65:U65)</f>
        <v>100371</v>
      </c>
      <c r="S65" s="121">
        <v>464</v>
      </c>
      <c r="T65" s="121">
        <v>93576</v>
      </c>
      <c r="U65" s="121">
        <v>6331</v>
      </c>
      <c r="V65" s="121">
        <v>0</v>
      </c>
      <c r="W65" s="121">
        <f>+SUM(X65:AA65)</f>
        <v>541516</v>
      </c>
      <c r="X65" s="121">
        <v>66705</v>
      </c>
      <c r="Y65" s="121">
        <v>247560</v>
      </c>
      <c r="Z65" s="121">
        <v>6231</v>
      </c>
      <c r="AA65" s="121">
        <v>221020</v>
      </c>
      <c r="AB65" s="121">
        <v>0</v>
      </c>
      <c r="AC65" s="121">
        <v>0</v>
      </c>
      <c r="AD65" s="121">
        <v>0</v>
      </c>
      <c r="AE65" s="121">
        <f>+SUM(D65,L65,AD65)</f>
        <v>733002</v>
      </c>
      <c r="AF65" s="121">
        <f>+SUM(AG65,AL65)</f>
        <v>0</v>
      </c>
      <c r="AG65" s="121">
        <f>+SUM(AH65:AK65)</f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f>+SUM(AO65,AT65,AX65,AY65,BE65)</f>
        <v>0</v>
      </c>
      <c r="AO65" s="121">
        <f>+SUM(AP65:AS65)</f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f>+SUM(AU65:AW65)</f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f>+SUM(AZ65:BC65)</f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f>+SUM(BF65,AN65,AF65)</f>
        <v>0</v>
      </c>
      <c r="BH65" s="121">
        <f>SUM(D65,AF65)</f>
        <v>0</v>
      </c>
      <c r="BI65" s="121">
        <f>SUM(E65,AG65)</f>
        <v>0</v>
      </c>
      <c r="BJ65" s="121">
        <f>SUM(F65,AH65)</f>
        <v>0</v>
      </c>
      <c r="BK65" s="121">
        <f>SUM(G65,AI65)</f>
        <v>0</v>
      </c>
      <c r="BL65" s="121">
        <f>SUM(H65,AJ65)</f>
        <v>0</v>
      </c>
      <c r="BM65" s="121">
        <f>SUM(I65,AK65)</f>
        <v>0</v>
      </c>
      <c r="BN65" s="121">
        <f>SUM(J65,AL65)</f>
        <v>0</v>
      </c>
      <c r="BO65" s="121">
        <f>SUM(K65,AM65)</f>
        <v>0</v>
      </c>
      <c r="BP65" s="121">
        <f>SUM(L65,AN65)</f>
        <v>733002</v>
      </c>
      <c r="BQ65" s="121">
        <f>SUM(M65,AO65)</f>
        <v>91115</v>
      </c>
      <c r="BR65" s="121">
        <f>SUM(N65,AP65)</f>
        <v>91115</v>
      </c>
      <c r="BS65" s="121">
        <f>SUM(O65,AQ65)</f>
        <v>0</v>
      </c>
      <c r="BT65" s="121">
        <f>SUM(P65,AR65)</f>
        <v>0</v>
      </c>
      <c r="BU65" s="121">
        <f>SUM(Q65,AS65)</f>
        <v>0</v>
      </c>
      <c r="BV65" s="121">
        <f>SUM(R65,AT65)</f>
        <v>100371</v>
      </c>
      <c r="BW65" s="121">
        <f>SUM(S65,AU65)</f>
        <v>464</v>
      </c>
      <c r="BX65" s="121">
        <f>SUM(T65,AV65)</f>
        <v>93576</v>
      </c>
      <c r="BY65" s="121">
        <f>SUM(U65,AW65)</f>
        <v>6331</v>
      </c>
      <c r="BZ65" s="121">
        <f>SUM(V65,AX65)</f>
        <v>0</v>
      </c>
      <c r="CA65" s="121">
        <f>SUM(W65,AY65)</f>
        <v>541516</v>
      </c>
      <c r="CB65" s="121">
        <f>SUM(X65,AZ65)</f>
        <v>66705</v>
      </c>
      <c r="CC65" s="121">
        <f>SUM(Y65,BA65)</f>
        <v>247560</v>
      </c>
      <c r="CD65" s="121">
        <f>SUM(Z65,BB65)</f>
        <v>6231</v>
      </c>
      <c r="CE65" s="121">
        <f>SUM(AA65,BC65)</f>
        <v>221020</v>
      </c>
      <c r="CF65" s="121">
        <f>SUM(AB65,BD65)</f>
        <v>0</v>
      </c>
      <c r="CG65" s="121">
        <f>SUM(AC65,BE65)</f>
        <v>0</v>
      </c>
      <c r="CH65" s="121">
        <f>SUM(AD65,BF65)</f>
        <v>0</v>
      </c>
      <c r="CI65" s="121">
        <f>SUM(AE65,BG65)</f>
        <v>733002</v>
      </c>
    </row>
    <row r="66" spans="1:87" s="136" customFormat="1" ht="13.5" customHeight="1" x14ac:dyDescent="0.15">
      <c r="A66" s="119" t="s">
        <v>14</v>
      </c>
      <c r="B66" s="120" t="s">
        <v>383</v>
      </c>
      <c r="C66" s="119" t="s">
        <v>521</v>
      </c>
      <c r="D66" s="121">
        <f>+SUM(E66,J66)</f>
        <v>0</v>
      </c>
      <c r="E66" s="121">
        <f>+SUM(F66:I66)</f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f>+SUM(M66,R66,V66,W66,AC66)</f>
        <v>1979458</v>
      </c>
      <c r="M66" s="121">
        <f>+SUM(N66:Q66)</f>
        <v>67034</v>
      </c>
      <c r="N66" s="121">
        <v>67034</v>
      </c>
      <c r="O66" s="121">
        <v>0</v>
      </c>
      <c r="P66" s="121">
        <v>0</v>
      </c>
      <c r="Q66" s="121">
        <v>0</v>
      </c>
      <c r="R66" s="121">
        <f>+SUM(S66:U66)</f>
        <v>556644</v>
      </c>
      <c r="S66" s="121">
        <v>0</v>
      </c>
      <c r="T66" s="121">
        <v>556644</v>
      </c>
      <c r="U66" s="121">
        <v>0</v>
      </c>
      <c r="V66" s="121">
        <v>0</v>
      </c>
      <c r="W66" s="121">
        <f>+SUM(X66:AA66)</f>
        <v>1355780</v>
      </c>
      <c r="X66" s="121">
        <v>562362</v>
      </c>
      <c r="Y66" s="121">
        <v>666355</v>
      </c>
      <c r="Z66" s="121">
        <v>118960</v>
      </c>
      <c r="AA66" s="121">
        <v>8103</v>
      </c>
      <c r="AB66" s="121">
        <v>0</v>
      </c>
      <c r="AC66" s="121">
        <v>0</v>
      </c>
      <c r="AD66" s="121">
        <v>10388</v>
      </c>
      <c r="AE66" s="121">
        <f>+SUM(D66,L66,AD66)</f>
        <v>1989846</v>
      </c>
      <c r="AF66" s="121">
        <f>+SUM(AG66,AL66)</f>
        <v>0</v>
      </c>
      <c r="AG66" s="121">
        <f>+SUM(AH66:AK66)</f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f>+SUM(AO66,AT66,AX66,AY66,BE66)</f>
        <v>284176</v>
      </c>
      <c r="AO66" s="121">
        <f>+SUM(AP66:AS66)</f>
        <v>23577</v>
      </c>
      <c r="AP66" s="121">
        <v>23577</v>
      </c>
      <c r="AQ66" s="121">
        <v>0</v>
      </c>
      <c r="AR66" s="121">
        <v>0</v>
      </c>
      <c r="AS66" s="121">
        <v>0</v>
      </c>
      <c r="AT66" s="121">
        <f>+SUM(AU66:AW66)</f>
        <v>181320</v>
      </c>
      <c r="AU66" s="121">
        <v>0</v>
      </c>
      <c r="AV66" s="121">
        <v>181320</v>
      </c>
      <c r="AW66" s="121">
        <v>0</v>
      </c>
      <c r="AX66" s="121">
        <v>0</v>
      </c>
      <c r="AY66" s="121">
        <f>+SUM(AZ66:BC66)</f>
        <v>79279</v>
      </c>
      <c r="AZ66" s="121">
        <v>0</v>
      </c>
      <c r="BA66" s="121">
        <v>64274</v>
      </c>
      <c r="BB66" s="121">
        <v>5166</v>
      </c>
      <c r="BC66" s="121">
        <v>9839</v>
      </c>
      <c r="BD66" s="121">
        <v>0</v>
      </c>
      <c r="BE66" s="121">
        <v>0</v>
      </c>
      <c r="BF66" s="121">
        <v>1473</v>
      </c>
      <c r="BG66" s="121">
        <f>+SUM(BF66,AN66,AF66)</f>
        <v>285649</v>
      </c>
      <c r="BH66" s="121">
        <f>SUM(D66,AF66)</f>
        <v>0</v>
      </c>
      <c r="BI66" s="121">
        <f>SUM(E66,AG66)</f>
        <v>0</v>
      </c>
      <c r="BJ66" s="121">
        <f>SUM(F66,AH66)</f>
        <v>0</v>
      </c>
      <c r="BK66" s="121">
        <f>SUM(G66,AI66)</f>
        <v>0</v>
      </c>
      <c r="BL66" s="121">
        <f>SUM(H66,AJ66)</f>
        <v>0</v>
      </c>
      <c r="BM66" s="121">
        <f>SUM(I66,AK66)</f>
        <v>0</v>
      </c>
      <c r="BN66" s="121">
        <f>SUM(J66,AL66)</f>
        <v>0</v>
      </c>
      <c r="BO66" s="121">
        <f>SUM(K66,AM66)</f>
        <v>0</v>
      </c>
      <c r="BP66" s="121">
        <f>SUM(L66,AN66)</f>
        <v>2263634</v>
      </c>
      <c r="BQ66" s="121">
        <f>SUM(M66,AO66)</f>
        <v>90611</v>
      </c>
      <c r="BR66" s="121">
        <f>SUM(N66,AP66)</f>
        <v>90611</v>
      </c>
      <c r="BS66" s="121">
        <f>SUM(O66,AQ66)</f>
        <v>0</v>
      </c>
      <c r="BT66" s="121">
        <f>SUM(P66,AR66)</f>
        <v>0</v>
      </c>
      <c r="BU66" s="121">
        <f>SUM(Q66,AS66)</f>
        <v>0</v>
      </c>
      <c r="BV66" s="121">
        <f>SUM(R66,AT66)</f>
        <v>737964</v>
      </c>
      <c r="BW66" s="121">
        <f>SUM(S66,AU66)</f>
        <v>0</v>
      </c>
      <c r="BX66" s="121">
        <f>SUM(T66,AV66)</f>
        <v>737964</v>
      </c>
      <c r="BY66" s="121">
        <f>SUM(U66,AW66)</f>
        <v>0</v>
      </c>
      <c r="BZ66" s="121">
        <f>SUM(V66,AX66)</f>
        <v>0</v>
      </c>
      <c r="CA66" s="121">
        <f>SUM(W66,AY66)</f>
        <v>1435059</v>
      </c>
      <c r="CB66" s="121">
        <f>SUM(X66,AZ66)</f>
        <v>562362</v>
      </c>
      <c r="CC66" s="121">
        <f>SUM(Y66,BA66)</f>
        <v>730629</v>
      </c>
      <c r="CD66" s="121">
        <f>SUM(Z66,BB66)</f>
        <v>124126</v>
      </c>
      <c r="CE66" s="121">
        <f>SUM(AA66,BC66)</f>
        <v>17942</v>
      </c>
      <c r="CF66" s="121">
        <f>SUM(AB66,BD66)</f>
        <v>0</v>
      </c>
      <c r="CG66" s="121">
        <f>SUM(AC66,BE66)</f>
        <v>0</v>
      </c>
      <c r="CH66" s="121">
        <f>SUM(AD66,BF66)</f>
        <v>11861</v>
      </c>
      <c r="CI66" s="121">
        <f>SUM(AE66,BG66)</f>
        <v>2275495</v>
      </c>
    </row>
    <row r="67" spans="1:87" s="136" customFormat="1" ht="13.5" customHeight="1" x14ac:dyDescent="0.15">
      <c r="A67" s="119" t="s">
        <v>14</v>
      </c>
      <c r="B67" s="120" t="s">
        <v>363</v>
      </c>
      <c r="C67" s="119" t="s">
        <v>364</v>
      </c>
      <c r="D67" s="121">
        <f>+SUM(E67,J67)</f>
        <v>0</v>
      </c>
      <c r="E67" s="121">
        <f>+SUM(F67:I67)</f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f>+SUM(M67,R67,V67,W67,AC67)</f>
        <v>0</v>
      </c>
      <c r="M67" s="121">
        <f>+SUM(N67:Q67)</f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f>+SUM(S67:U67)</f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f>+SUM(X67:AA67)</f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f>+SUM(D67,L67,AD67)</f>
        <v>0</v>
      </c>
      <c r="AF67" s="121">
        <f>+SUM(AG67,AL67)</f>
        <v>0</v>
      </c>
      <c r="AG67" s="121">
        <f>+SUM(AH67:AK67)</f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f>+SUM(AO67,AT67,AX67,AY67,BE67)</f>
        <v>326646</v>
      </c>
      <c r="AO67" s="121">
        <f>+SUM(AP67:AS67)</f>
        <v>74167</v>
      </c>
      <c r="AP67" s="121">
        <v>74167</v>
      </c>
      <c r="AQ67" s="121">
        <v>0</v>
      </c>
      <c r="AR67" s="121">
        <v>0</v>
      </c>
      <c r="AS67" s="121">
        <v>0</v>
      </c>
      <c r="AT67" s="121">
        <f>+SUM(AU67:AW67)</f>
        <v>175867</v>
      </c>
      <c r="AU67" s="121">
        <v>0</v>
      </c>
      <c r="AV67" s="121">
        <v>175867</v>
      </c>
      <c r="AW67" s="121">
        <v>0</v>
      </c>
      <c r="AX67" s="121">
        <v>0</v>
      </c>
      <c r="AY67" s="121">
        <f>+SUM(AZ67:BC67)</f>
        <v>76612</v>
      </c>
      <c r="AZ67" s="121">
        <v>0</v>
      </c>
      <c r="BA67" s="121">
        <v>76612</v>
      </c>
      <c r="BB67" s="121">
        <v>0</v>
      </c>
      <c r="BC67" s="121">
        <v>0</v>
      </c>
      <c r="BD67" s="121">
        <v>0</v>
      </c>
      <c r="BE67" s="121">
        <v>0</v>
      </c>
      <c r="BF67" s="121">
        <v>26206</v>
      </c>
      <c r="BG67" s="121">
        <f>+SUM(BF67,AN67,AF67)</f>
        <v>352852</v>
      </c>
      <c r="BH67" s="121">
        <f>SUM(D67,AF67)</f>
        <v>0</v>
      </c>
      <c r="BI67" s="121">
        <f>SUM(E67,AG67)</f>
        <v>0</v>
      </c>
      <c r="BJ67" s="121">
        <f>SUM(F67,AH67)</f>
        <v>0</v>
      </c>
      <c r="BK67" s="121">
        <f>SUM(G67,AI67)</f>
        <v>0</v>
      </c>
      <c r="BL67" s="121">
        <f>SUM(H67,AJ67)</f>
        <v>0</v>
      </c>
      <c r="BM67" s="121">
        <f>SUM(I67,AK67)</f>
        <v>0</v>
      </c>
      <c r="BN67" s="121">
        <f>SUM(J67,AL67)</f>
        <v>0</v>
      </c>
      <c r="BO67" s="121">
        <f>SUM(K67,AM67)</f>
        <v>0</v>
      </c>
      <c r="BP67" s="121">
        <f>SUM(L67,AN67)</f>
        <v>326646</v>
      </c>
      <c r="BQ67" s="121">
        <f>SUM(M67,AO67)</f>
        <v>74167</v>
      </c>
      <c r="BR67" s="121">
        <f>SUM(N67,AP67)</f>
        <v>74167</v>
      </c>
      <c r="BS67" s="121">
        <f>SUM(O67,AQ67)</f>
        <v>0</v>
      </c>
      <c r="BT67" s="121">
        <f>SUM(P67,AR67)</f>
        <v>0</v>
      </c>
      <c r="BU67" s="121">
        <f>SUM(Q67,AS67)</f>
        <v>0</v>
      </c>
      <c r="BV67" s="121">
        <f>SUM(R67,AT67)</f>
        <v>175867</v>
      </c>
      <c r="BW67" s="121">
        <f>SUM(S67,AU67)</f>
        <v>0</v>
      </c>
      <c r="BX67" s="121">
        <f>SUM(T67,AV67)</f>
        <v>175867</v>
      </c>
      <c r="BY67" s="121">
        <f>SUM(U67,AW67)</f>
        <v>0</v>
      </c>
      <c r="BZ67" s="121">
        <f>SUM(V67,AX67)</f>
        <v>0</v>
      </c>
      <c r="CA67" s="121">
        <f>SUM(W67,AY67)</f>
        <v>76612</v>
      </c>
      <c r="CB67" s="121">
        <f>SUM(X67,AZ67)</f>
        <v>0</v>
      </c>
      <c r="CC67" s="121">
        <f>SUM(Y67,BA67)</f>
        <v>76612</v>
      </c>
      <c r="CD67" s="121">
        <f>SUM(Z67,BB67)</f>
        <v>0</v>
      </c>
      <c r="CE67" s="121">
        <f>SUM(AA67,BC67)</f>
        <v>0</v>
      </c>
      <c r="CF67" s="121">
        <f>SUM(AB67,BD67)</f>
        <v>0</v>
      </c>
      <c r="CG67" s="121">
        <f>SUM(AC67,BE67)</f>
        <v>0</v>
      </c>
      <c r="CH67" s="121">
        <f>SUM(AD67,BF67)</f>
        <v>26206</v>
      </c>
      <c r="CI67" s="121">
        <f>SUM(AE67,BG67)</f>
        <v>352852</v>
      </c>
    </row>
    <row r="68" spans="1:87" s="136" customFormat="1" ht="13.5" customHeight="1" x14ac:dyDescent="0.15">
      <c r="A68" s="119" t="s">
        <v>14</v>
      </c>
      <c r="B68" s="120" t="s">
        <v>429</v>
      </c>
      <c r="C68" s="119" t="s">
        <v>430</v>
      </c>
      <c r="D68" s="121">
        <f>+SUM(E68,J68)</f>
        <v>0</v>
      </c>
      <c r="E68" s="121">
        <f>+SUM(F68:I68)</f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f>+SUM(M68,R68,V68,W68,AC68)</f>
        <v>0</v>
      </c>
      <c r="M68" s="121">
        <f>+SUM(N68:Q68)</f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f>+SUM(S68:U68)</f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f>+SUM(X68:AA68)</f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f>+SUM(D68,L68,AD68)</f>
        <v>0</v>
      </c>
      <c r="AF68" s="121">
        <f>+SUM(AG68,AL68)</f>
        <v>0</v>
      </c>
      <c r="AG68" s="121">
        <f>+SUM(AH68:AK68)</f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f>+SUM(AO68,AT68,AX68,AY68,BE68)</f>
        <v>133749</v>
      </c>
      <c r="AO68" s="121">
        <f>+SUM(AP68:AS68)</f>
        <v>61510</v>
      </c>
      <c r="AP68" s="121">
        <v>61510</v>
      </c>
      <c r="AQ68" s="121">
        <v>0</v>
      </c>
      <c r="AR68" s="121">
        <v>0</v>
      </c>
      <c r="AS68" s="121">
        <v>0</v>
      </c>
      <c r="AT68" s="121">
        <f>+SUM(AU68:AW68)</f>
        <v>38066</v>
      </c>
      <c r="AU68" s="121">
        <v>0</v>
      </c>
      <c r="AV68" s="121">
        <v>38066</v>
      </c>
      <c r="AW68" s="121">
        <v>0</v>
      </c>
      <c r="AX68" s="121">
        <v>0</v>
      </c>
      <c r="AY68" s="121">
        <f>+SUM(AZ68:BC68)</f>
        <v>34173</v>
      </c>
      <c r="AZ68" s="121">
        <v>0</v>
      </c>
      <c r="BA68" s="121">
        <v>31540</v>
      </c>
      <c r="BB68" s="121">
        <v>2633</v>
      </c>
      <c r="BC68" s="121">
        <v>0</v>
      </c>
      <c r="BD68" s="121">
        <v>0</v>
      </c>
      <c r="BE68" s="121">
        <v>0</v>
      </c>
      <c r="BF68" s="121">
        <v>11449</v>
      </c>
      <c r="BG68" s="121">
        <f>+SUM(BF68,AN68,AF68)</f>
        <v>145198</v>
      </c>
      <c r="BH68" s="121">
        <f>SUM(D68,AF68)</f>
        <v>0</v>
      </c>
      <c r="BI68" s="121">
        <f>SUM(E68,AG68)</f>
        <v>0</v>
      </c>
      <c r="BJ68" s="121">
        <f>SUM(F68,AH68)</f>
        <v>0</v>
      </c>
      <c r="BK68" s="121">
        <f>SUM(G68,AI68)</f>
        <v>0</v>
      </c>
      <c r="BL68" s="121">
        <f>SUM(H68,AJ68)</f>
        <v>0</v>
      </c>
      <c r="BM68" s="121">
        <f>SUM(I68,AK68)</f>
        <v>0</v>
      </c>
      <c r="BN68" s="121">
        <f>SUM(J68,AL68)</f>
        <v>0</v>
      </c>
      <c r="BO68" s="121">
        <f>SUM(K68,AM68)</f>
        <v>0</v>
      </c>
      <c r="BP68" s="121">
        <f>SUM(L68,AN68)</f>
        <v>133749</v>
      </c>
      <c r="BQ68" s="121">
        <f>SUM(M68,AO68)</f>
        <v>61510</v>
      </c>
      <c r="BR68" s="121">
        <f>SUM(N68,AP68)</f>
        <v>61510</v>
      </c>
      <c r="BS68" s="121">
        <f>SUM(O68,AQ68)</f>
        <v>0</v>
      </c>
      <c r="BT68" s="121">
        <f>SUM(P68,AR68)</f>
        <v>0</v>
      </c>
      <c r="BU68" s="121">
        <f>SUM(Q68,AS68)</f>
        <v>0</v>
      </c>
      <c r="BV68" s="121">
        <f>SUM(R68,AT68)</f>
        <v>38066</v>
      </c>
      <c r="BW68" s="121">
        <f>SUM(S68,AU68)</f>
        <v>0</v>
      </c>
      <c r="BX68" s="121">
        <f>SUM(T68,AV68)</f>
        <v>38066</v>
      </c>
      <c r="BY68" s="121">
        <f>SUM(U68,AW68)</f>
        <v>0</v>
      </c>
      <c r="BZ68" s="121">
        <f>SUM(V68,AX68)</f>
        <v>0</v>
      </c>
      <c r="CA68" s="121">
        <f>SUM(W68,AY68)</f>
        <v>34173</v>
      </c>
      <c r="CB68" s="121">
        <f>SUM(X68,AZ68)</f>
        <v>0</v>
      </c>
      <c r="CC68" s="121">
        <f>SUM(Y68,BA68)</f>
        <v>31540</v>
      </c>
      <c r="CD68" s="121">
        <f>SUM(Z68,BB68)</f>
        <v>2633</v>
      </c>
      <c r="CE68" s="121">
        <f>SUM(AA68,BC68)</f>
        <v>0</v>
      </c>
      <c r="CF68" s="121">
        <f>SUM(AB68,BD68)</f>
        <v>0</v>
      </c>
      <c r="CG68" s="121">
        <f>SUM(AC68,BE68)</f>
        <v>0</v>
      </c>
      <c r="CH68" s="121">
        <f>SUM(AD68,BF68)</f>
        <v>11449</v>
      </c>
      <c r="CI68" s="121">
        <f>SUM(AE68,BG68)</f>
        <v>145198</v>
      </c>
    </row>
    <row r="69" spans="1:87" s="136" customFormat="1" ht="13.5" customHeight="1" x14ac:dyDescent="0.15">
      <c r="A69" s="119" t="s">
        <v>14</v>
      </c>
      <c r="B69" s="120" t="s">
        <v>375</v>
      </c>
      <c r="C69" s="119" t="s">
        <v>376</v>
      </c>
      <c r="D69" s="121">
        <f>+SUM(E69,J69)</f>
        <v>0</v>
      </c>
      <c r="E69" s="121">
        <f>+SUM(F69:I69)</f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f>+SUM(M69,R69,V69,W69,AC69)</f>
        <v>0</v>
      </c>
      <c r="M69" s="121">
        <f>+SUM(N69:Q69)</f>
        <v>0</v>
      </c>
      <c r="N69" s="121">
        <v>0</v>
      </c>
      <c r="O69" s="121">
        <v>0</v>
      </c>
      <c r="P69" s="121">
        <v>0</v>
      </c>
      <c r="Q69" s="121">
        <v>0</v>
      </c>
      <c r="R69" s="121">
        <f>+SUM(S69:U69)</f>
        <v>0</v>
      </c>
      <c r="S69" s="121">
        <v>0</v>
      </c>
      <c r="T69" s="121">
        <v>0</v>
      </c>
      <c r="U69" s="121">
        <v>0</v>
      </c>
      <c r="V69" s="121">
        <v>0</v>
      </c>
      <c r="W69" s="121">
        <f>+SUM(X69:AA69)</f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0</v>
      </c>
      <c r="AD69" s="121">
        <v>0</v>
      </c>
      <c r="AE69" s="121">
        <f>+SUM(D69,L69,AD69)</f>
        <v>0</v>
      </c>
      <c r="AF69" s="121">
        <f>+SUM(AG69,AL69)</f>
        <v>0</v>
      </c>
      <c r="AG69" s="121">
        <f>+SUM(AH69:AK69)</f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v>0</v>
      </c>
      <c r="AN69" s="121">
        <f>+SUM(AO69,AT69,AX69,AY69,BE69)</f>
        <v>422856</v>
      </c>
      <c r="AO69" s="121">
        <f>+SUM(AP69:AS69)</f>
        <v>116216</v>
      </c>
      <c r="AP69" s="121">
        <v>116216</v>
      </c>
      <c r="AQ69" s="121">
        <v>0</v>
      </c>
      <c r="AR69" s="121">
        <v>0</v>
      </c>
      <c r="AS69" s="121">
        <v>0</v>
      </c>
      <c r="AT69" s="121">
        <f>+SUM(AU69:AW69)</f>
        <v>145759</v>
      </c>
      <c r="AU69" s="121">
        <v>1510</v>
      </c>
      <c r="AV69" s="121">
        <v>144249</v>
      </c>
      <c r="AW69" s="121">
        <v>0</v>
      </c>
      <c r="AX69" s="121">
        <v>0</v>
      </c>
      <c r="AY69" s="121">
        <f>+SUM(AZ69:BC69)</f>
        <v>160881</v>
      </c>
      <c r="AZ69" s="121">
        <v>59615</v>
      </c>
      <c r="BA69" s="121">
        <v>97411</v>
      </c>
      <c r="BB69" s="121">
        <v>3855</v>
      </c>
      <c r="BC69" s="121">
        <v>0</v>
      </c>
      <c r="BD69" s="121">
        <v>0</v>
      </c>
      <c r="BE69" s="121">
        <v>0</v>
      </c>
      <c r="BF69" s="121">
        <v>19873</v>
      </c>
      <c r="BG69" s="121">
        <f>+SUM(BF69,AN69,AF69)</f>
        <v>442729</v>
      </c>
      <c r="BH69" s="121">
        <f>SUM(D69,AF69)</f>
        <v>0</v>
      </c>
      <c r="BI69" s="121">
        <f>SUM(E69,AG69)</f>
        <v>0</v>
      </c>
      <c r="BJ69" s="121">
        <f>SUM(F69,AH69)</f>
        <v>0</v>
      </c>
      <c r="BK69" s="121">
        <f>SUM(G69,AI69)</f>
        <v>0</v>
      </c>
      <c r="BL69" s="121">
        <f>SUM(H69,AJ69)</f>
        <v>0</v>
      </c>
      <c r="BM69" s="121">
        <f>SUM(I69,AK69)</f>
        <v>0</v>
      </c>
      <c r="BN69" s="121">
        <f>SUM(J69,AL69)</f>
        <v>0</v>
      </c>
      <c r="BO69" s="121">
        <f>SUM(K69,AM69)</f>
        <v>0</v>
      </c>
      <c r="BP69" s="121">
        <f>SUM(L69,AN69)</f>
        <v>422856</v>
      </c>
      <c r="BQ69" s="121">
        <f>SUM(M69,AO69)</f>
        <v>116216</v>
      </c>
      <c r="BR69" s="121">
        <f>SUM(N69,AP69)</f>
        <v>116216</v>
      </c>
      <c r="BS69" s="121">
        <f>SUM(O69,AQ69)</f>
        <v>0</v>
      </c>
      <c r="BT69" s="121">
        <f>SUM(P69,AR69)</f>
        <v>0</v>
      </c>
      <c r="BU69" s="121">
        <f>SUM(Q69,AS69)</f>
        <v>0</v>
      </c>
      <c r="BV69" s="121">
        <f>SUM(R69,AT69)</f>
        <v>145759</v>
      </c>
      <c r="BW69" s="121">
        <f>SUM(S69,AU69)</f>
        <v>1510</v>
      </c>
      <c r="BX69" s="121">
        <f>SUM(T69,AV69)</f>
        <v>144249</v>
      </c>
      <c r="BY69" s="121">
        <f>SUM(U69,AW69)</f>
        <v>0</v>
      </c>
      <c r="BZ69" s="121">
        <f>SUM(V69,AX69)</f>
        <v>0</v>
      </c>
      <c r="CA69" s="121">
        <f>SUM(W69,AY69)</f>
        <v>160881</v>
      </c>
      <c r="CB69" s="121">
        <f>SUM(X69,AZ69)</f>
        <v>59615</v>
      </c>
      <c r="CC69" s="121">
        <f>SUM(Y69,BA69)</f>
        <v>97411</v>
      </c>
      <c r="CD69" s="121">
        <f>SUM(Z69,BB69)</f>
        <v>3855</v>
      </c>
      <c r="CE69" s="121">
        <f>SUM(AA69,BC69)</f>
        <v>0</v>
      </c>
      <c r="CF69" s="121">
        <f>SUM(AB69,BD69)</f>
        <v>0</v>
      </c>
      <c r="CG69" s="121">
        <f>SUM(AC69,BE69)</f>
        <v>0</v>
      </c>
      <c r="CH69" s="121">
        <f>SUM(AD69,BF69)</f>
        <v>19873</v>
      </c>
      <c r="CI69" s="121">
        <f>SUM(AE69,BG69)</f>
        <v>442729</v>
      </c>
    </row>
    <row r="70" spans="1:87" s="136" customFormat="1" ht="13.5" customHeight="1" x14ac:dyDescent="0.15">
      <c r="A70" s="119" t="s">
        <v>14</v>
      </c>
      <c r="B70" s="120" t="s">
        <v>460</v>
      </c>
      <c r="C70" s="119" t="s">
        <v>461</v>
      </c>
      <c r="D70" s="121">
        <f>+SUM(E70,J70)</f>
        <v>0</v>
      </c>
      <c r="E70" s="121">
        <f>+SUM(F70:I70)</f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f>+SUM(M70,R70,V70,W70,AC70)</f>
        <v>0</v>
      </c>
      <c r="M70" s="121">
        <f>+SUM(N70:Q70)</f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f>+SUM(S70:U70)</f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f>+SUM(X70:AA70)</f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f>+SUM(D70,L70,AD70)</f>
        <v>0</v>
      </c>
      <c r="AF70" s="121">
        <f>+SUM(AG70,AL70)</f>
        <v>0</v>
      </c>
      <c r="AG70" s="121">
        <f>+SUM(AH70:AK70)</f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v>0</v>
      </c>
      <c r="AN70" s="121">
        <f>+SUM(AO70,AT70,AX70,AY70,BE70)</f>
        <v>461493</v>
      </c>
      <c r="AO70" s="121">
        <f>+SUM(AP70:AS70)</f>
        <v>229687</v>
      </c>
      <c r="AP70" s="121">
        <v>81843</v>
      </c>
      <c r="AQ70" s="121">
        <v>100775</v>
      </c>
      <c r="AR70" s="121">
        <v>47069</v>
      </c>
      <c r="AS70" s="121">
        <v>0</v>
      </c>
      <c r="AT70" s="121">
        <f>+SUM(AU70:AW70)</f>
        <v>138343</v>
      </c>
      <c r="AU70" s="121">
        <v>28976</v>
      </c>
      <c r="AV70" s="121">
        <v>109367</v>
      </c>
      <c r="AW70" s="121">
        <v>0</v>
      </c>
      <c r="AX70" s="121">
        <v>4966</v>
      </c>
      <c r="AY70" s="121">
        <f>+SUM(AZ70:BC70)</f>
        <v>88497</v>
      </c>
      <c r="AZ70" s="121">
        <v>86113</v>
      </c>
      <c r="BA70" s="121">
        <v>2384</v>
      </c>
      <c r="BB70" s="121">
        <v>0</v>
      </c>
      <c r="BC70" s="121">
        <v>0</v>
      </c>
      <c r="BD70" s="121">
        <v>0</v>
      </c>
      <c r="BE70" s="121">
        <v>0</v>
      </c>
      <c r="BF70" s="121">
        <v>66794</v>
      </c>
      <c r="BG70" s="121">
        <f>+SUM(BF70,AN70,AF70)</f>
        <v>528287</v>
      </c>
      <c r="BH70" s="121">
        <f>SUM(D70,AF70)</f>
        <v>0</v>
      </c>
      <c r="BI70" s="121">
        <f>SUM(E70,AG70)</f>
        <v>0</v>
      </c>
      <c r="BJ70" s="121">
        <f>SUM(F70,AH70)</f>
        <v>0</v>
      </c>
      <c r="BK70" s="121">
        <f>SUM(G70,AI70)</f>
        <v>0</v>
      </c>
      <c r="BL70" s="121">
        <f>SUM(H70,AJ70)</f>
        <v>0</v>
      </c>
      <c r="BM70" s="121">
        <f>SUM(I70,AK70)</f>
        <v>0</v>
      </c>
      <c r="BN70" s="121">
        <f>SUM(J70,AL70)</f>
        <v>0</v>
      </c>
      <c r="BO70" s="121">
        <f>SUM(K70,AM70)</f>
        <v>0</v>
      </c>
      <c r="BP70" s="121">
        <f>SUM(L70,AN70)</f>
        <v>461493</v>
      </c>
      <c r="BQ70" s="121">
        <f>SUM(M70,AO70)</f>
        <v>229687</v>
      </c>
      <c r="BR70" s="121">
        <f>SUM(N70,AP70)</f>
        <v>81843</v>
      </c>
      <c r="BS70" s="121">
        <f>SUM(O70,AQ70)</f>
        <v>100775</v>
      </c>
      <c r="BT70" s="121">
        <f>SUM(P70,AR70)</f>
        <v>47069</v>
      </c>
      <c r="BU70" s="121">
        <f>SUM(Q70,AS70)</f>
        <v>0</v>
      </c>
      <c r="BV70" s="121">
        <f>SUM(R70,AT70)</f>
        <v>138343</v>
      </c>
      <c r="BW70" s="121">
        <f>SUM(S70,AU70)</f>
        <v>28976</v>
      </c>
      <c r="BX70" s="121">
        <f>SUM(T70,AV70)</f>
        <v>109367</v>
      </c>
      <c r="BY70" s="121">
        <f>SUM(U70,AW70)</f>
        <v>0</v>
      </c>
      <c r="BZ70" s="121">
        <f>SUM(V70,AX70)</f>
        <v>4966</v>
      </c>
      <c r="CA70" s="121">
        <f>SUM(W70,AY70)</f>
        <v>88497</v>
      </c>
      <c r="CB70" s="121">
        <f>SUM(X70,AZ70)</f>
        <v>86113</v>
      </c>
      <c r="CC70" s="121">
        <f>SUM(Y70,BA70)</f>
        <v>2384</v>
      </c>
      <c r="CD70" s="121">
        <f>SUM(Z70,BB70)</f>
        <v>0</v>
      </c>
      <c r="CE70" s="121">
        <f>SUM(AA70,BC70)</f>
        <v>0</v>
      </c>
      <c r="CF70" s="121">
        <f>SUM(AB70,BD70)</f>
        <v>0</v>
      </c>
      <c r="CG70" s="121">
        <f>SUM(AC70,BE70)</f>
        <v>0</v>
      </c>
      <c r="CH70" s="121">
        <f>SUM(AD70,BF70)</f>
        <v>66794</v>
      </c>
      <c r="CI70" s="121">
        <f>SUM(AE70,BG70)</f>
        <v>528287</v>
      </c>
    </row>
    <row r="71" spans="1:87" s="136" customFormat="1" ht="13.5" customHeight="1" x14ac:dyDescent="0.15">
      <c r="A71" s="119" t="s">
        <v>14</v>
      </c>
      <c r="B71" s="120" t="s">
        <v>445</v>
      </c>
      <c r="C71" s="119" t="s">
        <v>446</v>
      </c>
      <c r="D71" s="121">
        <f>+SUM(E71,J71)</f>
        <v>0</v>
      </c>
      <c r="E71" s="121">
        <f>+SUM(F71:I71)</f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  <c r="L71" s="121">
        <f>+SUM(M71,R71,V71,W71,AC71)</f>
        <v>457728</v>
      </c>
      <c r="M71" s="121">
        <f>+SUM(N71:Q71)</f>
        <v>67980</v>
      </c>
      <c r="N71" s="121">
        <v>28325</v>
      </c>
      <c r="O71" s="121">
        <v>0</v>
      </c>
      <c r="P71" s="121">
        <v>28325</v>
      </c>
      <c r="Q71" s="121">
        <v>11330</v>
      </c>
      <c r="R71" s="121">
        <f>+SUM(S71:U71)</f>
        <v>245531</v>
      </c>
      <c r="S71" s="121">
        <v>12187</v>
      </c>
      <c r="T71" s="121">
        <v>225167</v>
      </c>
      <c r="U71" s="121">
        <v>8177</v>
      </c>
      <c r="V71" s="121">
        <v>0</v>
      </c>
      <c r="W71" s="121">
        <f>+SUM(X71:AA71)</f>
        <v>144217</v>
      </c>
      <c r="X71" s="121">
        <v>75832</v>
      </c>
      <c r="Y71" s="121">
        <v>61515</v>
      </c>
      <c r="Z71" s="121">
        <v>1265</v>
      </c>
      <c r="AA71" s="121">
        <v>5605</v>
      </c>
      <c r="AB71" s="121">
        <v>0</v>
      </c>
      <c r="AC71" s="121">
        <v>0</v>
      </c>
      <c r="AD71" s="121">
        <v>0</v>
      </c>
      <c r="AE71" s="121">
        <f>+SUM(D71,L71,AD71)</f>
        <v>457728</v>
      </c>
      <c r="AF71" s="121">
        <f>+SUM(AG71,AL71)</f>
        <v>0</v>
      </c>
      <c r="AG71" s="121">
        <f>+SUM(AH71:AK71)</f>
        <v>0</v>
      </c>
      <c r="AH71" s="121">
        <v>0</v>
      </c>
      <c r="AI71" s="121">
        <v>0</v>
      </c>
      <c r="AJ71" s="121">
        <v>0</v>
      </c>
      <c r="AK71" s="121">
        <v>0</v>
      </c>
      <c r="AL71" s="121">
        <v>0</v>
      </c>
      <c r="AM71" s="121">
        <v>0</v>
      </c>
      <c r="AN71" s="121">
        <f>+SUM(AO71,AT71,AX71,AY71,BE71)</f>
        <v>0</v>
      </c>
      <c r="AO71" s="121">
        <f>+SUM(AP71:AS71)</f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f>+SUM(AU71:AW71)</f>
        <v>0</v>
      </c>
      <c r="AU71" s="121">
        <v>0</v>
      </c>
      <c r="AV71" s="121">
        <v>0</v>
      </c>
      <c r="AW71" s="121">
        <v>0</v>
      </c>
      <c r="AX71" s="121">
        <v>0</v>
      </c>
      <c r="AY71" s="121">
        <f>+SUM(AZ71:BC71)</f>
        <v>0</v>
      </c>
      <c r="AZ71" s="121">
        <v>0</v>
      </c>
      <c r="BA71" s="121">
        <v>0</v>
      </c>
      <c r="BB71" s="121">
        <v>0</v>
      </c>
      <c r="BC71" s="121">
        <v>0</v>
      </c>
      <c r="BD71" s="121">
        <v>0</v>
      </c>
      <c r="BE71" s="121">
        <v>0</v>
      </c>
      <c r="BF71" s="121">
        <v>0</v>
      </c>
      <c r="BG71" s="121">
        <f>+SUM(BF71,AN71,AF71)</f>
        <v>0</v>
      </c>
      <c r="BH71" s="121">
        <f>SUM(D71,AF71)</f>
        <v>0</v>
      </c>
      <c r="BI71" s="121">
        <f>SUM(E71,AG71)</f>
        <v>0</v>
      </c>
      <c r="BJ71" s="121">
        <f>SUM(F71,AH71)</f>
        <v>0</v>
      </c>
      <c r="BK71" s="121">
        <f>SUM(G71,AI71)</f>
        <v>0</v>
      </c>
      <c r="BL71" s="121">
        <f>SUM(H71,AJ71)</f>
        <v>0</v>
      </c>
      <c r="BM71" s="121">
        <f>SUM(I71,AK71)</f>
        <v>0</v>
      </c>
      <c r="BN71" s="121">
        <f>SUM(J71,AL71)</f>
        <v>0</v>
      </c>
      <c r="BO71" s="121">
        <f>SUM(K71,AM71)</f>
        <v>0</v>
      </c>
      <c r="BP71" s="121">
        <f>SUM(L71,AN71)</f>
        <v>457728</v>
      </c>
      <c r="BQ71" s="121">
        <f>SUM(M71,AO71)</f>
        <v>67980</v>
      </c>
      <c r="BR71" s="121">
        <f>SUM(N71,AP71)</f>
        <v>28325</v>
      </c>
      <c r="BS71" s="121">
        <f>SUM(O71,AQ71)</f>
        <v>0</v>
      </c>
      <c r="BT71" s="121">
        <f>SUM(P71,AR71)</f>
        <v>28325</v>
      </c>
      <c r="BU71" s="121">
        <f>SUM(Q71,AS71)</f>
        <v>11330</v>
      </c>
      <c r="BV71" s="121">
        <f>SUM(R71,AT71)</f>
        <v>245531</v>
      </c>
      <c r="BW71" s="121">
        <f>SUM(S71,AU71)</f>
        <v>12187</v>
      </c>
      <c r="BX71" s="121">
        <f>SUM(T71,AV71)</f>
        <v>225167</v>
      </c>
      <c r="BY71" s="121">
        <f>SUM(U71,AW71)</f>
        <v>8177</v>
      </c>
      <c r="BZ71" s="121">
        <f>SUM(V71,AX71)</f>
        <v>0</v>
      </c>
      <c r="CA71" s="121">
        <f>SUM(W71,AY71)</f>
        <v>144217</v>
      </c>
      <c r="CB71" s="121">
        <f>SUM(X71,AZ71)</f>
        <v>75832</v>
      </c>
      <c r="CC71" s="121">
        <f>SUM(Y71,BA71)</f>
        <v>61515</v>
      </c>
      <c r="CD71" s="121">
        <f>SUM(Z71,BB71)</f>
        <v>1265</v>
      </c>
      <c r="CE71" s="121">
        <f>SUM(AA71,BC71)</f>
        <v>5605</v>
      </c>
      <c r="CF71" s="121">
        <f>SUM(AB71,BD71)</f>
        <v>0</v>
      </c>
      <c r="CG71" s="121">
        <f>SUM(AC71,BE71)</f>
        <v>0</v>
      </c>
      <c r="CH71" s="121">
        <f>SUM(AD71,BF71)</f>
        <v>0</v>
      </c>
      <c r="CI71" s="121">
        <f>SUM(AE71,BG71)</f>
        <v>457728</v>
      </c>
    </row>
    <row r="72" spans="1:87" s="136" customFormat="1" ht="13.5" customHeight="1" x14ac:dyDescent="0.15">
      <c r="A72" s="119" t="s">
        <v>14</v>
      </c>
      <c r="B72" s="120" t="s">
        <v>339</v>
      </c>
      <c r="C72" s="119" t="s">
        <v>340</v>
      </c>
      <c r="D72" s="121">
        <f>+SUM(E72,J72)</f>
        <v>0</v>
      </c>
      <c r="E72" s="121">
        <f>+SUM(F72:I72)</f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f>+SUM(M72,R72,V72,W72,AC72)</f>
        <v>88025</v>
      </c>
      <c r="M72" s="121">
        <f>+SUM(N72:Q72)</f>
        <v>24719</v>
      </c>
      <c r="N72" s="121">
        <v>24719</v>
      </c>
      <c r="O72" s="121">
        <v>0</v>
      </c>
      <c r="P72" s="121">
        <v>0</v>
      </c>
      <c r="Q72" s="121">
        <v>0</v>
      </c>
      <c r="R72" s="121">
        <f>+SUM(S72:U72)</f>
        <v>20204</v>
      </c>
      <c r="S72" s="121">
        <v>0</v>
      </c>
      <c r="T72" s="121">
        <v>20204</v>
      </c>
      <c r="U72" s="121">
        <v>0</v>
      </c>
      <c r="V72" s="121">
        <v>0</v>
      </c>
      <c r="W72" s="121">
        <f>+SUM(X72:AA72)</f>
        <v>43102</v>
      </c>
      <c r="X72" s="121">
        <v>0</v>
      </c>
      <c r="Y72" s="121">
        <v>43102</v>
      </c>
      <c r="Z72" s="121">
        <v>0</v>
      </c>
      <c r="AA72" s="121">
        <v>0</v>
      </c>
      <c r="AB72" s="121">
        <v>0</v>
      </c>
      <c r="AC72" s="121">
        <v>0</v>
      </c>
      <c r="AD72" s="121">
        <v>44714</v>
      </c>
      <c r="AE72" s="121">
        <f>+SUM(D72,L72,AD72)</f>
        <v>132739</v>
      </c>
      <c r="AF72" s="121">
        <f>+SUM(AG72,AL72)</f>
        <v>0</v>
      </c>
      <c r="AG72" s="121">
        <f>+SUM(AH72:AK72)</f>
        <v>0</v>
      </c>
      <c r="AH72" s="121">
        <v>0</v>
      </c>
      <c r="AI72" s="121">
        <v>0</v>
      </c>
      <c r="AJ72" s="121">
        <v>0</v>
      </c>
      <c r="AK72" s="121">
        <v>0</v>
      </c>
      <c r="AL72" s="121">
        <v>0</v>
      </c>
      <c r="AM72" s="121">
        <v>0</v>
      </c>
      <c r="AN72" s="121">
        <f>+SUM(AO72,AT72,AX72,AY72,BE72)</f>
        <v>0</v>
      </c>
      <c r="AO72" s="121">
        <f>+SUM(AP72:AS72)</f>
        <v>0</v>
      </c>
      <c r="AP72" s="121">
        <v>0</v>
      </c>
      <c r="AQ72" s="121">
        <v>0</v>
      </c>
      <c r="AR72" s="121">
        <v>0</v>
      </c>
      <c r="AS72" s="121">
        <v>0</v>
      </c>
      <c r="AT72" s="121">
        <f>+SUM(AU72:AW72)</f>
        <v>0</v>
      </c>
      <c r="AU72" s="121">
        <v>0</v>
      </c>
      <c r="AV72" s="121">
        <v>0</v>
      </c>
      <c r="AW72" s="121">
        <v>0</v>
      </c>
      <c r="AX72" s="121">
        <v>0</v>
      </c>
      <c r="AY72" s="121">
        <f>+SUM(AZ72:BC72)</f>
        <v>0</v>
      </c>
      <c r="AZ72" s="121">
        <v>0</v>
      </c>
      <c r="BA72" s="121">
        <v>0</v>
      </c>
      <c r="BB72" s="121">
        <v>0</v>
      </c>
      <c r="BC72" s="121">
        <v>0</v>
      </c>
      <c r="BD72" s="121">
        <v>0</v>
      </c>
      <c r="BE72" s="121">
        <v>0</v>
      </c>
      <c r="BF72" s="121">
        <v>0</v>
      </c>
      <c r="BG72" s="121">
        <f>+SUM(BF72,AN72,AF72)</f>
        <v>0</v>
      </c>
      <c r="BH72" s="121">
        <f>SUM(D72,AF72)</f>
        <v>0</v>
      </c>
      <c r="BI72" s="121">
        <f>SUM(E72,AG72)</f>
        <v>0</v>
      </c>
      <c r="BJ72" s="121">
        <f>SUM(F72,AH72)</f>
        <v>0</v>
      </c>
      <c r="BK72" s="121">
        <f>SUM(G72,AI72)</f>
        <v>0</v>
      </c>
      <c r="BL72" s="121">
        <f>SUM(H72,AJ72)</f>
        <v>0</v>
      </c>
      <c r="BM72" s="121">
        <f>SUM(I72,AK72)</f>
        <v>0</v>
      </c>
      <c r="BN72" s="121">
        <f>SUM(J72,AL72)</f>
        <v>0</v>
      </c>
      <c r="BO72" s="121">
        <f>SUM(K72,AM72)</f>
        <v>0</v>
      </c>
      <c r="BP72" s="121">
        <f>SUM(L72,AN72)</f>
        <v>88025</v>
      </c>
      <c r="BQ72" s="121">
        <f>SUM(M72,AO72)</f>
        <v>24719</v>
      </c>
      <c r="BR72" s="121">
        <f>SUM(N72,AP72)</f>
        <v>24719</v>
      </c>
      <c r="BS72" s="121">
        <f>SUM(O72,AQ72)</f>
        <v>0</v>
      </c>
      <c r="BT72" s="121">
        <f>SUM(P72,AR72)</f>
        <v>0</v>
      </c>
      <c r="BU72" s="121">
        <f>SUM(Q72,AS72)</f>
        <v>0</v>
      </c>
      <c r="BV72" s="121">
        <f>SUM(R72,AT72)</f>
        <v>20204</v>
      </c>
      <c r="BW72" s="121">
        <f>SUM(S72,AU72)</f>
        <v>0</v>
      </c>
      <c r="BX72" s="121">
        <f>SUM(T72,AV72)</f>
        <v>20204</v>
      </c>
      <c r="BY72" s="121">
        <f>SUM(U72,AW72)</f>
        <v>0</v>
      </c>
      <c r="BZ72" s="121">
        <f>SUM(V72,AX72)</f>
        <v>0</v>
      </c>
      <c r="CA72" s="121">
        <f>SUM(W72,AY72)</f>
        <v>43102</v>
      </c>
      <c r="CB72" s="121">
        <f>SUM(X72,AZ72)</f>
        <v>0</v>
      </c>
      <c r="CC72" s="121">
        <f>SUM(Y72,BA72)</f>
        <v>43102</v>
      </c>
      <c r="CD72" s="121">
        <f>SUM(Z72,BB72)</f>
        <v>0</v>
      </c>
      <c r="CE72" s="121">
        <f>SUM(AA72,BC72)</f>
        <v>0</v>
      </c>
      <c r="CF72" s="121">
        <f>SUM(AB72,BD72)</f>
        <v>0</v>
      </c>
      <c r="CG72" s="121">
        <f>SUM(AC72,BE72)</f>
        <v>0</v>
      </c>
      <c r="CH72" s="121">
        <f>SUM(AD72,BF72)</f>
        <v>44714</v>
      </c>
      <c r="CI72" s="121">
        <f>SUM(AE72,BG72)</f>
        <v>132739</v>
      </c>
    </row>
    <row r="73" spans="1:87" s="136" customFormat="1" ht="13.5" customHeight="1" x14ac:dyDescent="0.15">
      <c r="A73" s="119" t="s">
        <v>14</v>
      </c>
      <c r="B73" s="120" t="s">
        <v>353</v>
      </c>
      <c r="C73" s="119" t="s">
        <v>354</v>
      </c>
      <c r="D73" s="121">
        <f>+SUM(E73,J73)</f>
        <v>50250</v>
      </c>
      <c r="E73" s="121">
        <f>+SUM(F73:I73)</f>
        <v>50250</v>
      </c>
      <c r="F73" s="121">
        <v>0</v>
      </c>
      <c r="G73" s="121">
        <v>29773</v>
      </c>
      <c r="H73" s="121">
        <v>20477</v>
      </c>
      <c r="I73" s="121">
        <v>0</v>
      </c>
      <c r="J73" s="121">
        <v>0</v>
      </c>
      <c r="K73" s="121">
        <v>0</v>
      </c>
      <c r="L73" s="121">
        <f>+SUM(M73,R73,V73,W73,AC73)</f>
        <v>1344872</v>
      </c>
      <c r="M73" s="121">
        <f>+SUM(N73:Q73)</f>
        <v>57659</v>
      </c>
      <c r="N73" s="121">
        <v>50439</v>
      </c>
      <c r="O73" s="121">
        <v>0</v>
      </c>
      <c r="P73" s="121">
        <v>0</v>
      </c>
      <c r="Q73" s="121">
        <v>7220</v>
      </c>
      <c r="R73" s="121">
        <f>+SUM(S73:U73)</f>
        <v>272150</v>
      </c>
      <c r="S73" s="121">
        <v>0</v>
      </c>
      <c r="T73" s="121">
        <v>194529</v>
      </c>
      <c r="U73" s="121">
        <v>77621</v>
      </c>
      <c r="V73" s="121">
        <v>0</v>
      </c>
      <c r="W73" s="121">
        <f>+SUM(X73:AA73)</f>
        <v>1015063</v>
      </c>
      <c r="X73" s="121">
        <v>412939</v>
      </c>
      <c r="Y73" s="121">
        <v>566993</v>
      </c>
      <c r="Z73" s="121">
        <v>35131</v>
      </c>
      <c r="AA73" s="121">
        <v>0</v>
      </c>
      <c r="AB73" s="121">
        <v>0</v>
      </c>
      <c r="AC73" s="121">
        <v>0</v>
      </c>
      <c r="AD73" s="121">
        <v>44951</v>
      </c>
      <c r="AE73" s="121">
        <f>+SUM(D73,L73,AD73)</f>
        <v>1440073</v>
      </c>
      <c r="AF73" s="121">
        <f>+SUM(AG73,AL73)</f>
        <v>1045959</v>
      </c>
      <c r="AG73" s="121">
        <f>+SUM(AH73:AK73)</f>
        <v>1045959</v>
      </c>
      <c r="AH73" s="121">
        <v>0</v>
      </c>
      <c r="AI73" s="121">
        <v>1045959</v>
      </c>
      <c r="AJ73" s="121">
        <v>0</v>
      </c>
      <c r="AK73" s="121">
        <v>0</v>
      </c>
      <c r="AL73" s="121">
        <v>0</v>
      </c>
      <c r="AM73" s="121">
        <v>0</v>
      </c>
      <c r="AN73" s="121">
        <f>+SUM(AO73,AT73,AX73,AY73,BE73)</f>
        <v>181061</v>
      </c>
      <c r="AO73" s="121">
        <f>+SUM(AP73:AS73)</f>
        <v>96588</v>
      </c>
      <c r="AP73" s="121">
        <v>96588</v>
      </c>
      <c r="AQ73" s="121">
        <v>0</v>
      </c>
      <c r="AR73" s="121">
        <v>0</v>
      </c>
      <c r="AS73" s="121">
        <v>0</v>
      </c>
      <c r="AT73" s="121">
        <f>+SUM(AU73:AW73)</f>
        <v>40292</v>
      </c>
      <c r="AU73" s="121">
        <v>0</v>
      </c>
      <c r="AV73" s="121">
        <v>40292</v>
      </c>
      <c r="AW73" s="121">
        <v>0</v>
      </c>
      <c r="AX73" s="121">
        <v>0</v>
      </c>
      <c r="AY73" s="121">
        <f>+SUM(AZ73:BC73)</f>
        <v>44181</v>
      </c>
      <c r="AZ73" s="121">
        <v>0</v>
      </c>
      <c r="BA73" s="121">
        <v>44181</v>
      </c>
      <c r="BB73" s="121">
        <v>0</v>
      </c>
      <c r="BC73" s="121">
        <v>0</v>
      </c>
      <c r="BD73" s="121">
        <v>0</v>
      </c>
      <c r="BE73" s="121">
        <v>0</v>
      </c>
      <c r="BF73" s="121">
        <v>6110</v>
      </c>
      <c r="BG73" s="121">
        <f>+SUM(BF73,AN73,AF73)</f>
        <v>1233130</v>
      </c>
      <c r="BH73" s="121">
        <f>SUM(D73,AF73)</f>
        <v>1096209</v>
      </c>
      <c r="BI73" s="121">
        <f>SUM(E73,AG73)</f>
        <v>1096209</v>
      </c>
      <c r="BJ73" s="121">
        <f>SUM(F73,AH73)</f>
        <v>0</v>
      </c>
      <c r="BK73" s="121">
        <f>SUM(G73,AI73)</f>
        <v>1075732</v>
      </c>
      <c r="BL73" s="121">
        <f>SUM(H73,AJ73)</f>
        <v>20477</v>
      </c>
      <c r="BM73" s="121">
        <f>SUM(I73,AK73)</f>
        <v>0</v>
      </c>
      <c r="BN73" s="121">
        <f>SUM(J73,AL73)</f>
        <v>0</v>
      </c>
      <c r="BO73" s="121">
        <f>SUM(K73,AM73)</f>
        <v>0</v>
      </c>
      <c r="BP73" s="121">
        <f>SUM(L73,AN73)</f>
        <v>1525933</v>
      </c>
      <c r="BQ73" s="121">
        <f>SUM(M73,AO73)</f>
        <v>154247</v>
      </c>
      <c r="BR73" s="121">
        <f>SUM(N73,AP73)</f>
        <v>147027</v>
      </c>
      <c r="BS73" s="121">
        <f>SUM(O73,AQ73)</f>
        <v>0</v>
      </c>
      <c r="BT73" s="121">
        <f>SUM(P73,AR73)</f>
        <v>0</v>
      </c>
      <c r="BU73" s="121">
        <f>SUM(Q73,AS73)</f>
        <v>7220</v>
      </c>
      <c r="BV73" s="121">
        <f>SUM(R73,AT73)</f>
        <v>312442</v>
      </c>
      <c r="BW73" s="121">
        <f>SUM(S73,AU73)</f>
        <v>0</v>
      </c>
      <c r="BX73" s="121">
        <f>SUM(T73,AV73)</f>
        <v>234821</v>
      </c>
      <c r="BY73" s="121">
        <f>SUM(U73,AW73)</f>
        <v>77621</v>
      </c>
      <c r="BZ73" s="121">
        <f>SUM(V73,AX73)</f>
        <v>0</v>
      </c>
      <c r="CA73" s="121">
        <f>SUM(W73,AY73)</f>
        <v>1059244</v>
      </c>
      <c r="CB73" s="121">
        <f>SUM(X73,AZ73)</f>
        <v>412939</v>
      </c>
      <c r="CC73" s="121">
        <f>SUM(Y73,BA73)</f>
        <v>611174</v>
      </c>
      <c r="CD73" s="121">
        <f>SUM(Z73,BB73)</f>
        <v>35131</v>
      </c>
      <c r="CE73" s="121">
        <f>SUM(AA73,BC73)</f>
        <v>0</v>
      </c>
      <c r="CF73" s="121">
        <f>SUM(AB73,BD73)</f>
        <v>0</v>
      </c>
      <c r="CG73" s="121">
        <f>SUM(AC73,BE73)</f>
        <v>0</v>
      </c>
      <c r="CH73" s="121">
        <f>SUM(AD73,BF73)</f>
        <v>51061</v>
      </c>
      <c r="CI73" s="121">
        <f>SUM(AE73,BG73)</f>
        <v>2673203</v>
      </c>
    </row>
    <row r="74" spans="1:87" s="136" customFormat="1" ht="13.5" customHeight="1" x14ac:dyDescent="0.15">
      <c r="A74" s="119" t="s">
        <v>14</v>
      </c>
      <c r="B74" s="120" t="s">
        <v>368</v>
      </c>
      <c r="C74" s="119" t="s">
        <v>369</v>
      </c>
      <c r="D74" s="121">
        <f>+SUM(E74,J74)</f>
        <v>0</v>
      </c>
      <c r="E74" s="121">
        <f>+SUM(F74:I74)</f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f>+SUM(M74,R74,V74,W74,AC74)</f>
        <v>0</v>
      </c>
      <c r="M74" s="121">
        <f>+SUM(N74:Q74)</f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f>+SUM(S74:U74)</f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f>+SUM(X74:AA74)</f>
        <v>0</v>
      </c>
      <c r="X74" s="121">
        <v>0</v>
      </c>
      <c r="Y74" s="121">
        <v>0</v>
      </c>
      <c r="Z74" s="121">
        <v>0</v>
      </c>
      <c r="AA74" s="121">
        <v>0</v>
      </c>
      <c r="AB74" s="121">
        <v>0</v>
      </c>
      <c r="AC74" s="121">
        <v>0</v>
      </c>
      <c r="AD74" s="121">
        <v>0</v>
      </c>
      <c r="AE74" s="121">
        <f>+SUM(D74,L74,AD74)</f>
        <v>0</v>
      </c>
      <c r="AF74" s="121">
        <f>+SUM(AG74,AL74)</f>
        <v>0</v>
      </c>
      <c r="AG74" s="121">
        <f>+SUM(AH74:AK74)</f>
        <v>0</v>
      </c>
      <c r="AH74" s="121">
        <v>0</v>
      </c>
      <c r="AI74" s="121">
        <v>0</v>
      </c>
      <c r="AJ74" s="121">
        <v>0</v>
      </c>
      <c r="AK74" s="121">
        <v>0</v>
      </c>
      <c r="AL74" s="121">
        <v>0</v>
      </c>
      <c r="AM74" s="121">
        <v>0</v>
      </c>
      <c r="AN74" s="121">
        <f>+SUM(AO74,AT74,AX74,AY74,BE74)</f>
        <v>529840</v>
      </c>
      <c r="AO74" s="121">
        <f>+SUM(AP74:AS74)</f>
        <v>108991</v>
      </c>
      <c r="AP74" s="121">
        <v>62258</v>
      </c>
      <c r="AQ74" s="121">
        <v>33458</v>
      </c>
      <c r="AR74" s="121">
        <v>13275</v>
      </c>
      <c r="AS74" s="121">
        <v>0</v>
      </c>
      <c r="AT74" s="121">
        <f>+SUM(AU74:AW74)</f>
        <v>139282</v>
      </c>
      <c r="AU74" s="121">
        <v>3304</v>
      </c>
      <c r="AV74" s="121">
        <v>135978</v>
      </c>
      <c r="AW74" s="121">
        <v>0</v>
      </c>
      <c r="AX74" s="121">
        <v>0</v>
      </c>
      <c r="AY74" s="121">
        <f>+SUM(AZ74:BC74)</f>
        <v>281567</v>
      </c>
      <c r="AZ74" s="121">
        <v>89818</v>
      </c>
      <c r="BA74" s="121">
        <v>177532</v>
      </c>
      <c r="BB74" s="121">
        <v>14217</v>
      </c>
      <c r="BC74" s="121">
        <v>0</v>
      </c>
      <c r="BD74" s="121">
        <v>0</v>
      </c>
      <c r="BE74" s="121">
        <v>0</v>
      </c>
      <c r="BF74" s="121">
        <v>14105</v>
      </c>
      <c r="BG74" s="121">
        <f>+SUM(BF74,AN74,AF74)</f>
        <v>543945</v>
      </c>
      <c r="BH74" s="121">
        <f>SUM(D74,AF74)</f>
        <v>0</v>
      </c>
      <c r="BI74" s="121">
        <f>SUM(E74,AG74)</f>
        <v>0</v>
      </c>
      <c r="BJ74" s="121">
        <f>SUM(F74,AH74)</f>
        <v>0</v>
      </c>
      <c r="BK74" s="121">
        <f>SUM(G74,AI74)</f>
        <v>0</v>
      </c>
      <c r="BL74" s="121">
        <f>SUM(H74,AJ74)</f>
        <v>0</v>
      </c>
      <c r="BM74" s="121">
        <f>SUM(I74,AK74)</f>
        <v>0</v>
      </c>
      <c r="BN74" s="121">
        <f>SUM(J74,AL74)</f>
        <v>0</v>
      </c>
      <c r="BO74" s="121">
        <f>SUM(K74,AM74)</f>
        <v>0</v>
      </c>
      <c r="BP74" s="121">
        <f>SUM(L74,AN74)</f>
        <v>529840</v>
      </c>
      <c r="BQ74" s="121">
        <f>SUM(M74,AO74)</f>
        <v>108991</v>
      </c>
      <c r="BR74" s="121">
        <f>SUM(N74,AP74)</f>
        <v>62258</v>
      </c>
      <c r="BS74" s="121">
        <f>SUM(O74,AQ74)</f>
        <v>33458</v>
      </c>
      <c r="BT74" s="121">
        <f>SUM(P74,AR74)</f>
        <v>13275</v>
      </c>
      <c r="BU74" s="121">
        <f>SUM(Q74,AS74)</f>
        <v>0</v>
      </c>
      <c r="BV74" s="121">
        <f>SUM(R74,AT74)</f>
        <v>139282</v>
      </c>
      <c r="BW74" s="121">
        <f>SUM(S74,AU74)</f>
        <v>3304</v>
      </c>
      <c r="BX74" s="121">
        <f>SUM(T74,AV74)</f>
        <v>135978</v>
      </c>
      <c r="BY74" s="121">
        <f>SUM(U74,AW74)</f>
        <v>0</v>
      </c>
      <c r="BZ74" s="121">
        <f>SUM(V74,AX74)</f>
        <v>0</v>
      </c>
      <c r="CA74" s="121">
        <f>SUM(W74,AY74)</f>
        <v>281567</v>
      </c>
      <c r="CB74" s="121">
        <f>SUM(X74,AZ74)</f>
        <v>89818</v>
      </c>
      <c r="CC74" s="121">
        <f>SUM(Y74,BA74)</f>
        <v>177532</v>
      </c>
      <c r="CD74" s="121">
        <f>SUM(Z74,BB74)</f>
        <v>14217</v>
      </c>
      <c r="CE74" s="121">
        <f>SUM(AA74,BC74)</f>
        <v>0</v>
      </c>
      <c r="CF74" s="121">
        <f>SUM(AB74,BD74)</f>
        <v>0</v>
      </c>
      <c r="CG74" s="121">
        <f>SUM(AC74,BE74)</f>
        <v>0</v>
      </c>
      <c r="CH74" s="121">
        <f>SUM(AD74,BF74)</f>
        <v>14105</v>
      </c>
      <c r="CI74" s="121">
        <f>SUM(AE74,BG74)</f>
        <v>543945</v>
      </c>
    </row>
    <row r="75" spans="1:87" s="136" customFormat="1" ht="13.5" customHeight="1" x14ac:dyDescent="0.15">
      <c r="A75" s="119" t="s">
        <v>14</v>
      </c>
      <c r="B75" s="120" t="s">
        <v>450</v>
      </c>
      <c r="C75" s="119" t="s">
        <v>451</v>
      </c>
      <c r="D75" s="121">
        <f>+SUM(E75,J75)</f>
        <v>318654</v>
      </c>
      <c r="E75" s="121">
        <f>+SUM(F75:I75)</f>
        <v>318654</v>
      </c>
      <c r="F75" s="121">
        <v>0</v>
      </c>
      <c r="G75" s="121">
        <v>296622</v>
      </c>
      <c r="H75" s="121">
        <v>22032</v>
      </c>
      <c r="I75" s="121">
        <v>0</v>
      </c>
      <c r="J75" s="121">
        <v>0</v>
      </c>
      <c r="K75" s="121">
        <v>0</v>
      </c>
      <c r="L75" s="121">
        <f>+SUM(M75,R75,V75,W75,AC75)</f>
        <v>709833</v>
      </c>
      <c r="M75" s="121">
        <f>+SUM(N75:Q75)</f>
        <v>272729</v>
      </c>
      <c r="N75" s="121">
        <v>22890</v>
      </c>
      <c r="O75" s="121">
        <v>0</v>
      </c>
      <c r="P75" s="121">
        <v>224350</v>
      </c>
      <c r="Q75" s="121">
        <v>25489</v>
      </c>
      <c r="R75" s="121">
        <f>+SUM(S75:U75)</f>
        <v>198941</v>
      </c>
      <c r="S75" s="121">
        <v>0</v>
      </c>
      <c r="T75" s="121">
        <v>176297</v>
      </c>
      <c r="U75" s="121">
        <v>22644</v>
      </c>
      <c r="V75" s="121">
        <v>0</v>
      </c>
      <c r="W75" s="121">
        <f>+SUM(X75:AA75)</f>
        <v>238163</v>
      </c>
      <c r="X75" s="121">
        <v>149301</v>
      </c>
      <c r="Y75" s="121">
        <v>28721</v>
      </c>
      <c r="Z75" s="121">
        <v>12343</v>
      </c>
      <c r="AA75" s="121">
        <v>47798</v>
      </c>
      <c r="AB75" s="121">
        <v>0</v>
      </c>
      <c r="AC75" s="121">
        <v>0</v>
      </c>
      <c r="AD75" s="121">
        <v>0</v>
      </c>
      <c r="AE75" s="121">
        <f>+SUM(D75,L75,AD75)</f>
        <v>1028487</v>
      </c>
      <c r="AF75" s="121">
        <f>+SUM(AG75,AL75)</f>
        <v>59768</v>
      </c>
      <c r="AG75" s="121">
        <f>+SUM(AH75:AK75)</f>
        <v>59768</v>
      </c>
      <c r="AH75" s="121">
        <v>0</v>
      </c>
      <c r="AI75" s="121">
        <v>59768</v>
      </c>
      <c r="AJ75" s="121">
        <v>0</v>
      </c>
      <c r="AK75" s="121">
        <v>0</v>
      </c>
      <c r="AL75" s="121">
        <v>0</v>
      </c>
      <c r="AM75" s="121">
        <v>0</v>
      </c>
      <c r="AN75" s="121">
        <f>+SUM(AO75,AT75,AX75,AY75,BE75)</f>
        <v>182668</v>
      </c>
      <c r="AO75" s="121">
        <f>+SUM(AP75:AS75)</f>
        <v>50066</v>
      </c>
      <c r="AP75" s="121">
        <v>8344</v>
      </c>
      <c r="AQ75" s="121">
        <v>0</v>
      </c>
      <c r="AR75" s="121">
        <v>41722</v>
      </c>
      <c r="AS75" s="121">
        <v>0</v>
      </c>
      <c r="AT75" s="121">
        <f>+SUM(AU75:AW75)</f>
        <v>63130</v>
      </c>
      <c r="AU75" s="121">
        <v>0</v>
      </c>
      <c r="AV75" s="121">
        <v>63130</v>
      </c>
      <c r="AW75" s="121">
        <v>0</v>
      </c>
      <c r="AX75" s="121">
        <v>0</v>
      </c>
      <c r="AY75" s="121">
        <f>+SUM(AZ75:BC75)</f>
        <v>69472</v>
      </c>
      <c r="AZ75" s="121">
        <v>65030</v>
      </c>
      <c r="BA75" s="121">
        <v>4442</v>
      </c>
      <c r="BB75" s="121">
        <v>0</v>
      </c>
      <c r="BC75" s="121">
        <v>0</v>
      </c>
      <c r="BD75" s="121">
        <v>0</v>
      </c>
      <c r="BE75" s="121">
        <v>0</v>
      </c>
      <c r="BF75" s="121">
        <v>24433</v>
      </c>
      <c r="BG75" s="121">
        <f>+SUM(BF75,AN75,AF75)</f>
        <v>266869</v>
      </c>
      <c r="BH75" s="121">
        <f>SUM(D75,AF75)</f>
        <v>378422</v>
      </c>
      <c r="BI75" s="121">
        <f>SUM(E75,AG75)</f>
        <v>378422</v>
      </c>
      <c r="BJ75" s="121">
        <f>SUM(F75,AH75)</f>
        <v>0</v>
      </c>
      <c r="BK75" s="121">
        <f>SUM(G75,AI75)</f>
        <v>356390</v>
      </c>
      <c r="BL75" s="121">
        <f>SUM(H75,AJ75)</f>
        <v>22032</v>
      </c>
      <c r="BM75" s="121">
        <f>SUM(I75,AK75)</f>
        <v>0</v>
      </c>
      <c r="BN75" s="121">
        <f>SUM(J75,AL75)</f>
        <v>0</v>
      </c>
      <c r="BO75" s="121">
        <f>SUM(K75,AM75)</f>
        <v>0</v>
      </c>
      <c r="BP75" s="121">
        <f>SUM(L75,AN75)</f>
        <v>892501</v>
      </c>
      <c r="BQ75" s="121">
        <f>SUM(M75,AO75)</f>
        <v>322795</v>
      </c>
      <c r="BR75" s="121">
        <f>SUM(N75,AP75)</f>
        <v>31234</v>
      </c>
      <c r="BS75" s="121">
        <f>SUM(O75,AQ75)</f>
        <v>0</v>
      </c>
      <c r="BT75" s="121">
        <f>SUM(P75,AR75)</f>
        <v>266072</v>
      </c>
      <c r="BU75" s="121">
        <f>SUM(Q75,AS75)</f>
        <v>25489</v>
      </c>
      <c r="BV75" s="121">
        <f>SUM(R75,AT75)</f>
        <v>262071</v>
      </c>
      <c r="BW75" s="121">
        <f>SUM(S75,AU75)</f>
        <v>0</v>
      </c>
      <c r="BX75" s="121">
        <f>SUM(T75,AV75)</f>
        <v>239427</v>
      </c>
      <c r="BY75" s="121">
        <f>SUM(U75,AW75)</f>
        <v>22644</v>
      </c>
      <c r="BZ75" s="121">
        <f>SUM(V75,AX75)</f>
        <v>0</v>
      </c>
      <c r="CA75" s="121">
        <f>SUM(W75,AY75)</f>
        <v>307635</v>
      </c>
      <c r="CB75" s="121">
        <f>SUM(X75,AZ75)</f>
        <v>214331</v>
      </c>
      <c r="CC75" s="121">
        <f>SUM(Y75,BA75)</f>
        <v>33163</v>
      </c>
      <c r="CD75" s="121">
        <f>SUM(Z75,BB75)</f>
        <v>12343</v>
      </c>
      <c r="CE75" s="121">
        <f>SUM(AA75,BC75)</f>
        <v>47798</v>
      </c>
      <c r="CF75" s="121">
        <f>SUM(AB75,BD75)</f>
        <v>0</v>
      </c>
      <c r="CG75" s="121">
        <f>SUM(AC75,BE75)</f>
        <v>0</v>
      </c>
      <c r="CH75" s="121">
        <f>SUM(AD75,BF75)</f>
        <v>24433</v>
      </c>
      <c r="CI75" s="121">
        <f>SUM(AE75,BG75)</f>
        <v>1295356</v>
      </c>
    </row>
    <row r="76" spans="1:87" s="136" customFormat="1" ht="13.5" customHeight="1" x14ac:dyDescent="0.15">
      <c r="A76" s="119" t="s">
        <v>14</v>
      </c>
      <c r="B76" s="120" t="s">
        <v>427</v>
      </c>
      <c r="C76" s="119" t="s">
        <v>428</v>
      </c>
      <c r="D76" s="121">
        <f>+SUM(E76,J76)</f>
        <v>12787</v>
      </c>
      <c r="E76" s="121">
        <f>+SUM(F76:I76)</f>
        <v>12787</v>
      </c>
      <c r="F76" s="121">
        <v>0</v>
      </c>
      <c r="G76" s="121">
        <v>0</v>
      </c>
      <c r="H76" s="121">
        <v>12787</v>
      </c>
      <c r="I76" s="121">
        <v>0</v>
      </c>
      <c r="J76" s="121">
        <v>0</v>
      </c>
      <c r="K76" s="121">
        <v>0</v>
      </c>
      <c r="L76" s="121">
        <f>+SUM(M76,R76,V76,W76,AC76)</f>
        <v>1747755</v>
      </c>
      <c r="M76" s="121">
        <f>+SUM(N76:Q76)</f>
        <v>143808</v>
      </c>
      <c r="N76" s="121">
        <v>143808</v>
      </c>
      <c r="O76" s="121">
        <v>0</v>
      </c>
      <c r="P76" s="121">
        <v>0</v>
      </c>
      <c r="Q76" s="121">
        <v>0</v>
      </c>
      <c r="R76" s="121">
        <f>+SUM(S76:U76)</f>
        <v>370649</v>
      </c>
      <c r="S76" s="121">
        <v>1296</v>
      </c>
      <c r="T76" s="121">
        <v>355848</v>
      </c>
      <c r="U76" s="121">
        <v>13505</v>
      </c>
      <c r="V76" s="121">
        <v>0</v>
      </c>
      <c r="W76" s="121">
        <f>+SUM(X76:AA76)</f>
        <v>1233298</v>
      </c>
      <c r="X76" s="121">
        <v>604045</v>
      </c>
      <c r="Y76" s="121">
        <v>597511</v>
      </c>
      <c r="Z76" s="121">
        <v>31742</v>
      </c>
      <c r="AA76" s="121">
        <v>0</v>
      </c>
      <c r="AB76" s="121">
        <v>0</v>
      </c>
      <c r="AC76" s="121">
        <v>0</v>
      </c>
      <c r="AD76" s="121">
        <v>0</v>
      </c>
      <c r="AE76" s="121">
        <f>+SUM(D76,L76,AD76)</f>
        <v>1760542</v>
      </c>
      <c r="AF76" s="121">
        <f>+SUM(AG76,AL76)</f>
        <v>0</v>
      </c>
      <c r="AG76" s="121">
        <f>+SUM(AH76:AK76)</f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0</v>
      </c>
      <c r="AN76" s="121">
        <f>+SUM(AO76,AT76,AX76,AY76,BE76)</f>
        <v>0</v>
      </c>
      <c r="AO76" s="121">
        <f>+SUM(AP76:AS76)</f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f>+SUM(AU76:AW76)</f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f>+SUM(AZ76:BC76)</f>
        <v>0</v>
      </c>
      <c r="AZ76" s="121">
        <v>0</v>
      </c>
      <c r="BA76" s="121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f>+SUM(BF76,AN76,AF76)</f>
        <v>0</v>
      </c>
      <c r="BH76" s="121">
        <f>SUM(D76,AF76)</f>
        <v>12787</v>
      </c>
      <c r="BI76" s="121">
        <f>SUM(E76,AG76)</f>
        <v>12787</v>
      </c>
      <c r="BJ76" s="121">
        <f>SUM(F76,AH76)</f>
        <v>0</v>
      </c>
      <c r="BK76" s="121">
        <f>SUM(G76,AI76)</f>
        <v>0</v>
      </c>
      <c r="BL76" s="121">
        <f>SUM(H76,AJ76)</f>
        <v>12787</v>
      </c>
      <c r="BM76" s="121">
        <f>SUM(I76,AK76)</f>
        <v>0</v>
      </c>
      <c r="BN76" s="121">
        <f>SUM(J76,AL76)</f>
        <v>0</v>
      </c>
      <c r="BO76" s="121">
        <f>SUM(K76,AM76)</f>
        <v>0</v>
      </c>
      <c r="BP76" s="121">
        <f>SUM(L76,AN76)</f>
        <v>1747755</v>
      </c>
      <c r="BQ76" s="121">
        <f>SUM(M76,AO76)</f>
        <v>143808</v>
      </c>
      <c r="BR76" s="121">
        <f>SUM(N76,AP76)</f>
        <v>143808</v>
      </c>
      <c r="BS76" s="121">
        <f>SUM(O76,AQ76)</f>
        <v>0</v>
      </c>
      <c r="BT76" s="121">
        <f>SUM(P76,AR76)</f>
        <v>0</v>
      </c>
      <c r="BU76" s="121">
        <f>SUM(Q76,AS76)</f>
        <v>0</v>
      </c>
      <c r="BV76" s="121">
        <f>SUM(R76,AT76)</f>
        <v>370649</v>
      </c>
      <c r="BW76" s="121">
        <f>SUM(S76,AU76)</f>
        <v>1296</v>
      </c>
      <c r="BX76" s="121">
        <f>SUM(T76,AV76)</f>
        <v>355848</v>
      </c>
      <c r="BY76" s="121">
        <f>SUM(U76,AW76)</f>
        <v>13505</v>
      </c>
      <c r="BZ76" s="121">
        <f>SUM(V76,AX76)</f>
        <v>0</v>
      </c>
      <c r="CA76" s="121">
        <f>SUM(W76,AY76)</f>
        <v>1233298</v>
      </c>
      <c r="CB76" s="121">
        <f>SUM(X76,AZ76)</f>
        <v>604045</v>
      </c>
      <c r="CC76" s="121">
        <f>SUM(Y76,BA76)</f>
        <v>597511</v>
      </c>
      <c r="CD76" s="121">
        <f>SUM(Z76,BB76)</f>
        <v>31742</v>
      </c>
      <c r="CE76" s="121">
        <f>SUM(AA76,BC76)</f>
        <v>0</v>
      </c>
      <c r="CF76" s="121">
        <f>SUM(AB76,BD76)</f>
        <v>0</v>
      </c>
      <c r="CG76" s="121">
        <f>SUM(AC76,BE76)</f>
        <v>0</v>
      </c>
      <c r="CH76" s="121">
        <f>SUM(AD76,BF76)</f>
        <v>0</v>
      </c>
      <c r="CI76" s="121">
        <f>SUM(AE76,BG76)</f>
        <v>1760542</v>
      </c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76">
    <sortCondition ref="A8:A76"/>
    <sortCondition ref="B8:B76"/>
    <sortCondition ref="C8:C76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75" man="1"/>
    <brk id="67" min="1" max="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千葉県</v>
      </c>
      <c r="B7" s="139" t="str">
        <f>'廃棄物事業経費（市町村）'!B7</f>
        <v>12000</v>
      </c>
      <c r="C7" s="138" t="s">
        <v>279</v>
      </c>
      <c r="D7" s="140">
        <f>SUM(L7,T7,AB7,AJ7,AR7,AZ7)</f>
        <v>197269</v>
      </c>
      <c r="E7" s="140">
        <f>SUM(M7,U7,AC7,AK7,AS7,BA7)</f>
        <v>7015913</v>
      </c>
      <c r="F7" s="140">
        <f>SUM(D7:E7)</f>
        <v>7213182</v>
      </c>
      <c r="G7" s="140">
        <f>SUM(O7,W7,AE7,AM7,AU7,BC7)</f>
        <v>143304</v>
      </c>
      <c r="H7" s="140">
        <f>SUM(P7,X7,AF7,AN7,AV7,BD7)</f>
        <v>1423800</v>
      </c>
      <c r="I7" s="140">
        <f>SUM(G7:H7)</f>
        <v>1567104</v>
      </c>
      <c r="J7" s="141">
        <f>COUNTIF(J$8:J$1000,"&lt;&gt;")</f>
        <v>36</v>
      </c>
      <c r="K7" s="141">
        <f>COUNTIF(K$8:K$1000,"&lt;&gt;")</f>
        <v>36</v>
      </c>
      <c r="L7" s="140">
        <f>SUM(L$8:L$1000)</f>
        <v>194769</v>
      </c>
      <c r="M7" s="140">
        <f>SUM(M$8:M$1000)</f>
        <v>6015583</v>
      </c>
      <c r="N7" s="140">
        <f>IF(AND(L7&lt;&gt;"",M7&lt;&gt;""),SUM(L7:M7),"")</f>
        <v>6210352</v>
      </c>
      <c r="O7" s="140">
        <f>SUM(O$8:O$1000)</f>
        <v>143304</v>
      </c>
      <c r="P7" s="140">
        <f>SUM(P$8:P$1000)</f>
        <v>1038108</v>
      </c>
      <c r="Q7" s="140">
        <f>IF(AND(O7&lt;&gt;"",P7&lt;&gt;""),SUM(O7:P7),"")</f>
        <v>1181412</v>
      </c>
      <c r="R7" s="141">
        <f>COUNTIF(R$8:R$1000,"&lt;&gt;")</f>
        <v>15</v>
      </c>
      <c r="S7" s="141">
        <f>COUNTIF(S$8:S$1000,"&lt;&gt;")</f>
        <v>15</v>
      </c>
      <c r="T7" s="140">
        <f>SUM(T$8:T$1000)</f>
        <v>2500</v>
      </c>
      <c r="U7" s="140">
        <f>SUM(U$8:U$1000)</f>
        <v>702925</v>
      </c>
      <c r="V7" s="140">
        <f>IF(AND(T7&lt;&gt;"",U7&lt;&gt;""),SUM(T7:U7),"")</f>
        <v>705425</v>
      </c>
      <c r="W7" s="140">
        <f>SUM(W$8:W$1000)</f>
        <v>0</v>
      </c>
      <c r="X7" s="140">
        <f>SUM(X$8:X$1000)</f>
        <v>358644</v>
      </c>
      <c r="Y7" s="140">
        <f>IF(AND(W7&lt;&gt;"",X7&lt;&gt;""),SUM(W7:X7),"")</f>
        <v>358644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0</v>
      </c>
      <c r="AC7" s="140">
        <f>SUM(AC$8:AC$1000)</f>
        <v>297405</v>
      </c>
      <c r="AD7" s="140">
        <f>IF(AND(AB7&lt;&gt;"",AC7&lt;&gt;""),SUM(AB7:AC7),"")</f>
        <v>297405</v>
      </c>
      <c r="AE7" s="140">
        <f>SUM(AE$8:AE$1000)</f>
        <v>0</v>
      </c>
      <c r="AF7" s="140">
        <f>SUM(AF$8:AF$1000)</f>
        <v>12883</v>
      </c>
      <c r="AG7" s="140">
        <f>IF(AND(AE7&lt;&gt;"",AF7&lt;&gt;""),SUM(AE7:AF7),"")</f>
        <v>12883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14165</v>
      </c>
      <c r="AO7" s="140">
        <f>IF(AND(AM7&lt;&gt;"",AN7&lt;&gt;""),SUM(AM7:AN7),"")</f>
        <v>14165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14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14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0</v>
      </c>
      <c r="F9" s="121">
        <f>SUM(D9:E9)</f>
        <v>0</v>
      </c>
      <c r="G9" s="121">
        <f>SUM(O9,W9,AE9,AM9,AU9,BC9)</f>
        <v>0</v>
      </c>
      <c r="H9" s="121">
        <f>SUM(P9,X9,AF9,AN9,AV9,BD9)</f>
        <v>0</v>
      </c>
      <c r="I9" s="121">
        <f>SUM(G9:H9)</f>
        <v>0</v>
      </c>
      <c r="J9" s="120"/>
      <c r="K9" s="119"/>
      <c r="L9" s="121"/>
      <c r="M9" s="121"/>
      <c r="N9" s="121" t="str">
        <f>IF(AND(L9&lt;&gt;"",M9&lt;&gt;""),SUM(L9:M9),"")</f>
        <v/>
      </c>
      <c r="O9" s="121"/>
      <c r="P9" s="121"/>
      <c r="Q9" s="121" t="str">
        <f>IF(AND(O9&lt;&gt;"",P9&lt;&gt;""),SUM(O9:P9),"")</f>
        <v/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14</v>
      </c>
      <c r="B10" s="120" t="s">
        <v>330</v>
      </c>
      <c r="C10" s="119" t="s">
        <v>331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14</v>
      </c>
      <c r="B11" s="120" t="s">
        <v>333</v>
      </c>
      <c r="C11" s="119" t="s">
        <v>334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14</v>
      </c>
      <c r="B12" s="120" t="s">
        <v>336</v>
      </c>
      <c r="C12" s="119" t="s">
        <v>337</v>
      </c>
      <c r="D12" s="121">
        <f>SUM(L12,T12,AB12,AJ12,AR12,AZ12)</f>
        <v>10891</v>
      </c>
      <c r="E12" s="121">
        <f>SUM(M12,U12,AC12,AK12,AS12,BA12)</f>
        <v>27326</v>
      </c>
      <c r="F12" s="121">
        <f>SUM(D12:E12)</f>
        <v>38217</v>
      </c>
      <c r="G12" s="121">
        <f>SUM(O12,W12,AE12,AM12,AU12,BC12)</f>
        <v>0</v>
      </c>
      <c r="H12" s="121">
        <f>SUM(P12,X12,AF12,AN12,AV12,BD12)</f>
        <v>0</v>
      </c>
      <c r="I12" s="121">
        <f>SUM(G12:H12)</f>
        <v>0</v>
      </c>
      <c r="J12" s="120" t="s">
        <v>339</v>
      </c>
      <c r="K12" s="119" t="s">
        <v>340</v>
      </c>
      <c r="L12" s="121">
        <v>10891</v>
      </c>
      <c r="M12" s="121">
        <v>27326</v>
      </c>
      <c r="N12" s="121">
        <f>IF(AND(L12&lt;&gt;"",M12&lt;&gt;""),SUM(L12:M12),"")</f>
        <v>38217</v>
      </c>
      <c r="O12" s="121">
        <v>0</v>
      </c>
      <c r="P12" s="121">
        <v>0</v>
      </c>
      <c r="Q12" s="121">
        <f>IF(AND(O12&lt;&gt;"",P12&lt;&gt;""),SUM(O12:P12),"")</f>
        <v>0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14</v>
      </c>
      <c r="B13" s="120" t="s">
        <v>341</v>
      </c>
      <c r="C13" s="119" t="s">
        <v>342</v>
      </c>
      <c r="D13" s="121">
        <f>SUM(L13,T13,AB13,AJ13,AR13,AZ13)</f>
        <v>0</v>
      </c>
      <c r="E13" s="121">
        <f>SUM(M13,U13,AC13,AK13,AS13,BA13)</f>
        <v>0</v>
      </c>
      <c r="F13" s="121">
        <f>SUM(D13:E13)</f>
        <v>0</v>
      </c>
      <c r="G13" s="121">
        <f>SUM(O13,W13,AE13,AM13,AU13,BC13)</f>
        <v>0</v>
      </c>
      <c r="H13" s="121">
        <f>SUM(P13,X13,AF13,AN13,AV13,BD13)</f>
        <v>0</v>
      </c>
      <c r="I13" s="121">
        <f>SUM(G13:H13)</f>
        <v>0</v>
      </c>
      <c r="J13" s="120"/>
      <c r="K13" s="119"/>
      <c r="L13" s="121"/>
      <c r="M13" s="121"/>
      <c r="N13" s="121" t="str">
        <f>IF(AND(L13&lt;&gt;"",M13&lt;&gt;""),SUM(L13:M13),"")</f>
        <v/>
      </c>
      <c r="O13" s="121"/>
      <c r="P13" s="121"/>
      <c r="Q13" s="121" t="str">
        <f>IF(AND(O13&lt;&gt;"",P13&lt;&gt;""),SUM(O13:P13),"")</f>
        <v/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14</v>
      </c>
      <c r="B14" s="120" t="s">
        <v>344</v>
      </c>
      <c r="C14" s="119" t="s">
        <v>345</v>
      </c>
      <c r="D14" s="121">
        <f>SUM(L14,T14,AB14,AJ14,AR14,AZ14)</f>
        <v>0</v>
      </c>
      <c r="E14" s="121">
        <f>SUM(M14,U14,AC14,AK14,AS14,BA14)</f>
        <v>0</v>
      </c>
      <c r="F14" s="121">
        <f>SUM(D14:E14)</f>
        <v>0</v>
      </c>
      <c r="G14" s="121">
        <f>SUM(O14,W14,AE14,AM14,AU14,BC14)</f>
        <v>0</v>
      </c>
      <c r="H14" s="121">
        <f>SUM(P14,X14,AF14,AN14,AV14,BD14)</f>
        <v>0</v>
      </c>
      <c r="I14" s="121">
        <f>SUM(G14:H14)</f>
        <v>0</v>
      </c>
      <c r="J14" s="120"/>
      <c r="K14" s="119"/>
      <c r="L14" s="121"/>
      <c r="M14" s="121"/>
      <c r="N14" s="121" t="str">
        <f>IF(AND(L14&lt;&gt;"",M14&lt;&gt;""),SUM(L14:M14),"")</f>
        <v/>
      </c>
      <c r="O14" s="121"/>
      <c r="P14" s="121"/>
      <c r="Q14" s="121" t="str">
        <f>IF(AND(O14&lt;&gt;"",P14&lt;&gt;""),SUM(O14:P14),"")</f>
        <v/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14</v>
      </c>
      <c r="B15" s="120" t="s">
        <v>347</v>
      </c>
      <c r="C15" s="119" t="s">
        <v>348</v>
      </c>
      <c r="D15" s="121">
        <f>SUM(L15,T15,AB15,AJ15,AR15,AZ15)</f>
        <v>0</v>
      </c>
      <c r="E15" s="121">
        <f>SUM(M15,U15,AC15,AK15,AS15,BA15)</f>
        <v>0</v>
      </c>
      <c r="F15" s="121">
        <f>SUM(D15:E15)</f>
        <v>0</v>
      </c>
      <c r="G15" s="121">
        <f>SUM(O15,W15,AE15,AM15,AU15,BC15)</f>
        <v>0</v>
      </c>
      <c r="H15" s="121">
        <f>SUM(P15,X15,AF15,AN15,AV15,BD15)</f>
        <v>0</v>
      </c>
      <c r="I15" s="121">
        <f>SUM(G15:H15)</f>
        <v>0</v>
      </c>
      <c r="J15" s="120"/>
      <c r="K15" s="119"/>
      <c r="L15" s="121"/>
      <c r="M15" s="121"/>
      <c r="N15" s="121" t="str">
        <f>IF(AND(L15&lt;&gt;"",M15&lt;&gt;""),SUM(L15:M15),"")</f>
        <v/>
      </c>
      <c r="O15" s="121"/>
      <c r="P15" s="121"/>
      <c r="Q15" s="121" t="str">
        <f>IF(AND(O15&lt;&gt;"",P15&lt;&gt;""),SUM(O15:P15),"")</f>
        <v/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14</v>
      </c>
      <c r="B16" s="120" t="s">
        <v>350</v>
      </c>
      <c r="C16" s="119" t="s">
        <v>351</v>
      </c>
      <c r="D16" s="121">
        <f>SUM(L16,T16,AB16,AJ16,AR16,AZ16)</f>
        <v>30892</v>
      </c>
      <c r="E16" s="121">
        <f>SUM(M16,U16,AC16,AK16,AS16,BA16)</f>
        <v>422527</v>
      </c>
      <c r="F16" s="121">
        <f>SUM(D16:E16)</f>
        <v>453419</v>
      </c>
      <c r="G16" s="121">
        <f>SUM(O16,W16,AE16,AM16,AU16,BC16)</f>
        <v>71968</v>
      </c>
      <c r="H16" s="121">
        <f>SUM(P16,X16,AF16,AN16,AV16,BD16)</f>
        <v>0</v>
      </c>
      <c r="I16" s="121">
        <f>SUM(G16:H16)</f>
        <v>71968</v>
      </c>
      <c r="J16" s="120" t="s">
        <v>353</v>
      </c>
      <c r="K16" s="119" t="s">
        <v>354</v>
      </c>
      <c r="L16" s="121">
        <v>30892</v>
      </c>
      <c r="M16" s="121">
        <v>422527</v>
      </c>
      <c r="N16" s="121">
        <f>IF(AND(L16&lt;&gt;"",M16&lt;&gt;""),SUM(L16:M16),"")</f>
        <v>453419</v>
      </c>
      <c r="O16" s="121">
        <v>71968</v>
      </c>
      <c r="P16" s="121">
        <v>0</v>
      </c>
      <c r="Q16" s="121">
        <f>IF(AND(O16&lt;&gt;"",P16&lt;&gt;""),SUM(O16:P16),"")</f>
        <v>71968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14</v>
      </c>
      <c r="B17" s="120" t="s">
        <v>355</v>
      </c>
      <c r="C17" s="119" t="s">
        <v>356</v>
      </c>
      <c r="D17" s="121">
        <f>SUM(L17,T17,AB17,AJ17,AR17,AZ17)</f>
        <v>0</v>
      </c>
      <c r="E17" s="121">
        <f>SUM(M17,U17,AC17,AK17,AS17,BA17)</f>
        <v>0</v>
      </c>
      <c r="F17" s="121">
        <f>SUM(D17:E17)</f>
        <v>0</v>
      </c>
      <c r="G17" s="121">
        <f>SUM(O17,W17,AE17,AM17,AU17,BC17)</f>
        <v>0</v>
      </c>
      <c r="H17" s="121">
        <f>SUM(P17,X17,AF17,AN17,AV17,BD17)</f>
        <v>0</v>
      </c>
      <c r="I17" s="121">
        <f>SUM(G17:H17)</f>
        <v>0</v>
      </c>
      <c r="J17" s="120"/>
      <c r="K17" s="119"/>
      <c r="L17" s="121"/>
      <c r="M17" s="121"/>
      <c r="N17" s="121" t="str">
        <f>IF(AND(L17&lt;&gt;"",M17&lt;&gt;""),SUM(L17:M17),"")</f>
        <v/>
      </c>
      <c r="O17" s="121"/>
      <c r="P17" s="121"/>
      <c r="Q17" s="121" t="str">
        <f>IF(AND(O17&lt;&gt;"",P17&lt;&gt;""),SUM(O17:P17),"")</f>
        <v/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14</v>
      </c>
      <c r="B18" s="120" t="s">
        <v>358</v>
      </c>
      <c r="C18" s="119" t="s">
        <v>359</v>
      </c>
      <c r="D18" s="121">
        <f>SUM(L18,T18,AB18,AJ18,AR18,AZ18)</f>
        <v>0</v>
      </c>
      <c r="E18" s="121">
        <f>SUM(M18,U18,AC18,AK18,AS18,BA18)</f>
        <v>635311</v>
      </c>
      <c r="F18" s="121">
        <f>SUM(D18:E18)</f>
        <v>635311</v>
      </c>
      <c r="G18" s="121">
        <f>SUM(O18,W18,AE18,AM18,AU18,BC18)</f>
        <v>0</v>
      </c>
      <c r="H18" s="121">
        <f>SUM(P18,X18,AF18,AN18,AV18,BD18)</f>
        <v>59110</v>
      </c>
      <c r="I18" s="121">
        <f>SUM(G18:H18)</f>
        <v>59110</v>
      </c>
      <c r="J18" s="120" t="s">
        <v>361</v>
      </c>
      <c r="K18" s="119" t="s">
        <v>362</v>
      </c>
      <c r="L18" s="121">
        <v>0</v>
      </c>
      <c r="M18" s="121">
        <v>635311</v>
      </c>
      <c r="N18" s="121">
        <f>IF(AND(L18&lt;&gt;"",M18&lt;&gt;""),SUM(L18:M18),"")</f>
        <v>635311</v>
      </c>
      <c r="O18" s="121">
        <v>0</v>
      </c>
      <c r="P18" s="121">
        <v>0</v>
      </c>
      <c r="Q18" s="121">
        <f>IF(AND(O18&lt;&gt;"",P18&lt;&gt;""),SUM(O18:P18),"")</f>
        <v>0</v>
      </c>
      <c r="R18" s="120" t="s">
        <v>363</v>
      </c>
      <c r="S18" s="119" t="s">
        <v>364</v>
      </c>
      <c r="T18" s="121">
        <v>0</v>
      </c>
      <c r="U18" s="121">
        <v>0</v>
      </c>
      <c r="V18" s="121">
        <f>IF(AND(T18&lt;&gt;"",U18&lt;&gt;""),SUM(T18:U18),"")</f>
        <v>0</v>
      </c>
      <c r="W18" s="121">
        <v>0</v>
      </c>
      <c r="X18" s="121">
        <v>59110</v>
      </c>
      <c r="Y18" s="121">
        <f>IF(AND(W18&lt;&gt;"",X18&lt;&gt;""),SUM(W18:X18),"")</f>
        <v>59110</v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14</v>
      </c>
      <c r="B19" s="120" t="s">
        <v>365</v>
      </c>
      <c r="C19" s="119" t="s">
        <v>366</v>
      </c>
      <c r="D19" s="121">
        <f>SUM(L19,T19,AB19,AJ19,AR19,AZ19)</f>
        <v>0</v>
      </c>
      <c r="E19" s="121">
        <f>SUM(M19,U19,AC19,AK19,AS19,BA19)</f>
        <v>435469</v>
      </c>
      <c r="F19" s="121">
        <f>SUM(D19:E19)</f>
        <v>435469</v>
      </c>
      <c r="G19" s="121">
        <f>SUM(O19,W19,AE19,AM19,AU19,BC19)</f>
        <v>0</v>
      </c>
      <c r="H19" s="121">
        <f>SUM(P19,X19,AF19,AN19,AV19,BD19)</f>
        <v>35141</v>
      </c>
      <c r="I19" s="121">
        <f>SUM(G19:H19)</f>
        <v>35141</v>
      </c>
      <c r="J19" s="120" t="s">
        <v>368</v>
      </c>
      <c r="K19" s="119" t="s">
        <v>369</v>
      </c>
      <c r="L19" s="121">
        <v>0</v>
      </c>
      <c r="M19" s="121">
        <v>0</v>
      </c>
      <c r="N19" s="121">
        <f>IF(AND(L19&lt;&gt;"",M19&lt;&gt;""),SUM(L19:M19),"")</f>
        <v>0</v>
      </c>
      <c r="O19" s="121">
        <v>0</v>
      </c>
      <c r="P19" s="121">
        <v>35141</v>
      </c>
      <c r="Q19" s="121">
        <f>IF(AND(O19&lt;&gt;"",P19&lt;&gt;""),SUM(O19:P19),"")</f>
        <v>35141</v>
      </c>
      <c r="R19" s="120" t="s">
        <v>370</v>
      </c>
      <c r="S19" s="119" t="s">
        <v>371</v>
      </c>
      <c r="T19" s="121">
        <v>0</v>
      </c>
      <c r="U19" s="121">
        <v>435469</v>
      </c>
      <c r="V19" s="121">
        <f>IF(AND(T19&lt;&gt;"",U19&lt;&gt;""),SUM(T19:U19),"")</f>
        <v>435469</v>
      </c>
      <c r="W19" s="121">
        <v>0</v>
      </c>
      <c r="X19" s="121">
        <v>0</v>
      </c>
      <c r="Y19" s="121">
        <f>IF(AND(W19&lt;&gt;"",X19&lt;&gt;""),SUM(W19:X19),"")</f>
        <v>0</v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14</v>
      </c>
      <c r="B20" s="120" t="s">
        <v>372</v>
      </c>
      <c r="C20" s="119" t="s">
        <v>373</v>
      </c>
      <c r="D20" s="121">
        <f>SUM(L20,T20,AB20,AJ20,AR20,AZ20)</f>
        <v>0</v>
      </c>
      <c r="E20" s="121">
        <f>SUM(M20,U20,AC20,AK20,AS20,BA20)</f>
        <v>0</v>
      </c>
      <c r="F20" s="121">
        <f>SUM(D20:E20)</f>
        <v>0</v>
      </c>
      <c r="G20" s="121">
        <f>SUM(O20,W20,AE20,AM20,AU20,BC20)</f>
        <v>0</v>
      </c>
      <c r="H20" s="121">
        <f>SUM(P20,X20,AF20,AN20,AV20,BD20)</f>
        <v>72014</v>
      </c>
      <c r="I20" s="121">
        <f>SUM(G20:H20)</f>
        <v>72014</v>
      </c>
      <c r="J20" s="120" t="s">
        <v>375</v>
      </c>
      <c r="K20" s="119" t="s">
        <v>376</v>
      </c>
      <c r="L20" s="121">
        <v>0</v>
      </c>
      <c r="M20" s="121">
        <v>0</v>
      </c>
      <c r="N20" s="121">
        <f>IF(AND(L20&lt;&gt;"",M20&lt;&gt;""),SUM(L20:M20),"")</f>
        <v>0</v>
      </c>
      <c r="O20" s="121">
        <v>0</v>
      </c>
      <c r="P20" s="121">
        <v>72014</v>
      </c>
      <c r="Q20" s="121">
        <f>IF(AND(O20&lt;&gt;"",P20&lt;&gt;""),SUM(O20:P20),"")</f>
        <v>72014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14</v>
      </c>
      <c r="B21" s="120" t="s">
        <v>377</v>
      </c>
      <c r="C21" s="119" t="s">
        <v>378</v>
      </c>
      <c r="D21" s="121">
        <f>SUM(L21,T21,AB21,AJ21,AR21,AZ21)</f>
        <v>0</v>
      </c>
      <c r="E21" s="121">
        <f>SUM(M21,U21,AC21,AK21,AS21,BA21)</f>
        <v>0</v>
      </c>
      <c r="F21" s="121">
        <f>SUM(D21:E21)</f>
        <v>0</v>
      </c>
      <c r="G21" s="121">
        <f>SUM(O21,W21,AE21,AM21,AU21,BC21)</f>
        <v>0</v>
      </c>
      <c r="H21" s="121">
        <f>SUM(P21,X21,AF21,AN21,AV21,BD21)</f>
        <v>0</v>
      </c>
      <c r="I21" s="121">
        <f>SUM(G21:H21)</f>
        <v>0</v>
      </c>
      <c r="J21" s="120"/>
      <c r="K21" s="119"/>
      <c r="L21" s="121"/>
      <c r="M21" s="121"/>
      <c r="N21" s="121" t="str">
        <f>IF(AND(L21&lt;&gt;"",M21&lt;&gt;""),SUM(L21:M21),"")</f>
        <v/>
      </c>
      <c r="O21" s="121"/>
      <c r="P21" s="121"/>
      <c r="Q21" s="121" t="str">
        <f>IF(AND(O21&lt;&gt;"",P21&lt;&gt;""),SUM(O21:P21),"")</f>
        <v/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14</v>
      </c>
      <c r="B22" s="120" t="s">
        <v>380</v>
      </c>
      <c r="C22" s="119" t="s">
        <v>381</v>
      </c>
      <c r="D22" s="121">
        <f>SUM(L22,T22,AB22,AJ22,AR22,AZ22)</f>
        <v>0</v>
      </c>
      <c r="E22" s="121">
        <f>SUM(M22,U22,AC22,AK22,AS22,BA22)</f>
        <v>624768</v>
      </c>
      <c r="F22" s="121">
        <f>SUM(D22:E22)</f>
        <v>624768</v>
      </c>
      <c r="G22" s="121">
        <f>SUM(O22,W22,AE22,AM22,AU22,BC22)</f>
        <v>0</v>
      </c>
      <c r="H22" s="121">
        <f>SUM(P22,X22,AF22,AN22,AV22,BD22)</f>
        <v>70726</v>
      </c>
      <c r="I22" s="121">
        <f>SUM(G22:H22)</f>
        <v>70726</v>
      </c>
      <c r="J22" s="120" t="s">
        <v>383</v>
      </c>
      <c r="K22" s="119" t="s">
        <v>384</v>
      </c>
      <c r="L22" s="121">
        <v>0</v>
      </c>
      <c r="M22" s="121">
        <v>624768</v>
      </c>
      <c r="N22" s="121">
        <f>IF(AND(L22&lt;&gt;"",M22&lt;&gt;""),SUM(L22:M22),"")</f>
        <v>624768</v>
      </c>
      <c r="O22" s="121">
        <v>0</v>
      </c>
      <c r="P22" s="121">
        <v>70726</v>
      </c>
      <c r="Q22" s="121">
        <f>IF(AND(O22&lt;&gt;"",P22&lt;&gt;""),SUM(O22:P22),"")</f>
        <v>70726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14</v>
      </c>
      <c r="B23" s="120" t="s">
        <v>385</v>
      </c>
      <c r="C23" s="119" t="s">
        <v>386</v>
      </c>
      <c r="D23" s="121">
        <f>SUM(L23,T23,AB23,AJ23,AR23,AZ23)</f>
        <v>0</v>
      </c>
      <c r="E23" s="121">
        <f>SUM(M23,U23,AC23,AK23,AS23,BA23)</f>
        <v>0</v>
      </c>
      <c r="F23" s="121">
        <f>SUM(D23:E23)</f>
        <v>0</v>
      </c>
      <c r="G23" s="121">
        <f>SUM(O23,W23,AE23,AM23,AU23,BC23)</f>
        <v>0</v>
      </c>
      <c r="H23" s="121">
        <f>SUM(P23,X23,AF23,AN23,AV23,BD23)</f>
        <v>0</v>
      </c>
      <c r="I23" s="121">
        <f>SUM(G23:H23)</f>
        <v>0</v>
      </c>
      <c r="J23" s="120"/>
      <c r="K23" s="119"/>
      <c r="L23" s="121"/>
      <c r="M23" s="121"/>
      <c r="N23" s="121" t="str">
        <f>IF(AND(L23&lt;&gt;"",M23&lt;&gt;""),SUM(L23:M23),"")</f>
        <v/>
      </c>
      <c r="O23" s="121"/>
      <c r="P23" s="121"/>
      <c r="Q23" s="121" t="str">
        <f>IF(AND(O23&lt;&gt;"",P23&lt;&gt;""),SUM(O23:P23),"")</f>
        <v/>
      </c>
      <c r="R23" s="120"/>
      <c r="S23" s="119"/>
      <c r="T23" s="121"/>
      <c r="U23" s="121"/>
      <c r="V23" s="121" t="str">
        <f>IF(AND(T23&lt;&gt;"",U23&lt;&gt;""),SUM(T23:U23),"")</f>
        <v/>
      </c>
      <c r="W23" s="121"/>
      <c r="X23" s="121"/>
      <c r="Y23" s="121" t="str">
        <f>IF(AND(W23&lt;&gt;"",X23&lt;&gt;""),SUM(W23:X23),"")</f>
        <v/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14</v>
      </c>
      <c r="B24" s="120" t="s">
        <v>388</v>
      </c>
      <c r="C24" s="119" t="s">
        <v>389</v>
      </c>
      <c r="D24" s="121">
        <f>SUM(L24,T24,AB24,AJ24,AR24,AZ24)</f>
        <v>0</v>
      </c>
      <c r="E24" s="121">
        <f>SUM(M24,U24,AC24,AK24,AS24,BA24)</f>
        <v>0</v>
      </c>
      <c r="F24" s="121">
        <f>SUM(D24:E24)</f>
        <v>0</v>
      </c>
      <c r="G24" s="121">
        <f>SUM(O24,W24,AE24,AM24,AU24,BC24)</f>
        <v>0</v>
      </c>
      <c r="H24" s="121">
        <f>SUM(P24,X24,AF24,AN24,AV24,BD24)</f>
        <v>0</v>
      </c>
      <c r="I24" s="121">
        <f>SUM(G24:H24)</f>
        <v>0</v>
      </c>
      <c r="J24" s="120"/>
      <c r="K24" s="119"/>
      <c r="L24" s="121"/>
      <c r="M24" s="121"/>
      <c r="N24" s="121" t="str">
        <f>IF(AND(L24&lt;&gt;"",M24&lt;&gt;""),SUM(L24:M24),"")</f>
        <v/>
      </c>
      <c r="O24" s="121"/>
      <c r="P24" s="121"/>
      <c r="Q24" s="121" t="str">
        <f>IF(AND(O24&lt;&gt;"",P24&lt;&gt;""),SUM(O24:P24),"")</f>
        <v/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14</v>
      </c>
      <c r="B25" s="120" t="s">
        <v>391</v>
      </c>
      <c r="C25" s="119" t="s">
        <v>392</v>
      </c>
      <c r="D25" s="121">
        <f>SUM(L25,T25,AB25,AJ25,AR25,AZ25)</f>
        <v>0</v>
      </c>
      <c r="E25" s="121">
        <f>SUM(M25,U25,AC25,AK25,AS25,BA25)</f>
        <v>0</v>
      </c>
      <c r="F25" s="121">
        <f>SUM(D25:E25)</f>
        <v>0</v>
      </c>
      <c r="G25" s="121">
        <f>SUM(O25,W25,AE25,AM25,AU25,BC25)</f>
        <v>0</v>
      </c>
      <c r="H25" s="121">
        <f>SUM(P25,X25,AF25,AN25,AV25,BD25)</f>
        <v>0</v>
      </c>
      <c r="I25" s="121">
        <f>SUM(G25:H25)</f>
        <v>0</v>
      </c>
      <c r="J25" s="120"/>
      <c r="K25" s="119"/>
      <c r="L25" s="121"/>
      <c r="M25" s="121"/>
      <c r="N25" s="121" t="str">
        <f>IF(AND(L25&lt;&gt;"",M25&lt;&gt;""),SUM(L25:M25),"")</f>
        <v/>
      </c>
      <c r="O25" s="121"/>
      <c r="P25" s="121"/>
      <c r="Q25" s="121" t="str">
        <f>IF(AND(O25&lt;&gt;"",P25&lt;&gt;""),SUM(O25:P25),"")</f>
        <v/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14</v>
      </c>
      <c r="B26" s="120" t="s">
        <v>394</v>
      </c>
      <c r="C26" s="119" t="s">
        <v>395</v>
      </c>
      <c r="D26" s="121">
        <f>SUM(L26,T26,AB26,AJ26,AR26,AZ26)</f>
        <v>0</v>
      </c>
      <c r="E26" s="121">
        <f>SUM(M26,U26,AC26,AK26,AS26,BA26)</f>
        <v>0</v>
      </c>
      <c r="F26" s="121">
        <f>SUM(D26:E26)</f>
        <v>0</v>
      </c>
      <c r="G26" s="121">
        <f>SUM(O26,W26,AE26,AM26,AU26,BC26)</f>
        <v>0</v>
      </c>
      <c r="H26" s="121">
        <f>SUM(P26,X26,AF26,AN26,AV26,BD26)</f>
        <v>0</v>
      </c>
      <c r="I26" s="121">
        <f>SUM(G26:H26)</f>
        <v>0</v>
      </c>
      <c r="J26" s="120"/>
      <c r="K26" s="119"/>
      <c r="L26" s="121"/>
      <c r="M26" s="121"/>
      <c r="N26" s="121" t="str">
        <f>IF(AND(L26&lt;&gt;"",M26&lt;&gt;""),SUM(L26:M26),"")</f>
        <v/>
      </c>
      <c r="O26" s="121"/>
      <c r="P26" s="121"/>
      <c r="Q26" s="121" t="str">
        <f>IF(AND(O26&lt;&gt;"",P26&lt;&gt;""),SUM(O26:P26),"")</f>
        <v/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14</v>
      </c>
      <c r="B27" s="120" t="s">
        <v>397</v>
      </c>
      <c r="C27" s="119" t="s">
        <v>398</v>
      </c>
      <c r="D27" s="121">
        <f>SUM(L27,T27,AB27,AJ27,AR27,AZ27)</f>
        <v>0</v>
      </c>
      <c r="E27" s="121">
        <f>SUM(M27,U27,AC27,AK27,AS27,BA27)</f>
        <v>0</v>
      </c>
      <c r="F27" s="121">
        <f>SUM(D27:E27)</f>
        <v>0</v>
      </c>
      <c r="G27" s="121">
        <f>SUM(O27,W27,AE27,AM27,AU27,BC27)</f>
        <v>0</v>
      </c>
      <c r="H27" s="121">
        <f>SUM(P27,X27,AF27,AN27,AV27,BD27)</f>
        <v>0</v>
      </c>
      <c r="I27" s="121">
        <f>SUM(G27:H27)</f>
        <v>0</v>
      </c>
      <c r="J27" s="120"/>
      <c r="K27" s="119"/>
      <c r="L27" s="121"/>
      <c r="M27" s="121"/>
      <c r="N27" s="121" t="str">
        <f>IF(AND(L27&lt;&gt;"",M27&lt;&gt;""),SUM(L27:M27),"")</f>
        <v/>
      </c>
      <c r="O27" s="121"/>
      <c r="P27" s="121"/>
      <c r="Q27" s="121" t="str">
        <f>IF(AND(O27&lt;&gt;"",P27&lt;&gt;""),SUM(O27:P27),"")</f>
        <v/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14</v>
      </c>
      <c r="B28" s="120" t="s">
        <v>400</v>
      </c>
      <c r="C28" s="119" t="s">
        <v>401</v>
      </c>
      <c r="D28" s="121">
        <f>SUM(L28,T28,AB28,AJ28,AR28,AZ28)</f>
        <v>0</v>
      </c>
      <c r="E28" s="121">
        <f>SUM(M28,U28,AC28,AK28,AS28,BA28)</f>
        <v>9469</v>
      </c>
      <c r="F28" s="121">
        <f>SUM(D28:E28)</f>
        <v>9469</v>
      </c>
      <c r="G28" s="121">
        <f>SUM(O28,W28,AE28,AM28,AU28,BC28)</f>
        <v>0</v>
      </c>
      <c r="H28" s="121">
        <f>SUM(P28,X28,AF28,AN28,AV28,BD28)</f>
        <v>0</v>
      </c>
      <c r="I28" s="121">
        <f>SUM(G28:H28)</f>
        <v>0</v>
      </c>
      <c r="J28" s="120" t="s">
        <v>339</v>
      </c>
      <c r="K28" s="119" t="s">
        <v>340</v>
      </c>
      <c r="L28" s="121">
        <v>0</v>
      </c>
      <c r="M28" s="121">
        <v>9469</v>
      </c>
      <c r="N28" s="121">
        <f>IF(AND(L28&lt;&gt;"",M28&lt;&gt;""),SUM(L28:M28),"")</f>
        <v>9469</v>
      </c>
      <c r="O28" s="121">
        <v>0</v>
      </c>
      <c r="P28" s="121">
        <v>0</v>
      </c>
      <c r="Q28" s="121">
        <f>IF(AND(O28&lt;&gt;"",P28&lt;&gt;""),SUM(O28:P28),"")</f>
        <v>0</v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14</v>
      </c>
      <c r="B29" s="120" t="s">
        <v>403</v>
      </c>
      <c r="C29" s="119" t="s">
        <v>404</v>
      </c>
      <c r="D29" s="121">
        <f>SUM(L29,T29,AB29,AJ29,AR29,AZ29)</f>
        <v>0</v>
      </c>
      <c r="E29" s="121">
        <f>SUM(M29,U29,AC29,AK29,AS29,BA29)</f>
        <v>1178596</v>
      </c>
      <c r="F29" s="121">
        <f>SUM(D29:E29)</f>
        <v>1178596</v>
      </c>
      <c r="G29" s="121">
        <f>SUM(O29,W29,AE29,AM29,AU29,BC29)</f>
        <v>0</v>
      </c>
      <c r="H29" s="121">
        <f>SUM(P29,X29,AF29,AN29,AV29,BD29)</f>
        <v>143781</v>
      </c>
      <c r="I29" s="121">
        <f>SUM(G29:H29)</f>
        <v>143781</v>
      </c>
      <c r="J29" s="120" t="s">
        <v>383</v>
      </c>
      <c r="K29" s="119" t="s">
        <v>384</v>
      </c>
      <c r="L29" s="121">
        <v>0</v>
      </c>
      <c r="M29" s="121">
        <v>1178596</v>
      </c>
      <c r="N29" s="121">
        <f>IF(AND(L29&lt;&gt;"",M29&lt;&gt;""),SUM(L29:M29),"")</f>
        <v>1178596</v>
      </c>
      <c r="O29" s="121">
        <v>0</v>
      </c>
      <c r="P29" s="121">
        <v>143781</v>
      </c>
      <c r="Q29" s="121">
        <f>IF(AND(O29&lt;&gt;"",P29&lt;&gt;""),SUM(O29:P29),"")</f>
        <v>143781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14</v>
      </c>
      <c r="B30" s="120" t="s">
        <v>406</v>
      </c>
      <c r="C30" s="119" t="s">
        <v>407</v>
      </c>
      <c r="D30" s="121">
        <f>SUM(L30,T30,AB30,AJ30,AR30,AZ30)</f>
        <v>0</v>
      </c>
      <c r="E30" s="121">
        <f>SUM(M30,U30,AC30,AK30,AS30,BA30)</f>
        <v>0</v>
      </c>
      <c r="F30" s="121">
        <f>SUM(D30:E30)</f>
        <v>0</v>
      </c>
      <c r="G30" s="121">
        <f>SUM(O30,W30,AE30,AM30,AU30,BC30)</f>
        <v>0</v>
      </c>
      <c r="H30" s="121">
        <f>SUM(P30,X30,AF30,AN30,AV30,BD30)</f>
        <v>0</v>
      </c>
      <c r="I30" s="121">
        <f>SUM(G30:H30)</f>
        <v>0</v>
      </c>
      <c r="J30" s="120"/>
      <c r="K30" s="119"/>
      <c r="L30" s="121"/>
      <c r="M30" s="121"/>
      <c r="N30" s="121" t="str">
        <f>IF(AND(L30&lt;&gt;"",M30&lt;&gt;""),SUM(L30:M30),"")</f>
        <v/>
      </c>
      <c r="O30" s="121"/>
      <c r="P30" s="121"/>
      <c r="Q30" s="121" t="str">
        <f>IF(AND(O30&lt;&gt;"",P30&lt;&gt;""),SUM(O30:P30),"")</f>
        <v/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14</v>
      </c>
      <c r="B31" s="120" t="s">
        <v>409</v>
      </c>
      <c r="C31" s="119" t="s">
        <v>410</v>
      </c>
      <c r="D31" s="121">
        <f>SUM(L31,T31,AB31,AJ31,AR31,AZ31)</f>
        <v>0</v>
      </c>
      <c r="E31" s="121">
        <f>SUM(M31,U31,AC31,AK31,AS31,BA31)</f>
        <v>0</v>
      </c>
      <c r="F31" s="121">
        <f>SUM(D31:E31)</f>
        <v>0</v>
      </c>
      <c r="G31" s="121">
        <f>SUM(O31,W31,AE31,AM31,AU31,BC31)</f>
        <v>0</v>
      </c>
      <c r="H31" s="121">
        <f>SUM(P31,X31,AF31,AN31,AV31,BD31)</f>
        <v>0</v>
      </c>
      <c r="I31" s="121">
        <f>SUM(G31:H31)</f>
        <v>0</v>
      </c>
      <c r="J31" s="120"/>
      <c r="K31" s="119"/>
      <c r="L31" s="121"/>
      <c r="M31" s="121"/>
      <c r="N31" s="121" t="str">
        <f>IF(AND(L31&lt;&gt;"",M31&lt;&gt;""),SUM(L31:M31),"")</f>
        <v/>
      </c>
      <c r="O31" s="121"/>
      <c r="P31" s="121"/>
      <c r="Q31" s="121" t="str">
        <f>IF(AND(O31&lt;&gt;"",P31&lt;&gt;""),SUM(O31:P31),"")</f>
        <v/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14</v>
      </c>
      <c r="B32" s="120" t="s">
        <v>412</v>
      </c>
      <c r="C32" s="119" t="s">
        <v>413</v>
      </c>
      <c r="D32" s="121">
        <f>SUM(L32,T32,AB32,AJ32,AR32,AZ32)</f>
        <v>0</v>
      </c>
      <c r="E32" s="121">
        <f>SUM(M32,U32,AC32,AK32,AS32,BA32)</f>
        <v>0</v>
      </c>
      <c r="F32" s="121">
        <f>SUM(D32:E32)</f>
        <v>0</v>
      </c>
      <c r="G32" s="121">
        <f>SUM(O32,W32,AE32,AM32,AU32,BC32)</f>
        <v>0</v>
      </c>
      <c r="H32" s="121">
        <f>SUM(P32,X32,AF32,AN32,AV32,BD32)</f>
        <v>0</v>
      </c>
      <c r="I32" s="121">
        <f>SUM(G32:H32)</f>
        <v>0</v>
      </c>
      <c r="J32" s="120"/>
      <c r="K32" s="119"/>
      <c r="L32" s="121"/>
      <c r="M32" s="121"/>
      <c r="N32" s="121" t="str">
        <f>IF(AND(L32&lt;&gt;"",M32&lt;&gt;""),SUM(L32:M32),"")</f>
        <v/>
      </c>
      <c r="O32" s="121"/>
      <c r="P32" s="121"/>
      <c r="Q32" s="121" t="str">
        <f>IF(AND(O32&lt;&gt;"",P32&lt;&gt;""),SUM(O32:P32),"")</f>
        <v/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14</v>
      </c>
      <c r="B33" s="120" t="s">
        <v>415</v>
      </c>
      <c r="C33" s="119" t="s">
        <v>416</v>
      </c>
      <c r="D33" s="121">
        <f>SUM(L33,T33,AB33,AJ33,AR33,AZ33)</f>
        <v>0</v>
      </c>
      <c r="E33" s="121">
        <f>SUM(M33,U33,AC33,AK33,AS33,BA33)</f>
        <v>0</v>
      </c>
      <c r="F33" s="121">
        <f>SUM(D33:E33)</f>
        <v>0</v>
      </c>
      <c r="G33" s="121">
        <f>SUM(O33,W33,AE33,AM33,AU33,BC33)</f>
        <v>0</v>
      </c>
      <c r="H33" s="121">
        <f>SUM(P33,X33,AF33,AN33,AV33,BD33)</f>
        <v>47997</v>
      </c>
      <c r="I33" s="121">
        <f>SUM(G33:H33)</f>
        <v>47997</v>
      </c>
      <c r="J33" s="120" t="s">
        <v>363</v>
      </c>
      <c r="K33" s="119" t="s">
        <v>364</v>
      </c>
      <c r="L33" s="121">
        <v>0</v>
      </c>
      <c r="M33" s="121">
        <v>0</v>
      </c>
      <c r="N33" s="121">
        <f>IF(AND(L33&lt;&gt;"",M33&lt;&gt;""),SUM(L33:M33),"")</f>
        <v>0</v>
      </c>
      <c r="O33" s="121">
        <v>0</v>
      </c>
      <c r="P33" s="121">
        <v>47997</v>
      </c>
      <c r="Q33" s="121">
        <f>IF(AND(O33&lt;&gt;"",P33&lt;&gt;""),SUM(O33:P33),"")</f>
        <v>47997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14</v>
      </c>
      <c r="B34" s="120" t="s">
        <v>418</v>
      </c>
      <c r="C34" s="119" t="s">
        <v>419</v>
      </c>
      <c r="D34" s="121">
        <f>SUM(L34,T34,AB34,AJ34,AR34,AZ34)</f>
        <v>0</v>
      </c>
      <c r="E34" s="121">
        <f>SUM(M34,U34,AC34,AK34,AS34,BA34)</f>
        <v>0</v>
      </c>
      <c r="F34" s="121">
        <f>SUM(D34:E34)</f>
        <v>0</v>
      </c>
      <c r="G34" s="121">
        <f>SUM(O34,W34,AE34,AM34,AU34,BC34)</f>
        <v>0</v>
      </c>
      <c r="H34" s="121">
        <f>SUM(P34,X34,AF34,AN34,AV34,BD34)</f>
        <v>0</v>
      </c>
      <c r="I34" s="121">
        <f>SUM(G34:H34)</f>
        <v>0</v>
      </c>
      <c r="J34" s="120"/>
      <c r="K34" s="119"/>
      <c r="L34" s="121"/>
      <c r="M34" s="121"/>
      <c r="N34" s="121" t="str">
        <f>IF(AND(L34&lt;&gt;"",M34&lt;&gt;""),SUM(L34:M34),"")</f>
        <v/>
      </c>
      <c r="O34" s="121"/>
      <c r="P34" s="121"/>
      <c r="Q34" s="121" t="str">
        <f>IF(AND(O34&lt;&gt;"",P34&lt;&gt;""),SUM(O34:P34),"")</f>
        <v/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14</v>
      </c>
      <c r="B35" s="120" t="s">
        <v>421</v>
      </c>
      <c r="C35" s="119" t="s">
        <v>422</v>
      </c>
      <c r="D35" s="121">
        <f>SUM(L35,T35,AB35,AJ35,AR35,AZ35)</f>
        <v>0</v>
      </c>
      <c r="E35" s="121">
        <f>SUM(M35,U35,AC35,AK35,AS35,BA35)</f>
        <v>0</v>
      </c>
      <c r="F35" s="121">
        <f>SUM(D35:E35)</f>
        <v>0</v>
      </c>
      <c r="G35" s="121">
        <f>SUM(O35,W35,AE35,AM35,AU35,BC35)</f>
        <v>0</v>
      </c>
      <c r="H35" s="121">
        <f>SUM(P35,X35,AF35,AN35,AV35,BD35)</f>
        <v>127593</v>
      </c>
      <c r="I35" s="121">
        <f>SUM(G35:H35)</f>
        <v>127593</v>
      </c>
      <c r="J35" s="120" t="s">
        <v>363</v>
      </c>
      <c r="K35" s="119" t="s">
        <v>364</v>
      </c>
      <c r="L35" s="121">
        <v>0</v>
      </c>
      <c r="M35" s="121">
        <v>0</v>
      </c>
      <c r="N35" s="121">
        <f>IF(AND(L35&lt;&gt;"",M35&lt;&gt;""),SUM(L35:M35),"")</f>
        <v>0</v>
      </c>
      <c r="O35" s="121">
        <v>0</v>
      </c>
      <c r="P35" s="121">
        <v>127593</v>
      </c>
      <c r="Q35" s="121">
        <f>IF(AND(O35&lt;&gt;"",P35&lt;&gt;""),SUM(O35:P35),"")</f>
        <v>127593</v>
      </c>
      <c r="R35" s="120"/>
      <c r="S35" s="119"/>
      <c r="T35" s="121"/>
      <c r="U35" s="121"/>
      <c r="V35" s="121" t="str">
        <f>IF(AND(T35&lt;&gt;"",U35&lt;&gt;""),SUM(T35:U35),"")</f>
        <v/>
      </c>
      <c r="W35" s="121"/>
      <c r="X35" s="121"/>
      <c r="Y35" s="121" t="str">
        <f>IF(AND(W35&lt;&gt;"",X35&lt;&gt;""),SUM(W35:X35),"")</f>
        <v/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14</v>
      </c>
      <c r="B36" s="120" t="s">
        <v>424</v>
      </c>
      <c r="C36" s="119" t="s">
        <v>425</v>
      </c>
      <c r="D36" s="121">
        <f>SUM(L36,T36,AB36,AJ36,AR36,AZ36)</f>
        <v>4402</v>
      </c>
      <c r="E36" s="121">
        <f>SUM(M36,U36,AC36,AK36,AS36,BA36)</f>
        <v>692906</v>
      </c>
      <c r="F36" s="121">
        <f>SUM(D36:E36)</f>
        <v>697308</v>
      </c>
      <c r="G36" s="121">
        <f>SUM(O36,W36,AE36,AM36,AU36,BC36)</f>
        <v>0</v>
      </c>
      <c r="H36" s="121">
        <f>SUM(P36,X36,AF36,AN36,AV36,BD36)</f>
        <v>109876</v>
      </c>
      <c r="I36" s="121">
        <f>SUM(G36:H36)</f>
        <v>109876</v>
      </c>
      <c r="J36" s="120" t="s">
        <v>427</v>
      </c>
      <c r="K36" s="119" t="s">
        <v>428</v>
      </c>
      <c r="L36" s="121">
        <v>4402</v>
      </c>
      <c r="M36" s="121">
        <v>692906</v>
      </c>
      <c r="N36" s="121">
        <f>IF(AND(L36&lt;&gt;"",M36&lt;&gt;""),SUM(L36:M36),"")</f>
        <v>697308</v>
      </c>
      <c r="O36" s="121">
        <v>0</v>
      </c>
      <c r="P36" s="121">
        <v>0</v>
      </c>
      <c r="Q36" s="121">
        <f>IF(AND(O36&lt;&gt;"",P36&lt;&gt;""),SUM(O36:P36),"")</f>
        <v>0</v>
      </c>
      <c r="R36" s="120" t="s">
        <v>429</v>
      </c>
      <c r="S36" s="119" t="s">
        <v>430</v>
      </c>
      <c r="T36" s="121">
        <v>0</v>
      </c>
      <c r="U36" s="121">
        <v>0</v>
      </c>
      <c r="V36" s="121">
        <f>IF(AND(T36&lt;&gt;"",U36&lt;&gt;""),SUM(T36:U36),"")</f>
        <v>0</v>
      </c>
      <c r="W36" s="121">
        <v>0</v>
      </c>
      <c r="X36" s="121">
        <v>109876</v>
      </c>
      <c r="Y36" s="121">
        <f>IF(AND(W36&lt;&gt;"",X36&lt;&gt;""),SUM(W36:X36),"")</f>
        <v>109876</v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14</v>
      </c>
      <c r="B37" s="120" t="s">
        <v>431</v>
      </c>
      <c r="C37" s="119" t="s">
        <v>432</v>
      </c>
      <c r="D37" s="121">
        <f>SUM(L37,T37,AB37,AJ37,AR37,AZ37)</f>
        <v>2140</v>
      </c>
      <c r="E37" s="121">
        <f>SUM(M37,U37,AC37,AK37,AS37,BA37)</f>
        <v>439355</v>
      </c>
      <c r="F37" s="121">
        <f>SUM(D37:E37)</f>
        <v>441495</v>
      </c>
      <c r="G37" s="121">
        <f>SUM(O37,W37,AE37,AM37,AU37,BC37)</f>
        <v>0</v>
      </c>
      <c r="H37" s="121">
        <f>SUM(P37,X37,AF37,AN37,AV37,BD37)</f>
        <v>57238</v>
      </c>
      <c r="I37" s="121">
        <f>SUM(G37:H37)</f>
        <v>57238</v>
      </c>
      <c r="J37" s="120" t="s">
        <v>427</v>
      </c>
      <c r="K37" s="119" t="s">
        <v>428</v>
      </c>
      <c r="L37" s="121">
        <v>2140</v>
      </c>
      <c r="M37" s="121">
        <v>439355</v>
      </c>
      <c r="N37" s="121">
        <f>IF(AND(L37&lt;&gt;"",M37&lt;&gt;""),SUM(L37:M37),"")</f>
        <v>441495</v>
      </c>
      <c r="O37" s="121">
        <v>0</v>
      </c>
      <c r="P37" s="121">
        <v>0</v>
      </c>
      <c r="Q37" s="121">
        <f>IF(AND(O37&lt;&gt;"",P37&lt;&gt;""),SUM(O37:P37),"")</f>
        <v>0</v>
      </c>
      <c r="R37" s="120" t="s">
        <v>383</v>
      </c>
      <c r="S37" s="119" t="s">
        <v>384</v>
      </c>
      <c r="T37" s="121">
        <v>0</v>
      </c>
      <c r="U37" s="121">
        <v>0</v>
      </c>
      <c r="V37" s="121">
        <f>IF(AND(T37&lt;&gt;"",U37&lt;&gt;""),SUM(T37:U37),"")</f>
        <v>0</v>
      </c>
      <c r="W37" s="121">
        <v>0</v>
      </c>
      <c r="X37" s="121">
        <v>57238</v>
      </c>
      <c r="Y37" s="121">
        <f>IF(AND(W37&lt;&gt;"",X37&lt;&gt;""),SUM(W37:X37),"")</f>
        <v>57238</v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14</v>
      </c>
      <c r="B38" s="120" t="s">
        <v>434</v>
      </c>
      <c r="C38" s="119" t="s">
        <v>435</v>
      </c>
      <c r="D38" s="121">
        <f>SUM(L38,T38,AB38,AJ38,AR38,AZ38)</f>
        <v>0</v>
      </c>
      <c r="E38" s="121">
        <f>SUM(M38,U38,AC38,AK38,AS38,BA38)</f>
        <v>0</v>
      </c>
      <c r="F38" s="121">
        <f>SUM(D38:E38)</f>
        <v>0</v>
      </c>
      <c r="G38" s="121">
        <f>SUM(O38,W38,AE38,AM38,AU38,BC38)</f>
        <v>0</v>
      </c>
      <c r="H38" s="121">
        <f>SUM(P38,X38,AF38,AN38,AV38,BD38)</f>
        <v>67895</v>
      </c>
      <c r="I38" s="121">
        <f>SUM(G38:H38)</f>
        <v>67895</v>
      </c>
      <c r="J38" s="120" t="s">
        <v>363</v>
      </c>
      <c r="K38" s="119" t="s">
        <v>364</v>
      </c>
      <c r="L38" s="121">
        <v>0</v>
      </c>
      <c r="M38" s="121">
        <v>0</v>
      </c>
      <c r="N38" s="121">
        <f>IF(AND(L38&lt;&gt;"",M38&lt;&gt;""),SUM(L38:M38),"")</f>
        <v>0</v>
      </c>
      <c r="O38" s="121">
        <v>0</v>
      </c>
      <c r="P38" s="121">
        <v>67895</v>
      </c>
      <c r="Q38" s="121">
        <f>IF(AND(O38&lt;&gt;"",P38&lt;&gt;""),SUM(O38:P38),"")</f>
        <v>67895</v>
      </c>
      <c r="R38" s="120"/>
      <c r="S38" s="119"/>
      <c r="T38" s="121"/>
      <c r="U38" s="121"/>
      <c r="V38" s="121" t="str">
        <f>IF(AND(T38&lt;&gt;"",U38&lt;&gt;""),SUM(T38:U38),"")</f>
        <v/>
      </c>
      <c r="W38" s="121"/>
      <c r="X38" s="121"/>
      <c r="Y38" s="121" t="str">
        <f>IF(AND(W38&lt;&gt;"",X38&lt;&gt;""),SUM(W38:X38),"")</f>
        <v/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14</v>
      </c>
      <c r="B39" s="120" t="s">
        <v>437</v>
      </c>
      <c r="C39" s="119" t="s">
        <v>438</v>
      </c>
      <c r="D39" s="121">
        <f>SUM(L39,T39,AB39,AJ39,AR39,AZ39)</f>
        <v>0</v>
      </c>
      <c r="E39" s="121">
        <f>SUM(M39,U39,AC39,AK39,AS39,BA39)</f>
        <v>159772</v>
      </c>
      <c r="F39" s="121">
        <f>SUM(D39:E39)</f>
        <v>159772</v>
      </c>
      <c r="G39" s="121">
        <f>SUM(O39,W39,AE39,AM39,AU39,BC39)</f>
        <v>0</v>
      </c>
      <c r="H39" s="121">
        <f>SUM(P39,X39,AF39,AN39,AV39,BD39)</f>
        <v>48097</v>
      </c>
      <c r="I39" s="121">
        <f>SUM(G39:H39)</f>
        <v>48097</v>
      </c>
      <c r="J39" s="120" t="s">
        <v>440</v>
      </c>
      <c r="K39" s="119" t="s">
        <v>441</v>
      </c>
      <c r="L39" s="121">
        <v>0</v>
      </c>
      <c r="M39" s="121">
        <v>147870</v>
      </c>
      <c r="N39" s="121">
        <f>IF(AND(L39&lt;&gt;"",M39&lt;&gt;""),SUM(L39:M39),"")</f>
        <v>147870</v>
      </c>
      <c r="O39" s="121">
        <v>0</v>
      </c>
      <c r="P39" s="121">
        <v>48097</v>
      </c>
      <c r="Q39" s="121">
        <f>IF(AND(O39&lt;&gt;"",P39&lt;&gt;""),SUM(O39:P39),"")</f>
        <v>48097</v>
      </c>
      <c r="R39" s="120" t="s">
        <v>339</v>
      </c>
      <c r="S39" s="119" t="s">
        <v>340</v>
      </c>
      <c r="T39" s="121">
        <v>0</v>
      </c>
      <c r="U39" s="121">
        <v>11902</v>
      </c>
      <c r="V39" s="121">
        <f>IF(AND(T39&lt;&gt;"",U39&lt;&gt;""),SUM(T39:U39),"")</f>
        <v>11902</v>
      </c>
      <c r="W39" s="121">
        <v>0</v>
      </c>
      <c r="X39" s="121">
        <v>0</v>
      </c>
      <c r="Y39" s="121">
        <f>IF(AND(W39&lt;&gt;"",X39&lt;&gt;""),SUM(W39:X39),"")</f>
        <v>0</v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14</v>
      </c>
      <c r="B40" s="120" t="s">
        <v>442</v>
      </c>
      <c r="C40" s="119" t="s">
        <v>443</v>
      </c>
      <c r="D40" s="121">
        <f>SUM(L40,T40,AB40,AJ40,AR40,AZ40)</f>
        <v>0</v>
      </c>
      <c r="E40" s="121">
        <f>SUM(M40,U40,AC40,AK40,AS40,BA40)</f>
        <v>191598</v>
      </c>
      <c r="F40" s="121">
        <f>SUM(D40:E40)</f>
        <v>191598</v>
      </c>
      <c r="G40" s="121">
        <f>SUM(O40,W40,AE40,AM40,AU40,BC40)</f>
        <v>0</v>
      </c>
      <c r="H40" s="121">
        <f>SUM(P40,X40,AF40,AN40,AV40,BD40)</f>
        <v>44043</v>
      </c>
      <c r="I40" s="121">
        <f>SUM(G40:H40)</f>
        <v>44043</v>
      </c>
      <c r="J40" s="120" t="s">
        <v>445</v>
      </c>
      <c r="K40" s="119" t="s">
        <v>446</v>
      </c>
      <c r="L40" s="121">
        <v>0</v>
      </c>
      <c r="M40" s="121">
        <v>191598</v>
      </c>
      <c r="N40" s="121">
        <f>IF(AND(L40&lt;&gt;"",M40&lt;&gt;""),SUM(L40:M40),"")</f>
        <v>191598</v>
      </c>
      <c r="O40" s="121">
        <v>0</v>
      </c>
      <c r="P40" s="121">
        <v>0</v>
      </c>
      <c r="Q40" s="121">
        <f>IF(AND(O40&lt;&gt;"",P40&lt;&gt;""),SUM(O40:P40),"")</f>
        <v>0</v>
      </c>
      <c r="R40" s="120" t="s">
        <v>375</v>
      </c>
      <c r="S40" s="119" t="s">
        <v>376</v>
      </c>
      <c r="T40" s="121">
        <v>0</v>
      </c>
      <c r="U40" s="121">
        <v>0</v>
      </c>
      <c r="V40" s="121">
        <f>IF(AND(T40&lt;&gt;"",U40&lt;&gt;""),SUM(T40:U40),"")</f>
        <v>0</v>
      </c>
      <c r="W40" s="121">
        <v>0</v>
      </c>
      <c r="X40" s="121">
        <v>44043</v>
      </c>
      <c r="Y40" s="121">
        <f>IF(AND(W40&lt;&gt;"",X40&lt;&gt;""),SUM(W40:X40),"")</f>
        <v>44043</v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14</v>
      </c>
      <c r="B41" s="120" t="s">
        <v>447</v>
      </c>
      <c r="C41" s="119" t="s">
        <v>448</v>
      </c>
      <c r="D41" s="121">
        <f>SUM(L41,T41,AB41,AJ41,AR41,AZ41)</f>
        <v>107874</v>
      </c>
      <c r="E41" s="121">
        <f>SUM(M41,U41,AC41,AK41,AS41,BA41)</f>
        <v>348005</v>
      </c>
      <c r="F41" s="121">
        <f>SUM(D41:E41)</f>
        <v>455879</v>
      </c>
      <c r="G41" s="121">
        <f>SUM(O41,W41,AE41,AM41,AU41,BC41)</f>
        <v>0</v>
      </c>
      <c r="H41" s="121">
        <f>SUM(P41,X41,AF41,AN41,AV41,BD41)</f>
        <v>128665</v>
      </c>
      <c r="I41" s="121">
        <f>SUM(G41:H41)</f>
        <v>128665</v>
      </c>
      <c r="J41" s="120" t="s">
        <v>450</v>
      </c>
      <c r="K41" s="119" t="s">
        <v>451</v>
      </c>
      <c r="L41" s="121">
        <v>107874</v>
      </c>
      <c r="M41" s="121">
        <v>348005</v>
      </c>
      <c r="N41" s="121">
        <f>IF(AND(L41&lt;&gt;"",M41&lt;&gt;""),SUM(L41:M41),"")</f>
        <v>455879</v>
      </c>
      <c r="O41" s="121">
        <v>0</v>
      </c>
      <c r="P41" s="121">
        <v>128665</v>
      </c>
      <c r="Q41" s="121">
        <f>IF(AND(O41&lt;&gt;"",P41&lt;&gt;""),SUM(O41:P41),"")</f>
        <v>128665</v>
      </c>
      <c r="R41" s="120"/>
      <c r="S41" s="119"/>
      <c r="T41" s="121"/>
      <c r="U41" s="121"/>
      <c r="V41" s="121" t="str">
        <f>IF(AND(T41&lt;&gt;"",U41&lt;&gt;""),SUM(T41:U41),"")</f>
        <v/>
      </c>
      <c r="W41" s="121"/>
      <c r="X41" s="121"/>
      <c r="Y41" s="121" t="str">
        <f>IF(AND(W41&lt;&gt;"",X41&lt;&gt;""),SUM(W41:X41),"")</f>
        <v/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14</v>
      </c>
      <c r="B42" s="120" t="s">
        <v>452</v>
      </c>
      <c r="C42" s="119" t="s">
        <v>453</v>
      </c>
      <c r="D42" s="121">
        <f>SUM(L42,T42,AB42,AJ42,AR42,AZ42)</f>
        <v>0</v>
      </c>
      <c r="E42" s="121">
        <f>SUM(M42,U42,AC42,AK42,AS42,BA42)</f>
        <v>426540</v>
      </c>
      <c r="F42" s="121">
        <f>SUM(D42:E42)</f>
        <v>426540</v>
      </c>
      <c r="G42" s="121">
        <f>SUM(O42,W42,AE42,AM42,AU42,BC42)</f>
        <v>0</v>
      </c>
      <c r="H42" s="121">
        <f>SUM(P42,X42,AF42,AN42,AV42,BD42)</f>
        <v>46913</v>
      </c>
      <c r="I42" s="121">
        <f>SUM(G42:H42)</f>
        <v>46913</v>
      </c>
      <c r="J42" s="120" t="s">
        <v>368</v>
      </c>
      <c r="K42" s="119" t="s">
        <v>369</v>
      </c>
      <c r="L42" s="121">
        <v>0</v>
      </c>
      <c r="M42" s="121">
        <v>0</v>
      </c>
      <c r="N42" s="121">
        <f>IF(AND(L42&lt;&gt;"",M42&lt;&gt;""),SUM(L42:M42),"")</f>
        <v>0</v>
      </c>
      <c r="O42" s="121">
        <v>0</v>
      </c>
      <c r="P42" s="121">
        <v>46913</v>
      </c>
      <c r="Q42" s="121">
        <f>IF(AND(O42&lt;&gt;"",P42&lt;&gt;""),SUM(O42:P42),"")</f>
        <v>46913</v>
      </c>
      <c r="R42" s="120" t="s">
        <v>370</v>
      </c>
      <c r="S42" s="119" t="s">
        <v>371</v>
      </c>
      <c r="T42" s="121">
        <v>0</v>
      </c>
      <c r="U42" s="121">
        <v>129135</v>
      </c>
      <c r="V42" s="121">
        <f>IF(AND(T42&lt;&gt;"",U42&lt;&gt;""),SUM(T42:U42),"")</f>
        <v>129135</v>
      </c>
      <c r="W42" s="121">
        <v>0</v>
      </c>
      <c r="X42" s="121">
        <v>0</v>
      </c>
      <c r="Y42" s="121">
        <f>IF(AND(W42&lt;&gt;"",X42&lt;&gt;""),SUM(W42:X42),"")</f>
        <v>0</v>
      </c>
      <c r="Z42" s="120" t="s">
        <v>455</v>
      </c>
      <c r="AA42" s="119" t="s">
        <v>456</v>
      </c>
      <c r="AB42" s="121">
        <v>0</v>
      </c>
      <c r="AC42" s="121">
        <v>297405</v>
      </c>
      <c r="AD42" s="121">
        <f>IF(AND(AB42&lt;&gt;"",AC42&lt;&gt;""),SUM(AB42:AC42),"")</f>
        <v>297405</v>
      </c>
      <c r="AE42" s="121">
        <v>0</v>
      </c>
      <c r="AF42" s="121">
        <v>0</v>
      </c>
      <c r="AG42" s="121">
        <f>IF(AND(AE42&lt;&gt;"",AF42&lt;&gt;""),SUM(AE42:AF42),"")</f>
        <v>0</v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 t="s">
        <v>14</v>
      </c>
      <c r="B43" s="120" t="s">
        <v>457</v>
      </c>
      <c r="C43" s="119" t="s">
        <v>458</v>
      </c>
      <c r="D43" s="121">
        <f>SUM(L43,T43,AB43,AJ43,AR43,AZ43)</f>
        <v>0</v>
      </c>
      <c r="E43" s="121">
        <f>SUM(M43,U43,AC43,AK43,AS43,BA43)</f>
        <v>0</v>
      </c>
      <c r="F43" s="121">
        <f>SUM(D43:E43)</f>
        <v>0</v>
      </c>
      <c r="G43" s="121">
        <f>SUM(O43,W43,AE43,AM43,AU43,BC43)</f>
        <v>0</v>
      </c>
      <c r="H43" s="121">
        <f>SUM(P43,X43,AF43,AN43,AV43,BD43)</f>
        <v>114436</v>
      </c>
      <c r="I43" s="121">
        <f>SUM(G43:H43)</f>
        <v>114436</v>
      </c>
      <c r="J43" s="120" t="s">
        <v>460</v>
      </c>
      <c r="K43" s="119" t="s">
        <v>461</v>
      </c>
      <c r="L43" s="121">
        <v>0</v>
      </c>
      <c r="M43" s="121">
        <v>0</v>
      </c>
      <c r="N43" s="121">
        <f>IF(AND(L43&lt;&gt;"",M43&lt;&gt;""),SUM(L43:M43),"")</f>
        <v>0</v>
      </c>
      <c r="O43" s="121">
        <v>0</v>
      </c>
      <c r="P43" s="121">
        <v>114436</v>
      </c>
      <c r="Q43" s="121">
        <f>IF(AND(O43&lt;&gt;"",P43&lt;&gt;""),SUM(O43:P43),"")</f>
        <v>114436</v>
      </c>
      <c r="R43" s="120"/>
      <c r="S43" s="119"/>
      <c r="T43" s="121"/>
      <c r="U43" s="121"/>
      <c r="V43" s="121" t="str">
        <f>IF(AND(T43&lt;&gt;"",U43&lt;&gt;""),SUM(T43:U43),"")</f>
        <v/>
      </c>
      <c r="W43" s="121"/>
      <c r="X43" s="121"/>
      <c r="Y43" s="121" t="str">
        <f>IF(AND(W43&lt;&gt;"",X43&lt;&gt;""),SUM(W43:X43),"")</f>
        <v/>
      </c>
      <c r="Z43" s="120"/>
      <c r="AA43" s="119"/>
      <c r="AB43" s="121"/>
      <c r="AC43" s="121"/>
      <c r="AD43" s="121" t="str">
        <f>IF(AND(AB43&lt;&gt;"",AC43&lt;&gt;""),SUM(AB43:AC43),"")</f>
        <v/>
      </c>
      <c r="AE43" s="121"/>
      <c r="AF43" s="121"/>
      <c r="AG43" s="121" t="str">
        <f>IF(AND(AE43&lt;&gt;"",AF43&lt;&gt;""),SUM(AE43:AF43),"")</f>
        <v/>
      </c>
      <c r="AH43" s="120"/>
      <c r="AI43" s="119"/>
      <c r="AJ43" s="121"/>
      <c r="AK43" s="121"/>
      <c r="AL43" s="121" t="str">
        <f>IF(AND(AJ43&lt;&gt;"",AK43&lt;&gt;""),SUM(AJ43:AK43),"")</f>
        <v/>
      </c>
      <c r="AM43" s="121"/>
      <c r="AN43" s="121"/>
      <c r="AO43" s="121" t="str">
        <f>IF(AND(AM43&lt;&gt;"",AN43&lt;&gt;""),SUM(AM43:AN43),"")</f>
        <v/>
      </c>
      <c r="AP43" s="120"/>
      <c r="AQ43" s="119"/>
      <c r="AR43" s="121"/>
      <c r="AS43" s="121"/>
      <c r="AT43" s="121" t="str">
        <f>IF(AND(AR43&lt;&gt;"",AS43&lt;&gt;""),SUM(AR43:AS43),"")</f>
        <v/>
      </c>
      <c r="AU43" s="121"/>
      <c r="AV43" s="121"/>
      <c r="AW43" s="121" t="str">
        <f>IF(AND(AU43&lt;&gt;"",AV43&lt;&gt;""),SUM(AU43:AV43),"")</f>
        <v/>
      </c>
      <c r="AX43" s="120"/>
      <c r="AY43" s="119"/>
      <c r="AZ43" s="121"/>
      <c r="BA43" s="121"/>
      <c r="BB43" s="121" t="str">
        <f>IF(AND(AZ43&lt;&gt;"",BA43&lt;&gt;""),SUM(AZ43:BA43),"")</f>
        <v/>
      </c>
      <c r="BC43" s="121"/>
      <c r="BD43" s="121"/>
      <c r="BE43" s="121" t="str">
        <f>IF(AND(BC43&lt;&gt;"",BD43&lt;&gt;""),SUM(BC43:BD43),"")</f>
        <v/>
      </c>
    </row>
    <row r="44" spans="1:57" s="136" customFormat="1" ht="13.5" customHeight="1" x14ac:dyDescent="0.15">
      <c r="A44" s="119" t="s">
        <v>14</v>
      </c>
      <c r="B44" s="120" t="s">
        <v>462</v>
      </c>
      <c r="C44" s="119" t="s">
        <v>463</v>
      </c>
      <c r="D44" s="121">
        <f>SUM(L44,T44,AB44,AJ44,AR44,AZ44)</f>
        <v>0</v>
      </c>
      <c r="E44" s="121">
        <f>SUM(M44,U44,AC44,AK44,AS44,BA44)</f>
        <v>324534</v>
      </c>
      <c r="F44" s="121">
        <f>SUM(D44:E44)</f>
        <v>324534</v>
      </c>
      <c r="G44" s="121">
        <f>SUM(O44,W44,AE44,AM44,AU44,BC44)</f>
        <v>0</v>
      </c>
      <c r="H44" s="121">
        <f>SUM(P44,X44,AF44,AN44,AV44,BD44)</f>
        <v>24991</v>
      </c>
      <c r="I44" s="121">
        <f>SUM(G44:H44)</f>
        <v>24991</v>
      </c>
      <c r="J44" s="120" t="s">
        <v>370</v>
      </c>
      <c r="K44" s="119" t="s">
        <v>371</v>
      </c>
      <c r="L44" s="121">
        <v>0</v>
      </c>
      <c r="M44" s="121">
        <v>324534</v>
      </c>
      <c r="N44" s="121">
        <f>IF(AND(L44&lt;&gt;"",M44&lt;&gt;""),SUM(L44:M44),"")</f>
        <v>324534</v>
      </c>
      <c r="O44" s="121">
        <v>0</v>
      </c>
      <c r="P44" s="121">
        <v>0</v>
      </c>
      <c r="Q44" s="121">
        <f>IF(AND(O44&lt;&gt;"",P44&lt;&gt;""),SUM(O44:P44),"")</f>
        <v>0</v>
      </c>
      <c r="R44" s="120" t="s">
        <v>368</v>
      </c>
      <c r="S44" s="119" t="s">
        <v>369</v>
      </c>
      <c r="T44" s="121">
        <v>0</v>
      </c>
      <c r="U44" s="121">
        <v>0</v>
      </c>
      <c r="V44" s="121">
        <f>IF(AND(T44&lt;&gt;"",U44&lt;&gt;""),SUM(T44:U44),"")</f>
        <v>0</v>
      </c>
      <c r="W44" s="121">
        <v>0</v>
      </c>
      <c r="X44" s="121">
        <v>24991</v>
      </c>
      <c r="Y44" s="121">
        <f>IF(AND(W44&lt;&gt;"",X44&lt;&gt;""),SUM(W44:X44),"")</f>
        <v>24991</v>
      </c>
      <c r="Z44" s="120"/>
      <c r="AA44" s="119"/>
      <c r="AB44" s="121"/>
      <c r="AC44" s="121"/>
      <c r="AD44" s="121" t="str">
        <f>IF(AND(AB44&lt;&gt;"",AC44&lt;&gt;""),SUM(AB44:AC44),"")</f>
        <v/>
      </c>
      <c r="AE44" s="121"/>
      <c r="AF44" s="121"/>
      <c r="AG44" s="121" t="str">
        <f>IF(AND(AE44&lt;&gt;"",AF44&lt;&gt;""),SUM(AE44:AF44),"")</f>
        <v/>
      </c>
      <c r="AH44" s="120"/>
      <c r="AI44" s="119"/>
      <c r="AJ44" s="121"/>
      <c r="AK44" s="121"/>
      <c r="AL44" s="121" t="str">
        <f>IF(AND(AJ44&lt;&gt;"",AK44&lt;&gt;""),SUM(AJ44:AK44),"")</f>
        <v/>
      </c>
      <c r="AM44" s="121"/>
      <c r="AN44" s="121"/>
      <c r="AO44" s="121" t="str">
        <f>IF(AND(AM44&lt;&gt;"",AN44&lt;&gt;""),SUM(AM44:AN44),"")</f>
        <v/>
      </c>
      <c r="AP44" s="120"/>
      <c r="AQ44" s="119"/>
      <c r="AR44" s="121"/>
      <c r="AS44" s="121"/>
      <c r="AT44" s="121" t="str">
        <f>IF(AND(AR44&lt;&gt;"",AS44&lt;&gt;""),SUM(AR44:AS44),"")</f>
        <v/>
      </c>
      <c r="AU44" s="121"/>
      <c r="AV44" s="121"/>
      <c r="AW44" s="121" t="str">
        <f>IF(AND(AU44&lt;&gt;"",AV44&lt;&gt;""),SUM(AU44:AV44),"")</f>
        <v/>
      </c>
      <c r="AX44" s="120"/>
      <c r="AY44" s="119"/>
      <c r="AZ44" s="121"/>
      <c r="BA44" s="121"/>
      <c r="BB44" s="121" t="str">
        <f>IF(AND(AZ44&lt;&gt;"",BA44&lt;&gt;""),SUM(AZ44:BA44),"")</f>
        <v/>
      </c>
      <c r="BC44" s="121"/>
      <c r="BD44" s="121"/>
      <c r="BE44" s="121" t="str">
        <f>IF(AND(BC44&lt;&gt;"",BD44&lt;&gt;""),SUM(BC44:BD44),"")</f>
        <v/>
      </c>
    </row>
    <row r="45" spans="1:57" s="136" customFormat="1" ht="13.5" customHeight="1" x14ac:dyDescent="0.15">
      <c r="A45" s="119" t="s">
        <v>14</v>
      </c>
      <c r="B45" s="120" t="s">
        <v>465</v>
      </c>
      <c r="C45" s="119" t="s">
        <v>466</v>
      </c>
      <c r="D45" s="121">
        <f>SUM(L45,T45,AB45,AJ45,AR45,AZ45)</f>
        <v>0</v>
      </c>
      <c r="E45" s="121">
        <f>SUM(M45,U45,AC45,AK45,AS45,BA45)</f>
        <v>85282</v>
      </c>
      <c r="F45" s="121">
        <f>SUM(D45:E45)</f>
        <v>85282</v>
      </c>
      <c r="G45" s="121">
        <f>SUM(O45,W45,AE45,AM45,AU45,BC45)</f>
        <v>0</v>
      </c>
      <c r="H45" s="121">
        <f>SUM(P45,X45,AF45,AN45,AV45,BD45)</f>
        <v>15966</v>
      </c>
      <c r="I45" s="121">
        <f>SUM(G45:H45)</f>
        <v>15966</v>
      </c>
      <c r="J45" s="120" t="s">
        <v>361</v>
      </c>
      <c r="K45" s="119" t="s">
        <v>362</v>
      </c>
      <c r="L45" s="121">
        <v>0</v>
      </c>
      <c r="M45" s="121">
        <v>85282</v>
      </c>
      <c r="N45" s="121">
        <f>IF(AND(L45&lt;&gt;"",M45&lt;&gt;""),SUM(L45:M45),"")</f>
        <v>85282</v>
      </c>
      <c r="O45" s="121">
        <v>0</v>
      </c>
      <c r="P45" s="121">
        <v>0</v>
      </c>
      <c r="Q45" s="121">
        <f>IF(AND(O45&lt;&gt;"",P45&lt;&gt;""),SUM(O45:P45),"")</f>
        <v>0</v>
      </c>
      <c r="R45" s="120" t="s">
        <v>363</v>
      </c>
      <c r="S45" s="119" t="s">
        <v>364</v>
      </c>
      <c r="T45" s="121">
        <v>0</v>
      </c>
      <c r="U45" s="121">
        <v>0</v>
      </c>
      <c r="V45" s="121">
        <f>IF(AND(T45&lt;&gt;"",U45&lt;&gt;""),SUM(T45:U45),"")</f>
        <v>0</v>
      </c>
      <c r="W45" s="121">
        <v>0</v>
      </c>
      <c r="X45" s="121">
        <v>15966</v>
      </c>
      <c r="Y45" s="121">
        <f>IF(AND(W45&lt;&gt;"",X45&lt;&gt;""),SUM(W45:X45),"")</f>
        <v>15966</v>
      </c>
      <c r="Z45" s="120"/>
      <c r="AA45" s="119"/>
      <c r="AB45" s="121"/>
      <c r="AC45" s="121"/>
      <c r="AD45" s="121" t="str">
        <f>IF(AND(AB45&lt;&gt;"",AC45&lt;&gt;""),SUM(AB45:AC45),"")</f>
        <v/>
      </c>
      <c r="AE45" s="121"/>
      <c r="AF45" s="121"/>
      <c r="AG45" s="121" t="str">
        <f>IF(AND(AE45&lt;&gt;"",AF45&lt;&gt;""),SUM(AE45:AF45),"")</f>
        <v/>
      </c>
      <c r="AH45" s="120"/>
      <c r="AI45" s="119"/>
      <c r="AJ45" s="121"/>
      <c r="AK45" s="121"/>
      <c r="AL45" s="121" t="str">
        <f>IF(AND(AJ45&lt;&gt;"",AK45&lt;&gt;""),SUM(AJ45:AK45),"")</f>
        <v/>
      </c>
      <c r="AM45" s="121"/>
      <c r="AN45" s="121"/>
      <c r="AO45" s="121" t="str">
        <f>IF(AND(AM45&lt;&gt;"",AN45&lt;&gt;""),SUM(AM45:AN45),"")</f>
        <v/>
      </c>
      <c r="AP45" s="120"/>
      <c r="AQ45" s="119"/>
      <c r="AR45" s="121"/>
      <c r="AS45" s="121"/>
      <c r="AT45" s="121" t="str">
        <f>IF(AND(AR45&lt;&gt;"",AS45&lt;&gt;""),SUM(AR45:AS45),"")</f>
        <v/>
      </c>
      <c r="AU45" s="121"/>
      <c r="AV45" s="121"/>
      <c r="AW45" s="121" t="str">
        <f>IF(AND(AU45&lt;&gt;"",AV45&lt;&gt;""),SUM(AU45:AV45),"")</f>
        <v/>
      </c>
      <c r="AX45" s="120"/>
      <c r="AY45" s="119"/>
      <c r="AZ45" s="121"/>
      <c r="BA45" s="121"/>
      <c r="BB45" s="121" t="str">
        <f>IF(AND(AZ45&lt;&gt;"",BA45&lt;&gt;""),SUM(AZ45:BA45),"")</f>
        <v/>
      </c>
      <c r="BC45" s="121"/>
      <c r="BD45" s="121"/>
      <c r="BE45" s="121" t="str">
        <f>IF(AND(BC45&lt;&gt;"",BD45&lt;&gt;""),SUM(BC45:BD45),"")</f>
        <v/>
      </c>
    </row>
    <row r="46" spans="1:57" s="136" customFormat="1" ht="13.5" customHeight="1" x14ac:dyDescent="0.15">
      <c r="A46" s="119" t="s">
        <v>14</v>
      </c>
      <c r="B46" s="120" t="s">
        <v>468</v>
      </c>
      <c r="C46" s="119" t="s">
        <v>469</v>
      </c>
      <c r="D46" s="121">
        <f>SUM(L46,T46,AB46,AJ46,AR46,AZ46)</f>
        <v>853</v>
      </c>
      <c r="E46" s="121">
        <f>SUM(M46,U46,AC46,AK46,AS46,BA46)</f>
        <v>86768</v>
      </c>
      <c r="F46" s="121">
        <f>SUM(D46:E46)</f>
        <v>87621</v>
      </c>
      <c r="G46" s="121">
        <f>SUM(O46,W46,AE46,AM46,AU46,BC46)</f>
        <v>0</v>
      </c>
      <c r="H46" s="121">
        <f>SUM(P46,X46,AF46,AN46,AV46,BD46)</f>
        <v>20309</v>
      </c>
      <c r="I46" s="121">
        <f>SUM(G46:H46)</f>
        <v>20309</v>
      </c>
      <c r="J46" s="120" t="s">
        <v>427</v>
      </c>
      <c r="K46" s="119" t="s">
        <v>428</v>
      </c>
      <c r="L46" s="121">
        <v>853</v>
      </c>
      <c r="M46" s="121">
        <v>86768</v>
      </c>
      <c r="N46" s="121">
        <f>IF(AND(L46&lt;&gt;"",M46&lt;&gt;""),SUM(L46:M46),"")</f>
        <v>87621</v>
      </c>
      <c r="O46" s="121">
        <v>0</v>
      </c>
      <c r="P46" s="121">
        <v>0</v>
      </c>
      <c r="Q46" s="121">
        <f>IF(AND(O46&lt;&gt;"",P46&lt;&gt;""),SUM(O46:P46),"")</f>
        <v>0</v>
      </c>
      <c r="R46" s="120" t="s">
        <v>429</v>
      </c>
      <c r="S46" s="119" t="s">
        <v>430</v>
      </c>
      <c r="T46" s="121">
        <v>0</v>
      </c>
      <c r="U46" s="121">
        <v>0</v>
      </c>
      <c r="V46" s="121">
        <f>IF(AND(T46&lt;&gt;"",U46&lt;&gt;""),SUM(T46:U46),"")</f>
        <v>0</v>
      </c>
      <c r="W46" s="121">
        <v>0</v>
      </c>
      <c r="X46" s="121">
        <v>20309</v>
      </c>
      <c r="Y46" s="121">
        <f>IF(AND(W46&lt;&gt;"",X46&lt;&gt;""),SUM(W46:X46),"")</f>
        <v>20309</v>
      </c>
      <c r="Z46" s="120"/>
      <c r="AA46" s="119"/>
      <c r="AB46" s="121"/>
      <c r="AC46" s="121"/>
      <c r="AD46" s="121" t="str">
        <f>IF(AND(AB46&lt;&gt;"",AC46&lt;&gt;""),SUM(AB46:AC46),"")</f>
        <v/>
      </c>
      <c r="AE46" s="121"/>
      <c r="AF46" s="121"/>
      <c r="AG46" s="121" t="str">
        <f>IF(AND(AE46&lt;&gt;"",AF46&lt;&gt;""),SUM(AE46:AF46),"")</f>
        <v/>
      </c>
      <c r="AH46" s="120"/>
      <c r="AI46" s="119"/>
      <c r="AJ46" s="121"/>
      <c r="AK46" s="121"/>
      <c r="AL46" s="121" t="str">
        <f>IF(AND(AJ46&lt;&gt;"",AK46&lt;&gt;""),SUM(AJ46:AK46),"")</f>
        <v/>
      </c>
      <c r="AM46" s="121"/>
      <c r="AN46" s="121"/>
      <c r="AO46" s="121" t="str">
        <f>IF(AND(AM46&lt;&gt;"",AN46&lt;&gt;""),SUM(AM46:AN46),"")</f>
        <v/>
      </c>
      <c r="AP46" s="120"/>
      <c r="AQ46" s="119"/>
      <c r="AR46" s="121"/>
      <c r="AS46" s="121"/>
      <c r="AT46" s="121" t="str">
        <f>IF(AND(AR46&lt;&gt;"",AS46&lt;&gt;""),SUM(AR46:AS46),"")</f>
        <v/>
      </c>
      <c r="AU46" s="121"/>
      <c r="AV46" s="121"/>
      <c r="AW46" s="121" t="str">
        <f>IF(AND(AU46&lt;&gt;"",AV46&lt;&gt;""),SUM(AU46:AV46),"")</f>
        <v/>
      </c>
      <c r="AX46" s="120"/>
      <c r="AY46" s="119"/>
      <c r="AZ46" s="121"/>
      <c r="BA46" s="121"/>
      <c r="BB46" s="121" t="str">
        <f>IF(AND(AZ46&lt;&gt;"",BA46&lt;&gt;""),SUM(AZ46:BA46),"")</f>
        <v/>
      </c>
      <c r="BC46" s="121"/>
      <c r="BD46" s="121"/>
      <c r="BE46" s="121" t="str">
        <f>IF(AND(BC46&lt;&gt;"",BD46&lt;&gt;""),SUM(BC46:BD46),"")</f>
        <v/>
      </c>
    </row>
    <row r="47" spans="1:57" s="136" customFormat="1" ht="13.5" customHeight="1" x14ac:dyDescent="0.15">
      <c r="A47" s="119" t="s">
        <v>14</v>
      </c>
      <c r="B47" s="120" t="s">
        <v>471</v>
      </c>
      <c r="C47" s="119" t="s">
        <v>472</v>
      </c>
      <c r="D47" s="121">
        <f>SUM(L47,T47,AB47,AJ47,AR47,AZ47)</f>
        <v>2377</v>
      </c>
      <c r="E47" s="121">
        <f>SUM(M47,U47,AC47,AK47,AS47,BA47)</f>
        <v>17657</v>
      </c>
      <c r="F47" s="121">
        <f>SUM(D47:E47)</f>
        <v>20034</v>
      </c>
      <c r="G47" s="121">
        <f>SUM(O47,W47,AE47,AM47,AU47,BC47)</f>
        <v>3267</v>
      </c>
      <c r="H47" s="121">
        <f>SUM(P47,X47,AF47,AN47,AV47,BD47)</f>
        <v>9983</v>
      </c>
      <c r="I47" s="121">
        <f>SUM(G47:H47)</f>
        <v>13250</v>
      </c>
      <c r="J47" s="120" t="s">
        <v>450</v>
      </c>
      <c r="K47" s="119" t="s">
        <v>451</v>
      </c>
      <c r="L47" s="121">
        <v>2377</v>
      </c>
      <c r="M47" s="121">
        <v>17657</v>
      </c>
      <c r="N47" s="121">
        <f>IF(AND(L47&lt;&gt;"",M47&lt;&gt;""),SUM(L47:M47),"")</f>
        <v>20034</v>
      </c>
      <c r="O47" s="121">
        <v>3267</v>
      </c>
      <c r="P47" s="121">
        <v>9983</v>
      </c>
      <c r="Q47" s="121">
        <f>IF(AND(O47&lt;&gt;"",P47&lt;&gt;""),SUM(O47:P47),"")</f>
        <v>13250</v>
      </c>
      <c r="R47" s="120"/>
      <c r="S47" s="119"/>
      <c r="T47" s="121"/>
      <c r="U47" s="121"/>
      <c r="V47" s="121" t="str">
        <f>IF(AND(T47&lt;&gt;"",U47&lt;&gt;""),SUM(T47:U47),"")</f>
        <v/>
      </c>
      <c r="W47" s="121"/>
      <c r="X47" s="121"/>
      <c r="Y47" s="121" t="str">
        <f>IF(AND(W47&lt;&gt;"",X47&lt;&gt;""),SUM(W47:X47),"")</f>
        <v/>
      </c>
      <c r="Z47" s="120"/>
      <c r="AA47" s="119"/>
      <c r="AB47" s="121"/>
      <c r="AC47" s="121"/>
      <c r="AD47" s="121" t="str">
        <f>IF(AND(AB47&lt;&gt;"",AC47&lt;&gt;""),SUM(AB47:AC47),"")</f>
        <v/>
      </c>
      <c r="AE47" s="121"/>
      <c r="AF47" s="121"/>
      <c r="AG47" s="121" t="str">
        <f>IF(AND(AE47&lt;&gt;"",AF47&lt;&gt;""),SUM(AE47:AF47),"")</f>
        <v/>
      </c>
      <c r="AH47" s="120"/>
      <c r="AI47" s="119"/>
      <c r="AJ47" s="121"/>
      <c r="AK47" s="121"/>
      <c r="AL47" s="121" t="str">
        <f>IF(AND(AJ47&lt;&gt;"",AK47&lt;&gt;""),SUM(AJ47:AK47),"")</f>
        <v/>
      </c>
      <c r="AM47" s="121"/>
      <c r="AN47" s="121"/>
      <c r="AO47" s="121" t="str">
        <f>IF(AND(AM47&lt;&gt;"",AN47&lt;&gt;""),SUM(AM47:AN47),"")</f>
        <v/>
      </c>
      <c r="AP47" s="120"/>
      <c r="AQ47" s="119"/>
      <c r="AR47" s="121"/>
      <c r="AS47" s="121"/>
      <c r="AT47" s="121" t="str">
        <f>IF(AND(AR47&lt;&gt;"",AS47&lt;&gt;""),SUM(AR47:AS47),"")</f>
        <v/>
      </c>
      <c r="AU47" s="121"/>
      <c r="AV47" s="121"/>
      <c r="AW47" s="121" t="str">
        <f>IF(AND(AU47&lt;&gt;"",AV47&lt;&gt;""),SUM(AU47:AV47),"")</f>
        <v/>
      </c>
      <c r="AX47" s="120"/>
      <c r="AY47" s="119"/>
      <c r="AZ47" s="121"/>
      <c r="BA47" s="121"/>
      <c r="BB47" s="121" t="str">
        <f>IF(AND(AZ47&lt;&gt;"",BA47&lt;&gt;""),SUM(AZ47:BA47),"")</f>
        <v/>
      </c>
      <c r="BC47" s="121"/>
      <c r="BD47" s="121"/>
      <c r="BE47" s="121" t="str">
        <f>IF(AND(BC47&lt;&gt;"",BD47&lt;&gt;""),SUM(BC47:BD47),"")</f>
        <v/>
      </c>
    </row>
    <row r="48" spans="1:57" s="136" customFormat="1" ht="13.5" customHeight="1" x14ac:dyDescent="0.15">
      <c r="A48" s="119" t="s">
        <v>14</v>
      </c>
      <c r="B48" s="120" t="s">
        <v>474</v>
      </c>
      <c r="C48" s="119" t="s">
        <v>475</v>
      </c>
      <c r="D48" s="121">
        <f>SUM(L48,T48,AB48,AJ48,AR48,AZ48)</f>
        <v>0</v>
      </c>
      <c r="E48" s="121">
        <f>SUM(M48,U48,AC48,AK48,AS48,BA48)</f>
        <v>70608</v>
      </c>
      <c r="F48" s="121">
        <f>SUM(D48:E48)</f>
        <v>70608</v>
      </c>
      <c r="G48" s="121">
        <f>SUM(O48,W48,AE48,AM48,AU48,BC48)</f>
        <v>0</v>
      </c>
      <c r="H48" s="121">
        <f>SUM(P48,X48,AF48,AN48,AV48,BD48)</f>
        <v>19994</v>
      </c>
      <c r="I48" s="121">
        <f>SUM(G48:H48)</f>
        <v>19994</v>
      </c>
      <c r="J48" s="120" t="s">
        <v>375</v>
      </c>
      <c r="K48" s="119" t="s">
        <v>376</v>
      </c>
      <c r="L48" s="121">
        <v>0</v>
      </c>
      <c r="M48" s="121">
        <v>0</v>
      </c>
      <c r="N48" s="121">
        <f>IF(AND(L48&lt;&gt;"",M48&lt;&gt;""),SUM(L48:M48),"")</f>
        <v>0</v>
      </c>
      <c r="O48" s="121">
        <v>0</v>
      </c>
      <c r="P48" s="121">
        <v>19994</v>
      </c>
      <c r="Q48" s="121">
        <f>IF(AND(O48&lt;&gt;"",P48&lt;&gt;""),SUM(O48:P48),"")</f>
        <v>19994</v>
      </c>
      <c r="R48" s="120" t="s">
        <v>445</v>
      </c>
      <c r="S48" s="119" t="s">
        <v>446</v>
      </c>
      <c r="T48" s="121">
        <v>0</v>
      </c>
      <c r="U48" s="121">
        <v>70608</v>
      </c>
      <c r="V48" s="121">
        <f>IF(AND(T48&lt;&gt;"",U48&lt;&gt;""),SUM(T48:U48),"")</f>
        <v>70608</v>
      </c>
      <c r="W48" s="121">
        <v>0</v>
      </c>
      <c r="X48" s="121">
        <v>0</v>
      </c>
      <c r="Y48" s="121">
        <f>IF(AND(W48&lt;&gt;"",X48&lt;&gt;""),SUM(W48:X48),"")</f>
        <v>0</v>
      </c>
      <c r="Z48" s="120"/>
      <c r="AA48" s="119"/>
      <c r="AB48" s="121"/>
      <c r="AC48" s="121"/>
      <c r="AD48" s="121" t="str">
        <f>IF(AND(AB48&lt;&gt;"",AC48&lt;&gt;""),SUM(AB48:AC48),"")</f>
        <v/>
      </c>
      <c r="AE48" s="121"/>
      <c r="AF48" s="121"/>
      <c r="AG48" s="121" t="str">
        <f>IF(AND(AE48&lt;&gt;"",AF48&lt;&gt;""),SUM(AE48:AF48),"")</f>
        <v/>
      </c>
      <c r="AH48" s="120"/>
      <c r="AI48" s="119"/>
      <c r="AJ48" s="121"/>
      <c r="AK48" s="121"/>
      <c r="AL48" s="121" t="str">
        <f>IF(AND(AJ48&lt;&gt;"",AK48&lt;&gt;""),SUM(AJ48:AK48),"")</f>
        <v/>
      </c>
      <c r="AM48" s="121"/>
      <c r="AN48" s="121"/>
      <c r="AO48" s="121" t="str">
        <f>IF(AND(AM48&lt;&gt;"",AN48&lt;&gt;""),SUM(AM48:AN48),"")</f>
        <v/>
      </c>
      <c r="AP48" s="120"/>
      <c r="AQ48" s="119"/>
      <c r="AR48" s="121"/>
      <c r="AS48" s="121"/>
      <c r="AT48" s="121" t="str">
        <f>IF(AND(AR48&lt;&gt;"",AS48&lt;&gt;""),SUM(AR48:AS48),"")</f>
        <v/>
      </c>
      <c r="AU48" s="121"/>
      <c r="AV48" s="121"/>
      <c r="AW48" s="121" t="str">
        <f>IF(AND(AU48&lt;&gt;"",AV48&lt;&gt;""),SUM(AU48:AV48),"")</f>
        <v/>
      </c>
      <c r="AX48" s="120"/>
      <c r="AY48" s="119"/>
      <c r="AZ48" s="121"/>
      <c r="BA48" s="121"/>
      <c r="BB48" s="121" t="str">
        <f>IF(AND(AZ48&lt;&gt;"",BA48&lt;&gt;""),SUM(AZ48:BA48),"")</f>
        <v/>
      </c>
      <c r="BC48" s="121"/>
      <c r="BD48" s="121"/>
      <c r="BE48" s="121" t="str">
        <f>IF(AND(BC48&lt;&gt;"",BD48&lt;&gt;""),SUM(BC48:BD48),"")</f>
        <v/>
      </c>
    </row>
    <row r="49" spans="1:57" s="136" customFormat="1" ht="13.5" customHeight="1" x14ac:dyDescent="0.15">
      <c r="A49" s="119" t="s">
        <v>14</v>
      </c>
      <c r="B49" s="120" t="s">
        <v>477</v>
      </c>
      <c r="C49" s="119" t="s">
        <v>478</v>
      </c>
      <c r="D49" s="121">
        <f>SUM(L49,T49,AB49,AJ49,AR49,AZ49)</f>
        <v>15982</v>
      </c>
      <c r="E49" s="121">
        <f>SUM(M49,U49,AC49,AK49,AS49,BA49)</f>
        <v>62189</v>
      </c>
      <c r="F49" s="121">
        <f>SUM(D49:E49)</f>
        <v>78171</v>
      </c>
      <c r="G49" s="121">
        <f>SUM(O49,W49,AE49,AM49,AU49,BC49)</f>
        <v>6494</v>
      </c>
      <c r="H49" s="121">
        <f>SUM(P49,X49,AF49,AN49,AV49,BD49)</f>
        <v>19849</v>
      </c>
      <c r="I49" s="121">
        <f>SUM(G49:H49)</f>
        <v>26343</v>
      </c>
      <c r="J49" s="120" t="s">
        <v>450</v>
      </c>
      <c r="K49" s="119" t="s">
        <v>451</v>
      </c>
      <c r="L49" s="121">
        <v>15982</v>
      </c>
      <c r="M49" s="121">
        <v>62189</v>
      </c>
      <c r="N49" s="121">
        <f>IF(AND(L49&lt;&gt;"",M49&lt;&gt;""),SUM(L49:M49),"")</f>
        <v>78171</v>
      </c>
      <c r="O49" s="121">
        <v>6494</v>
      </c>
      <c r="P49" s="121">
        <v>19849</v>
      </c>
      <c r="Q49" s="121">
        <f>IF(AND(O49&lt;&gt;"",P49&lt;&gt;""),SUM(O49:P49),"")</f>
        <v>26343</v>
      </c>
      <c r="R49" s="120"/>
      <c r="S49" s="119"/>
      <c r="T49" s="121"/>
      <c r="U49" s="121"/>
      <c r="V49" s="121" t="str">
        <f>IF(AND(T49&lt;&gt;"",U49&lt;&gt;""),SUM(T49:U49),"")</f>
        <v/>
      </c>
      <c r="W49" s="121"/>
      <c r="X49" s="121"/>
      <c r="Y49" s="121" t="str">
        <f>IF(AND(W49&lt;&gt;"",X49&lt;&gt;""),SUM(W49:X49),"")</f>
        <v/>
      </c>
      <c r="Z49" s="120"/>
      <c r="AA49" s="119"/>
      <c r="AB49" s="121"/>
      <c r="AC49" s="121"/>
      <c r="AD49" s="121" t="str">
        <f>IF(AND(AB49&lt;&gt;"",AC49&lt;&gt;""),SUM(AB49:AC49),"")</f>
        <v/>
      </c>
      <c r="AE49" s="121"/>
      <c r="AF49" s="121"/>
      <c r="AG49" s="121" t="str">
        <f>IF(AND(AE49&lt;&gt;"",AF49&lt;&gt;""),SUM(AE49:AF49),"")</f>
        <v/>
      </c>
      <c r="AH49" s="120"/>
      <c r="AI49" s="119"/>
      <c r="AJ49" s="121"/>
      <c r="AK49" s="121"/>
      <c r="AL49" s="121" t="str">
        <f>IF(AND(AJ49&lt;&gt;"",AK49&lt;&gt;""),SUM(AJ49:AK49),"")</f>
        <v/>
      </c>
      <c r="AM49" s="121"/>
      <c r="AN49" s="121"/>
      <c r="AO49" s="121" t="str">
        <f>IF(AND(AM49&lt;&gt;"",AN49&lt;&gt;""),SUM(AM49:AN49),"")</f>
        <v/>
      </c>
      <c r="AP49" s="120"/>
      <c r="AQ49" s="119"/>
      <c r="AR49" s="121"/>
      <c r="AS49" s="121"/>
      <c r="AT49" s="121" t="str">
        <f>IF(AND(AR49&lt;&gt;"",AS49&lt;&gt;""),SUM(AR49:AS49),"")</f>
        <v/>
      </c>
      <c r="AU49" s="121"/>
      <c r="AV49" s="121"/>
      <c r="AW49" s="121" t="str">
        <f>IF(AND(AU49&lt;&gt;"",AV49&lt;&gt;""),SUM(AU49:AV49),"")</f>
        <v/>
      </c>
      <c r="AX49" s="120"/>
      <c r="AY49" s="119"/>
      <c r="AZ49" s="121"/>
      <c r="BA49" s="121"/>
      <c r="BB49" s="121" t="str">
        <f>IF(AND(AZ49&lt;&gt;"",BA49&lt;&gt;""),SUM(AZ49:BA49),"")</f>
        <v/>
      </c>
      <c r="BC49" s="121"/>
      <c r="BD49" s="121"/>
      <c r="BE49" s="121" t="str">
        <f>IF(AND(BC49&lt;&gt;"",BD49&lt;&gt;""),SUM(BC49:BD49),"")</f>
        <v/>
      </c>
    </row>
    <row r="50" spans="1:57" s="136" customFormat="1" ht="13.5" customHeight="1" x14ac:dyDescent="0.15">
      <c r="A50" s="119" t="s">
        <v>14</v>
      </c>
      <c r="B50" s="120" t="s">
        <v>480</v>
      </c>
      <c r="C50" s="119" t="s">
        <v>481</v>
      </c>
      <c r="D50" s="121">
        <f>SUM(L50,T50,AB50,AJ50,AR50,AZ50)</f>
        <v>0</v>
      </c>
      <c r="E50" s="121">
        <f>SUM(M50,U50,AC50,AK50,AS50,BA50)</f>
        <v>137880</v>
      </c>
      <c r="F50" s="121">
        <f>SUM(D50:E50)</f>
        <v>137880</v>
      </c>
      <c r="G50" s="121">
        <f>SUM(O50,W50,AE50,AM50,AU50,BC50)</f>
        <v>0</v>
      </c>
      <c r="H50" s="121">
        <f>SUM(P50,X50,AF50,AN50,AV50,BD50)</f>
        <v>17073</v>
      </c>
      <c r="I50" s="121">
        <f>SUM(G50:H50)</f>
        <v>17073</v>
      </c>
      <c r="J50" s="120" t="s">
        <v>370</v>
      </c>
      <c r="K50" s="119" t="s">
        <v>371</v>
      </c>
      <c r="L50" s="121">
        <v>0</v>
      </c>
      <c r="M50" s="121">
        <v>137880</v>
      </c>
      <c r="N50" s="121">
        <f>IF(AND(L50&lt;&gt;"",M50&lt;&gt;""),SUM(L50:M50),"")</f>
        <v>137880</v>
      </c>
      <c r="O50" s="121">
        <v>0</v>
      </c>
      <c r="P50" s="121">
        <v>0</v>
      </c>
      <c r="Q50" s="121">
        <f>IF(AND(O50&lt;&gt;"",P50&lt;&gt;""),SUM(O50:P50),"")</f>
        <v>0</v>
      </c>
      <c r="R50" s="120" t="s">
        <v>368</v>
      </c>
      <c r="S50" s="119" t="s">
        <v>369</v>
      </c>
      <c r="T50" s="121">
        <v>0</v>
      </c>
      <c r="U50" s="121">
        <v>0</v>
      </c>
      <c r="V50" s="121">
        <f>IF(AND(T50&lt;&gt;"",U50&lt;&gt;""),SUM(T50:U50),"")</f>
        <v>0</v>
      </c>
      <c r="W50" s="121">
        <v>0</v>
      </c>
      <c r="X50" s="121">
        <v>17073</v>
      </c>
      <c r="Y50" s="121">
        <f>IF(AND(W50&lt;&gt;"",X50&lt;&gt;""),SUM(W50:X50),"")</f>
        <v>17073</v>
      </c>
      <c r="Z50" s="120"/>
      <c r="AA50" s="119"/>
      <c r="AB50" s="121"/>
      <c r="AC50" s="121"/>
      <c r="AD50" s="121" t="str">
        <f>IF(AND(AB50&lt;&gt;"",AC50&lt;&gt;""),SUM(AB50:AC50),"")</f>
        <v/>
      </c>
      <c r="AE50" s="121"/>
      <c r="AF50" s="121"/>
      <c r="AG50" s="121" t="str">
        <f>IF(AND(AE50&lt;&gt;"",AF50&lt;&gt;""),SUM(AE50:AF50),"")</f>
        <v/>
      </c>
      <c r="AH50" s="120"/>
      <c r="AI50" s="119"/>
      <c r="AJ50" s="121"/>
      <c r="AK50" s="121"/>
      <c r="AL50" s="121" t="str">
        <f>IF(AND(AJ50&lt;&gt;"",AK50&lt;&gt;""),SUM(AJ50:AK50),"")</f>
        <v/>
      </c>
      <c r="AM50" s="121"/>
      <c r="AN50" s="121"/>
      <c r="AO50" s="121" t="str">
        <f>IF(AND(AM50&lt;&gt;"",AN50&lt;&gt;""),SUM(AM50:AN50),"")</f>
        <v/>
      </c>
      <c r="AP50" s="120"/>
      <c r="AQ50" s="119"/>
      <c r="AR50" s="121"/>
      <c r="AS50" s="121"/>
      <c r="AT50" s="121" t="str">
        <f>IF(AND(AR50&lt;&gt;"",AS50&lt;&gt;""),SUM(AR50:AS50),"")</f>
        <v/>
      </c>
      <c r="AU50" s="121"/>
      <c r="AV50" s="121"/>
      <c r="AW50" s="121" t="str">
        <f>IF(AND(AU50&lt;&gt;"",AV50&lt;&gt;""),SUM(AU50:AV50),"")</f>
        <v/>
      </c>
      <c r="AX50" s="120"/>
      <c r="AY50" s="119"/>
      <c r="AZ50" s="121"/>
      <c r="BA50" s="121"/>
      <c r="BB50" s="121" t="str">
        <f>IF(AND(AZ50&lt;&gt;"",BA50&lt;&gt;""),SUM(AZ50:BA50),"")</f>
        <v/>
      </c>
      <c r="BC50" s="121"/>
      <c r="BD50" s="121"/>
      <c r="BE50" s="121" t="str">
        <f>IF(AND(BC50&lt;&gt;"",BD50&lt;&gt;""),SUM(BC50:BD50),"")</f>
        <v/>
      </c>
    </row>
    <row r="51" spans="1:57" s="136" customFormat="1" ht="13.5" customHeight="1" x14ac:dyDescent="0.15">
      <c r="A51" s="119" t="s">
        <v>14</v>
      </c>
      <c r="B51" s="120" t="s">
        <v>483</v>
      </c>
      <c r="C51" s="119" t="s">
        <v>484</v>
      </c>
      <c r="D51" s="121">
        <f>SUM(L51,T51,AB51,AJ51,AR51,AZ51)</f>
        <v>0</v>
      </c>
      <c r="E51" s="121">
        <f>SUM(M51,U51,AC51,AK51,AS51,BA51)</f>
        <v>127170</v>
      </c>
      <c r="F51" s="121">
        <f>SUM(D51:E51)</f>
        <v>127170</v>
      </c>
      <c r="G51" s="121">
        <f>SUM(O51,W51,AE51,AM51,AU51,BC51)</f>
        <v>0</v>
      </c>
      <c r="H51" s="121">
        <f>SUM(P51,X51,AF51,AN51,AV51,BD51)</f>
        <v>10038</v>
      </c>
      <c r="I51" s="121">
        <f>SUM(G51:H51)</f>
        <v>10038</v>
      </c>
      <c r="J51" s="120" t="s">
        <v>455</v>
      </c>
      <c r="K51" s="119" t="s">
        <v>456</v>
      </c>
      <c r="L51" s="121">
        <v>0</v>
      </c>
      <c r="M51" s="121">
        <v>127170</v>
      </c>
      <c r="N51" s="121">
        <f>IF(AND(L51&lt;&gt;"",M51&lt;&gt;""),SUM(L51:M51),"")</f>
        <v>127170</v>
      </c>
      <c r="O51" s="121">
        <v>0</v>
      </c>
      <c r="P51" s="121">
        <v>0</v>
      </c>
      <c r="Q51" s="121">
        <f>IF(AND(O51&lt;&gt;"",P51&lt;&gt;""),SUM(O51:P51),"")</f>
        <v>0</v>
      </c>
      <c r="R51" s="120" t="s">
        <v>368</v>
      </c>
      <c r="S51" s="119" t="s">
        <v>486</v>
      </c>
      <c r="T51" s="121">
        <v>0</v>
      </c>
      <c r="U51" s="121">
        <v>0</v>
      </c>
      <c r="V51" s="121">
        <f>IF(AND(T51&lt;&gt;"",U51&lt;&gt;""),SUM(T51:U51),"")</f>
        <v>0</v>
      </c>
      <c r="W51" s="121">
        <v>0</v>
      </c>
      <c r="X51" s="121">
        <v>10038</v>
      </c>
      <c r="Y51" s="121">
        <f>IF(AND(W51&lt;&gt;"",X51&lt;&gt;""),SUM(W51:X51),"")</f>
        <v>10038</v>
      </c>
      <c r="Z51" s="120"/>
      <c r="AA51" s="119"/>
      <c r="AB51" s="121"/>
      <c r="AC51" s="121"/>
      <c r="AD51" s="121" t="str">
        <f>IF(AND(AB51&lt;&gt;"",AC51&lt;&gt;""),SUM(AB51:AC51),"")</f>
        <v/>
      </c>
      <c r="AE51" s="121"/>
      <c r="AF51" s="121"/>
      <c r="AG51" s="121" t="str">
        <f>IF(AND(AE51&lt;&gt;"",AF51&lt;&gt;""),SUM(AE51:AF51),"")</f>
        <v/>
      </c>
      <c r="AH51" s="120"/>
      <c r="AI51" s="119"/>
      <c r="AJ51" s="121"/>
      <c r="AK51" s="121"/>
      <c r="AL51" s="121" t="str">
        <f>IF(AND(AJ51&lt;&gt;"",AK51&lt;&gt;""),SUM(AJ51:AK51),"")</f>
        <v/>
      </c>
      <c r="AM51" s="121"/>
      <c r="AN51" s="121"/>
      <c r="AO51" s="121" t="str">
        <f>IF(AND(AM51&lt;&gt;"",AN51&lt;&gt;""),SUM(AM51:AN51),"")</f>
        <v/>
      </c>
      <c r="AP51" s="120"/>
      <c r="AQ51" s="119"/>
      <c r="AR51" s="121"/>
      <c r="AS51" s="121"/>
      <c r="AT51" s="121" t="str">
        <f>IF(AND(AR51&lt;&gt;"",AS51&lt;&gt;""),SUM(AR51:AS51),"")</f>
        <v/>
      </c>
      <c r="AU51" s="121"/>
      <c r="AV51" s="121"/>
      <c r="AW51" s="121" t="str">
        <f>IF(AND(AU51&lt;&gt;"",AV51&lt;&gt;""),SUM(AU51:AV51),"")</f>
        <v/>
      </c>
      <c r="AX51" s="120"/>
      <c r="AY51" s="119"/>
      <c r="AZ51" s="121"/>
      <c r="BA51" s="121"/>
      <c r="BB51" s="121" t="str">
        <f>IF(AND(AZ51&lt;&gt;"",BA51&lt;&gt;""),SUM(AZ51:BA51),"")</f>
        <v/>
      </c>
      <c r="BC51" s="121"/>
      <c r="BD51" s="121"/>
      <c r="BE51" s="121" t="str">
        <f>IF(AND(BC51&lt;&gt;"",BD51&lt;&gt;""),SUM(BC51:BD51),"")</f>
        <v/>
      </c>
    </row>
    <row r="52" spans="1:57" s="136" customFormat="1" ht="13.5" customHeight="1" x14ac:dyDescent="0.15">
      <c r="A52" s="119" t="s">
        <v>14</v>
      </c>
      <c r="B52" s="120" t="s">
        <v>487</v>
      </c>
      <c r="C52" s="119" t="s">
        <v>488</v>
      </c>
      <c r="D52" s="121">
        <f>SUM(L52,T52,AB52,AJ52,AR52,AZ52)</f>
        <v>0</v>
      </c>
      <c r="E52" s="121">
        <f>SUM(M52,U52,AC52,AK52,AS52,BA52)</f>
        <v>195276</v>
      </c>
      <c r="F52" s="121">
        <f>SUM(D52:E52)</f>
        <v>195276</v>
      </c>
      <c r="G52" s="121">
        <f>SUM(O52,W52,AE52,AM52,AU52,BC52)</f>
        <v>0</v>
      </c>
      <c r="H52" s="121">
        <f>SUM(P52,X52,AF52,AN52,AV52,BD52)</f>
        <v>27048</v>
      </c>
      <c r="I52" s="121">
        <f>SUM(G52:H52)</f>
        <v>27048</v>
      </c>
      <c r="J52" s="120" t="s">
        <v>455</v>
      </c>
      <c r="K52" s="119" t="s">
        <v>456</v>
      </c>
      <c r="L52" s="121">
        <v>0</v>
      </c>
      <c r="M52" s="121">
        <v>140425</v>
      </c>
      <c r="N52" s="121">
        <f>IF(AND(L52&lt;&gt;"",M52&lt;&gt;""),SUM(L52:M52),"")</f>
        <v>140425</v>
      </c>
      <c r="O52" s="121">
        <v>0</v>
      </c>
      <c r="P52" s="121">
        <v>0</v>
      </c>
      <c r="Q52" s="121">
        <f>IF(AND(O52&lt;&gt;"",P52&lt;&gt;""),SUM(O52:P52),"")</f>
        <v>0</v>
      </c>
      <c r="R52" s="120" t="s">
        <v>445</v>
      </c>
      <c r="S52" s="119" t="s">
        <v>446</v>
      </c>
      <c r="T52" s="121">
        <v>0</v>
      </c>
      <c r="U52" s="121">
        <v>54851</v>
      </c>
      <c r="V52" s="121">
        <f>IF(AND(T52&lt;&gt;"",U52&lt;&gt;""),SUM(T52:U52),"")</f>
        <v>54851</v>
      </c>
      <c r="W52" s="121">
        <v>0</v>
      </c>
      <c r="X52" s="121">
        <v>0</v>
      </c>
      <c r="Y52" s="121">
        <f>IF(AND(W52&lt;&gt;"",X52&lt;&gt;""),SUM(W52:X52),"")</f>
        <v>0</v>
      </c>
      <c r="Z52" s="120" t="s">
        <v>368</v>
      </c>
      <c r="AA52" s="119" t="s">
        <v>369</v>
      </c>
      <c r="AB52" s="121">
        <v>0</v>
      </c>
      <c r="AC52" s="121">
        <v>0</v>
      </c>
      <c r="AD52" s="121">
        <f>IF(AND(AB52&lt;&gt;"",AC52&lt;&gt;""),SUM(AB52:AC52),"")</f>
        <v>0</v>
      </c>
      <c r="AE52" s="121">
        <v>0</v>
      </c>
      <c r="AF52" s="121">
        <v>12883</v>
      </c>
      <c r="AG52" s="121">
        <f>IF(AND(AE52&lt;&gt;"",AF52&lt;&gt;""),SUM(AE52:AF52),"")</f>
        <v>12883</v>
      </c>
      <c r="AH52" s="120" t="s">
        <v>375</v>
      </c>
      <c r="AI52" s="119" t="s">
        <v>376</v>
      </c>
      <c r="AJ52" s="121">
        <v>0</v>
      </c>
      <c r="AK52" s="121">
        <v>0</v>
      </c>
      <c r="AL52" s="121">
        <f>IF(AND(AJ52&lt;&gt;"",AK52&lt;&gt;""),SUM(AJ52:AK52),"")</f>
        <v>0</v>
      </c>
      <c r="AM52" s="121">
        <v>0</v>
      </c>
      <c r="AN52" s="121">
        <v>14165</v>
      </c>
      <c r="AO52" s="121">
        <f>IF(AND(AM52&lt;&gt;"",AN52&lt;&gt;""),SUM(AM52:AN52),"")</f>
        <v>14165</v>
      </c>
      <c r="AP52" s="120"/>
      <c r="AQ52" s="119"/>
      <c r="AR52" s="121"/>
      <c r="AS52" s="121"/>
      <c r="AT52" s="121" t="str">
        <f>IF(AND(AR52&lt;&gt;"",AS52&lt;&gt;""),SUM(AR52:AS52),"")</f>
        <v/>
      </c>
      <c r="AU52" s="121"/>
      <c r="AV52" s="121"/>
      <c r="AW52" s="121" t="str">
        <f>IF(AND(AU52&lt;&gt;"",AV52&lt;&gt;""),SUM(AU52:AV52),"")</f>
        <v/>
      </c>
      <c r="AX52" s="120"/>
      <c r="AY52" s="119"/>
      <c r="AZ52" s="121"/>
      <c r="BA52" s="121"/>
      <c r="BB52" s="121" t="str">
        <f>IF(AND(AZ52&lt;&gt;"",BA52&lt;&gt;""),SUM(AZ52:BA52),"")</f>
        <v/>
      </c>
      <c r="BC52" s="121"/>
      <c r="BD52" s="121"/>
      <c r="BE52" s="121" t="str">
        <f>IF(AND(BC52&lt;&gt;"",BD52&lt;&gt;""),SUM(BC52:BD52),"")</f>
        <v/>
      </c>
    </row>
    <row r="53" spans="1:57" s="136" customFormat="1" ht="13.5" customHeight="1" x14ac:dyDescent="0.15">
      <c r="A53" s="119" t="s">
        <v>14</v>
      </c>
      <c r="B53" s="120" t="s">
        <v>490</v>
      </c>
      <c r="C53" s="119" t="s">
        <v>491</v>
      </c>
      <c r="D53" s="121">
        <f>SUM(L53,T53,AB53,AJ53,AR53,AZ53)</f>
        <v>4254</v>
      </c>
      <c r="E53" s="121">
        <f>SUM(M53,U53,AC53,AK53,AS53,BA53)</f>
        <v>49144</v>
      </c>
      <c r="F53" s="121">
        <f>SUM(D53:E53)</f>
        <v>53398</v>
      </c>
      <c r="G53" s="121">
        <f>SUM(O53,W53,AE53,AM53,AU53,BC53)</f>
        <v>14917</v>
      </c>
      <c r="H53" s="121">
        <f>SUM(P53,X53,AF53,AN53,AV53,BD53)</f>
        <v>0</v>
      </c>
      <c r="I53" s="121">
        <f>SUM(G53:H53)</f>
        <v>14917</v>
      </c>
      <c r="J53" s="120" t="s">
        <v>353</v>
      </c>
      <c r="K53" s="119" t="s">
        <v>354</v>
      </c>
      <c r="L53" s="121">
        <v>4254</v>
      </c>
      <c r="M53" s="121">
        <v>49144</v>
      </c>
      <c r="N53" s="121">
        <f>IF(AND(L53&lt;&gt;"",M53&lt;&gt;""),SUM(L53:M53),"")</f>
        <v>53398</v>
      </c>
      <c r="O53" s="121">
        <v>14917</v>
      </c>
      <c r="P53" s="121">
        <v>0</v>
      </c>
      <c r="Q53" s="121">
        <f>IF(AND(O53&lt;&gt;"",P53&lt;&gt;""),SUM(O53:P53),"")</f>
        <v>14917</v>
      </c>
      <c r="R53" s="120"/>
      <c r="S53" s="119"/>
      <c r="T53" s="121"/>
      <c r="U53" s="121"/>
      <c r="V53" s="121" t="str">
        <f>IF(AND(T53&lt;&gt;"",U53&lt;&gt;""),SUM(T53:U53),"")</f>
        <v/>
      </c>
      <c r="W53" s="121"/>
      <c r="X53" s="121"/>
      <c r="Y53" s="121" t="str">
        <f>IF(AND(W53&lt;&gt;"",X53&lt;&gt;""),SUM(W53:X53),"")</f>
        <v/>
      </c>
      <c r="Z53" s="120"/>
      <c r="AA53" s="119"/>
      <c r="AB53" s="121"/>
      <c r="AC53" s="121"/>
      <c r="AD53" s="121" t="str">
        <f>IF(AND(AB53&lt;&gt;"",AC53&lt;&gt;""),SUM(AB53:AC53),"")</f>
        <v/>
      </c>
      <c r="AE53" s="121"/>
      <c r="AF53" s="121"/>
      <c r="AG53" s="121" t="str">
        <f>IF(AND(AE53&lt;&gt;"",AF53&lt;&gt;""),SUM(AE53:AF53),"")</f>
        <v/>
      </c>
      <c r="AH53" s="120"/>
      <c r="AI53" s="119"/>
      <c r="AJ53" s="121"/>
      <c r="AK53" s="121"/>
      <c r="AL53" s="121" t="str">
        <f>IF(AND(AJ53&lt;&gt;"",AK53&lt;&gt;""),SUM(AJ53:AK53),"")</f>
        <v/>
      </c>
      <c r="AM53" s="121"/>
      <c r="AN53" s="121"/>
      <c r="AO53" s="121" t="str">
        <f>IF(AND(AM53&lt;&gt;"",AN53&lt;&gt;""),SUM(AM53:AN53),"")</f>
        <v/>
      </c>
      <c r="AP53" s="120"/>
      <c r="AQ53" s="119"/>
      <c r="AR53" s="121"/>
      <c r="AS53" s="121"/>
      <c r="AT53" s="121" t="str">
        <f>IF(AND(AR53&lt;&gt;"",AS53&lt;&gt;""),SUM(AR53:AS53),"")</f>
        <v/>
      </c>
      <c r="AU53" s="121"/>
      <c r="AV53" s="121"/>
      <c r="AW53" s="121" t="str">
        <f>IF(AND(AU53&lt;&gt;"",AV53&lt;&gt;""),SUM(AU53:AV53),"")</f>
        <v/>
      </c>
      <c r="AX53" s="120"/>
      <c r="AY53" s="119"/>
      <c r="AZ53" s="121"/>
      <c r="BA53" s="121"/>
      <c r="BB53" s="121" t="str">
        <f>IF(AND(AZ53&lt;&gt;"",BA53&lt;&gt;""),SUM(AZ53:BA53),"")</f>
        <v/>
      </c>
      <c r="BC53" s="121"/>
      <c r="BD53" s="121"/>
      <c r="BE53" s="121" t="str">
        <f>IF(AND(BC53&lt;&gt;"",BD53&lt;&gt;""),SUM(BC53:BD53),"")</f>
        <v/>
      </c>
    </row>
    <row r="54" spans="1:57" s="136" customFormat="1" ht="13.5" customHeight="1" x14ac:dyDescent="0.15">
      <c r="A54" s="119" t="s">
        <v>14</v>
      </c>
      <c r="B54" s="120" t="s">
        <v>493</v>
      </c>
      <c r="C54" s="119" t="s">
        <v>494</v>
      </c>
      <c r="D54" s="121">
        <f>SUM(L54,T54,AB54,AJ54,AR54,AZ54)</f>
        <v>2350</v>
      </c>
      <c r="E54" s="121">
        <f>SUM(M54,U54,AC54,AK54,AS54,BA54)</f>
        <v>28343</v>
      </c>
      <c r="F54" s="121">
        <f>SUM(D54:E54)</f>
        <v>30693</v>
      </c>
      <c r="G54" s="121">
        <f>SUM(O54,W54,AE54,AM54,AU54,BC54)</f>
        <v>6850</v>
      </c>
      <c r="H54" s="121">
        <f>SUM(P54,X54,AF54,AN54,AV54,BD54)</f>
        <v>0</v>
      </c>
      <c r="I54" s="121">
        <f>SUM(G54:H54)</f>
        <v>6850</v>
      </c>
      <c r="J54" s="120" t="s">
        <v>353</v>
      </c>
      <c r="K54" s="119" t="s">
        <v>354</v>
      </c>
      <c r="L54" s="121">
        <v>2350</v>
      </c>
      <c r="M54" s="121">
        <v>28343</v>
      </c>
      <c r="N54" s="121">
        <f>IF(AND(L54&lt;&gt;"",M54&lt;&gt;""),SUM(L54:M54),"")</f>
        <v>30693</v>
      </c>
      <c r="O54" s="121">
        <v>6850</v>
      </c>
      <c r="P54" s="121">
        <v>0</v>
      </c>
      <c r="Q54" s="121">
        <f>IF(AND(O54&lt;&gt;"",P54&lt;&gt;""),SUM(O54:P54),"")</f>
        <v>6850</v>
      </c>
      <c r="R54" s="120"/>
      <c r="S54" s="119"/>
      <c r="T54" s="121"/>
      <c r="U54" s="121"/>
      <c r="V54" s="121" t="str">
        <f>IF(AND(T54&lt;&gt;"",U54&lt;&gt;""),SUM(T54:U54),"")</f>
        <v/>
      </c>
      <c r="W54" s="121"/>
      <c r="X54" s="121"/>
      <c r="Y54" s="121" t="str">
        <f>IF(AND(W54&lt;&gt;"",X54&lt;&gt;""),SUM(W54:X54),"")</f>
        <v/>
      </c>
      <c r="Z54" s="120"/>
      <c r="AA54" s="119"/>
      <c r="AB54" s="121"/>
      <c r="AC54" s="121"/>
      <c r="AD54" s="121" t="str">
        <f>IF(AND(AB54&lt;&gt;"",AC54&lt;&gt;""),SUM(AB54:AC54),"")</f>
        <v/>
      </c>
      <c r="AE54" s="121"/>
      <c r="AF54" s="121"/>
      <c r="AG54" s="121" t="str">
        <f>IF(AND(AE54&lt;&gt;"",AF54&lt;&gt;""),SUM(AE54:AF54),"")</f>
        <v/>
      </c>
      <c r="AH54" s="120"/>
      <c r="AI54" s="119"/>
      <c r="AJ54" s="121"/>
      <c r="AK54" s="121"/>
      <c r="AL54" s="121" t="str">
        <f>IF(AND(AJ54&lt;&gt;"",AK54&lt;&gt;""),SUM(AJ54:AK54),"")</f>
        <v/>
      </c>
      <c r="AM54" s="121"/>
      <c r="AN54" s="121"/>
      <c r="AO54" s="121" t="str">
        <f>IF(AND(AM54&lt;&gt;"",AN54&lt;&gt;""),SUM(AM54:AN54),"")</f>
        <v/>
      </c>
      <c r="AP54" s="120"/>
      <c r="AQ54" s="119"/>
      <c r="AR54" s="121"/>
      <c r="AS54" s="121"/>
      <c r="AT54" s="121" t="str">
        <f>IF(AND(AR54&lt;&gt;"",AS54&lt;&gt;""),SUM(AR54:AS54),"")</f>
        <v/>
      </c>
      <c r="AU54" s="121"/>
      <c r="AV54" s="121"/>
      <c r="AW54" s="121" t="str">
        <f>IF(AND(AU54&lt;&gt;"",AV54&lt;&gt;""),SUM(AU54:AV54),"")</f>
        <v/>
      </c>
      <c r="AX54" s="120"/>
      <c r="AY54" s="119"/>
      <c r="AZ54" s="121"/>
      <c r="BA54" s="121"/>
      <c r="BB54" s="121" t="str">
        <f>IF(AND(AZ54&lt;&gt;"",BA54&lt;&gt;""),SUM(AZ54:BA54),"")</f>
        <v/>
      </c>
      <c r="BC54" s="121"/>
      <c r="BD54" s="121"/>
      <c r="BE54" s="121" t="str">
        <f>IF(AND(BC54&lt;&gt;"",BD54&lt;&gt;""),SUM(BC54:BD54),"")</f>
        <v/>
      </c>
    </row>
    <row r="55" spans="1:57" s="136" customFormat="1" ht="13.5" customHeight="1" x14ac:dyDescent="0.15">
      <c r="A55" s="119" t="s">
        <v>14</v>
      </c>
      <c r="B55" s="120" t="s">
        <v>496</v>
      </c>
      <c r="C55" s="119" t="s">
        <v>497</v>
      </c>
      <c r="D55" s="121">
        <f>SUM(L55,T55,AB55,AJ55,AR55,AZ55)</f>
        <v>3857</v>
      </c>
      <c r="E55" s="121">
        <f>SUM(M55,U55,AC55,AK55,AS55,BA55)</f>
        <v>44727</v>
      </c>
      <c r="F55" s="121">
        <f>SUM(D55:E55)</f>
        <v>48584</v>
      </c>
      <c r="G55" s="121">
        <f>SUM(O55,W55,AE55,AM55,AU55,BC55)</f>
        <v>10696</v>
      </c>
      <c r="H55" s="121">
        <f>SUM(P55,X55,AF55,AN55,AV55,BD55)</f>
        <v>0</v>
      </c>
      <c r="I55" s="121">
        <f>SUM(G55:H55)</f>
        <v>10696</v>
      </c>
      <c r="J55" s="120" t="s">
        <v>353</v>
      </c>
      <c r="K55" s="119" t="s">
        <v>354</v>
      </c>
      <c r="L55" s="121">
        <v>3857</v>
      </c>
      <c r="M55" s="121">
        <v>44727</v>
      </c>
      <c r="N55" s="121">
        <f>IF(AND(L55&lt;&gt;"",M55&lt;&gt;""),SUM(L55:M55),"")</f>
        <v>48584</v>
      </c>
      <c r="O55" s="121">
        <v>10696</v>
      </c>
      <c r="P55" s="121">
        <v>0</v>
      </c>
      <c r="Q55" s="121">
        <f>IF(AND(O55&lt;&gt;"",P55&lt;&gt;""),SUM(O55:P55),"")</f>
        <v>10696</v>
      </c>
      <c r="R55" s="120"/>
      <c r="S55" s="119"/>
      <c r="T55" s="121"/>
      <c r="U55" s="121"/>
      <c r="V55" s="121" t="str">
        <f>IF(AND(T55&lt;&gt;"",U55&lt;&gt;""),SUM(T55:U55),"")</f>
        <v/>
      </c>
      <c r="W55" s="121"/>
      <c r="X55" s="121"/>
      <c r="Y55" s="121" t="str">
        <f>IF(AND(W55&lt;&gt;"",X55&lt;&gt;""),SUM(W55:X55),"")</f>
        <v/>
      </c>
      <c r="Z55" s="120"/>
      <c r="AA55" s="119"/>
      <c r="AB55" s="121"/>
      <c r="AC55" s="121"/>
      <c r="AD55" s="121" t="str">
        <f>IF(AND(AB55&lt;&gt;"",AC55&lt;&gt;""),SUM(AB55:AC55),"")</f>
        <v/>
      </c>
      <c r="AE55" s="121"/>
      <c r="AF55" s="121"/>
      <c r="AG55" s="121" t="str">
        <f>IF(AND(AE55&lt;&gt;"",AF55&lt;&gt;""),SUM(AE55:AF55),"")</f>
        <v/>
      </c>
      <c r="AH55" s="120"/>
      <c r="AI55" s="119"/>
      <c r="AJ55" s="121"/>
      <c r="AK55" s="121"/>
      <c r="AL55" s="121" t="str">
        <f>IF(AND(AJ55&lt;&gt;"",AK55&lt;&gt;""),SUM(AJ55:AK55),"")</f>
        <v/>
      </c>
      <c r="AM55" s="121"/>
      <c r="AN55" s="121"/>
      <c r="AO55" s="121" t="str">
        <f>IF(AND(AM55&lt;&gt;"",AN55&lt;&gt;""),SUM(AM55:AN55),"")</f>
        <v/>
      </c>
      <c r="AP55" s="120"/>
      <c r="AQ55" s="119"/>
      <c r="AR55" s="121"/>
      <c r="AS55" s="121"/>
      <c r="AT55" s="121" t="str">
        <f>IF(AND(AR55&lt;&gt;"",AS55&lt;&gt;""),SUM(AR55:AS55),"")</f>
        <v/>
      </c>
      <c r="AU55" s="121"/>
      <c r="AV55" s="121"/>
      <c r="AW55" s="121" t="str">
        <f>IF(AND(AU55&lt;&gt;"",AV55&lt;&gt;""),SUM(AU55:AV55),"")</f>
        <v/>
      </c>
      <c r="AX55" s="120"/>
      <c r="AY55" s="119"/>
      <c r="AZ55" s="121"/>
      <c r="BA55" s="121"/>
      <c r="BB55" s="121" t="str">
        <f>IF(AND(AZ55&lt;&gt;"",BA55&lt;&gt;""),SUM(AZ55:BA55),"")</f>
        <v/>
      </c>
      <c r="BC55" s="121"/>
      <c r="BD55" s="121"/>
      <c r="BE55" s="121" t="str">
        <f>IF(AND(BC55&lt;&gt;"",BD55&lt;&gt;""),SUM(BC55:BD55),"")</f>
        <v/>
      </c>
    </row>
    <row r="56" spans="1:57" s="136" customFormat="1" ht="13.5" customHeight="1" x14ac:dyDescent="0.15">
      <c r="A56" s="119" t="s">
        <v>14</v>
      </c>
      <c r="B56" s="120" t="s">
        <v>499</v>
      </c>
      <c r="C56" s="119" t="s">
        <v>500</v>
      </c>
      <c r="D56" s="121">
        <f>SUM(L56,T56,AB56,AJ56,AR56,AZ56)</f>
        <v>3738</v>
      </c>
      <c r="E56" s="121">
        <f>SUM(M56,U56,AC56,AK56,AS56,BA56)</f>
        <v>41899</v>
      </c>
      <c r="F56" s="121">
        <f>SUM(D56:E56)</f>
        <v>45637</v>
      </c>
      <c r="G56" s="121">
        <f>SUM(O56,W56,AE56,AM56,AU56,BC56)</f>
        <v>8694</v>
      </c>
      <c r="H56" s="121">
        <f>SUM(P56,X56,AF56,AN56,AV56,BD56)</f>
        <v>0</v>
      </c>
      <c r="I56" s="121">
        <f>SUM(G56:H56)</f>
        <v>8694</v>
      </c>
      <c r="J56" s="120" t="s">
        <v>353</v>
      </c>
      <c r="K56" s="119" t="s">
        <v>354</v>
      </c>
      <c r="L56" s="121">
        <v>3738</v>
      </c>
      <c r="M56" s="121">
        <v>41899</v>
      </c>
      <c r="N56" s="121">
        <f>IF(AND(L56&lt;&gt;"",M56&lt;&gt;""),SUM(L56:M56),"")</f>
        <v>45637</v>
      </c>
      <c r="O56" s="121">
        <v>8694</v>
      </c>
      <c r="P56" s="121">
        <v>0</v>
      </c>
      <c r="Q56" s="121">
        <f>IF(AND(O56&lt;&gt;"",P56&lt;&gt;""),SUM(O56:P56),"")</f>
        <v>8694</v>
      </c>
      <c r="R56" s="120"/>
      <c r="S56" s="119"/>
      <c r="T56" s="121"/>
      <c r="U56" s="121"/>
      <c r="V56" s="121" t="str">
        <f>IF(AND(T56&lt;&gt;"",U56&lt;&gt;""),SUM(T56:U56),"")</f>
        <v/>
      </c>
      <c r="W56" s="121"/>
      <c r="X56" s="121"/>
      <c r="Y56" s="121" t="str">
        <f>IF(AND(W56&lt;&gt;"",X56&lt;&gt;""),SUM(W56:X56),"")</f>
        <v/>
      </c>
      <c r="Z56" s="120"/>
      <c r="AA56" s="119"/>
      <c r="AB56" s="121"/>
      <c r="AC56" s="121"/>
      <c r="AD56" s="121" t="str">
        <f>IF(AND(AB56&lt;&gt;"",AC56&lt;&gt;""),SUM(AB56:AC56),"")</f>
        <v/>
      </c>
      <c r="AE56" s="121"/>
      <c r="AF56" s="121"/>
      <c r="AG56" s="121" t="str">
        <f>IF(AND(AE56&lt;&gt;"",AF56&lt;&gt;""),SUM(AE56:AF56),"")</f>
        <v/>
      </c>
      <c r="AH56" s="120"/>
      <c r="AI56" s="119"/>
      <c r="AJ56" s="121"/>
      <c r="AK56" s="121"/>
      <c r="AL56" s="121" t="str">
        <f>IF(AND(AJ56&lt;&gt;"",AK56&lt;&gt;""),SUM(AJ56:AK56),"")</f>
        <v/>
      </c>
      <c r="AM56" s="121"/>
      <c r="AN56" s="121"/>
      <c r="AO56" s="121" t="str">
        <f>IF(AND(AM56&lt;&gt;"",AN56&lt;&gt;""),SUM(AM56:AN56),"")</f>
        <v/>
      </c>
      <c r="AP56" s="120"/>
      <c r="AQ56" s="119"/>
      <c r="AR56" s="121"/>
      <c r="AS56" s="121"/>
      <c r="AT56" s="121" t="str">
        <f>IF(AND(AR56&lt;&gt;"",AS56&lt;&gt;""),SUM(AR56:AS56),"")</f>
        <v/>
      </c>
      <c r="AU56" s="121"/>
      <c r="AV56" s="121"/>
      <c r="AW56" s="121" t="str">
        <f>IF(AND(AU56&lt;&gt;"",AV56&lt;&gt;""),SUM(AU56:AV56),"")</f>
        <v/>
      </c>
      <c r="AX56" s="120"/>
      <c r="AY56" s="119"/>
      <c r="AZ56" s="121"/>
      <c r="BA56" s="121"/>
      <c r="BB56" s="121" t="str">
        <f>IF(AND(AZ56&lt;&gt;"",BA56&lt;&gt;""),SUM(AZ56:BA56),"")</f>
        <v/>
      </c>
      <c r="BC56" s="121"/>
      <c r="BD56" s="121"/>
      <c r="BE56" s="121" t="str">
        <f>IF(AND(BC56&lt;&gt;"",BD56&lt;&gt;""),SUM(BC56:BD56),"")</f>
        <v/>
      </c>
    </row>
    <row r="57" spans="1:57" s="136" customFormat="1" ht="13.5" customHeight="1" x14ac:dyDescent="0.15">
      <c r="A57" s="119" t="s">
        <v>14</v>
      </c>
      <c r="B57" s="120" t="s">
        <v>502</v>
      </c>
      <c r="C57" s="119" t="s">
        <v>503</v>
      </c>
      <c r="D57" s="121">
        <f>SUM(L57,T57,AB57,AJ57,AR57,AZ57)</f>
        <v>2765</v>
      </c>
      <c r="E57" s="121">
        <f>SUM(M57,U57,AC57,AK57,AS57,BA57)</f>
        <v>31382</v>
      </c>
      <c r="F57" s="121">
        <f>SUM(D57:E57)</f>
        <v>34147</v>
      </c>
      <c r="G57" s="121">
        <f>SUM(O57,W57,AE57,AM57,AU57,BC57)</f>
        <v>12125</v>
      </c>
      <c r="H57" s="121">
        <f>SUM(P57,X57,AF57,AN57,AV57,BD57)</f>
        <v>0</v>
      </c>
      <c r="I57" s="121">
        <f>SUM(G57:H57)</f>
        <v>12125</v>
      </c>
      <c r="J57" s="120" t="s">
        <v>353</v>
      </c>
      <c r="K57" s="119" t="s">
        <v>354</v>
      </c>
      <c r="L57" s="121">
        <v>2765</v>
      </c>
      <c r="M57" s="121">
        <v>31382</v>
      </c>
      <c r="N57" s="121">
        <f>IF(AND(L57&lt;&gt;"",M57&lt;&gt;""),SUM(L57:M57),"")</f>
        <v>34147</v>
      </c>
      <c r="O57" s="121">
        <v>12125</v>
      </c>
      <c r="P57" s="121">
        <v>0</v>
      </c>
      <c r="Q57" s="121">
        <f>IF(AND(O57&lt;&gt;"",P57&lt;&gt;""),SUM(O57:P57),"")</f>
        <v>12125</v>
      </c>
      <c r="R57" s="120"/>
      <c r="S57" s="119"/>
      <c r="T57" s="121"/>
      <c r="U57" s="121"/>
      <c r="V57" s="121" t="str">
        <f>IF(AND(T57&lt;&gt;"",U57&lt;&gt;""),SUM(T57:U57),"")</f>
        <v/>
      </c>
      <c r="W57" s="121"/>
      <c r="X57" s="121"/>
      <c r="Y57" s="121" t="str">
        <f>IF(AND(W57&lt;&gt;"",X57&lt;&gt;""),SUM(W57:X57),"")</f>
        <v/>
      </c>
      <c r="Z57" s="120"/>
      <c r="AA57" s="119"/>
      <c r="AB57" s="121"/>
      <c r="AC57" s="121"/>
      <c r="AD57" s="121" t="str">
        <f>IF(AND(AB57&lt;&gt;"",AC57&lt;&gt;""),SUM(AB57:AC57),"")</f>
        <v/>
      </c>
      <c r="AE57" s="121"/>
      <c r="AF57" s="121"/>
      <c r="AG57" s="121" t="str">
        <f>IF(AND(AE57&lt;&gt;"",AF57&lt;&gt;""),SUM(AE57:AF57),"")</f>
        <v/>
      </c>
      <c r="AH57" s="120"/>
      <c r="AI57" s="119"/>
      <c r="AJ57" s="121"/>
      <c r="AK57" s="121"/>
      <c r="AL57" s="121" t="str">
        <f>IF(AND(AJ57&lt;&gt;"",AK57&lt;&gt;""),SUM(AJ57:AK57),"")</f>
        <v/>
      </c>
      <c r="AM57" s="121"/>
      <c r="AN57" s="121"/>
      <c r="AO57" s="121" t="str">
        <f>IF(AND(AM57&lt;&gt;"",AN57&lt;&gt;""),SUM(AM57:AN57),"")</f>
        <v/>
      </c>
      <c r="AP57" s="120"/>
      <c r="AQ57" s="119"/>
      <c r="AR57" s="121"/>
      <c r="AS57" s="121"/>
      <c r="AT57" s="121" t="str">
        <f>IF(AND(AR57&lt;&gt;"",AS57&lt;&gt;""),SUM(AR57:AS57),"")</f>
        <v/>
      </c>
      <c r="AU57" s="121"/>
      <c r="AV57" s="121"/>
      <c r="AW57" s="121" t="str">
        <f>IF(AND(AU57&lt;&gt;"",AV57&lt;&gt;""),SUM(AU57:AV57),"")</f>
        <v/>
      </c>
      <c r="AX57" s="120"/>
      <c r="AY57" s="119"/>
      <c r="AZ57" s="121"/>
      <c r="BA57" s="121"/>
      <c r="BB57" s="121" t="str">
        <f>IF(AND(AZ57&lt;&gt;"",BA57&lt;&gt;""),SUM(AZ57:BA57),"")</f>
        <v/>
      </c>
      <c r="BC57" s="121"/>
      <c r="BD57" s="121"/>
      <c r="BE57" s="121" t="str">
        <f>IF(AND(BC57&lt;&gt;"",BD57&lt;&gt;""),SUM(BC57:BD57),"")</f>
        <v/>
      </c>
    </row>
    <row r="58" spans="1:57" s="136" customFormat="1" ht="13.5" customHeight="1" x14ac:dyDescent="0.15">
      <c r="A58" s="119" t="s">
        <v>14</v>
      </c>
      <c r="B58" s="120" t="s">
        <v>505</v>
      </c>
      <c r="C58" s="119" t="s">
        <v>506</v>
      </c>
      <c r="D58" s="121">
        <f>SUM(L58,T58,AB58,AJ58,AR58,AZ58)</f>
        <v>2394</v>
      </c>
      <c r="E58" s="121">
        <f>SUM(M58,U58,AC58,AK58,AS58,BA58)</f>
        <v>29879</v>
      </c>
      <c r="F58" s="121">
        <f>SUM(D58:E58)</f>
        <v>32273</v>
      </c>
      <c r="G58" s="121">
        <f>SUM(O58,W58,AE58,AM58,AU58,BC58)</f>
        <v>8293</v>
      </c>
      <c r="H58" s="121">
        <f>SUM(P58,X58,AF58,AN58,AV58,BD58)</f>
        <v>0</v>
      </c>
      <c r="I58" s="121">
        <f>SUM(G58:H58)</f>
        <v>8293</v>
      </c>
      <c r="J58" s="120" t="s">
        <v>353</v>
      </c>
      <c r="K58" s="119" t="s">
        <v>354</v>
      </c>
      <c r="L58" s="121">
        <v>2394</v>
      </c>
      <c r="M58" s="121">
        <v>29879</v>
      </c>
      <c r="N58" s="121">
        <f>IF(AND(L58&lt;&gt;"",M58&lt;&gt;""),SUM(L58:M58),"")</f>
        <v>32273</v>
      </c>
      <c r="O58" s="121">
        <v>8293</v>
      </c>
      <c r="P58" s="121">
        <v>0</v>
      </c>
      <c r="Q58" s="121">
        <f>IF(AND(O58&lt;&gt;"",P58&lt;&gt;""),SUM(O58:P58),"")</f>
        <v>8293</v>
      </c>
      <c r="R58" s="120"/>
      <c r="S58" s="119"/>
      <c r="T58" s="121"/>
      <c r="U58" s="121"/>
      <c r="V58" s="121" t="str">
        <f>IF(AND(T58&lt;&gt;"",U58&lt;&gt;""),SUM(T58:U58),"")</f>
        <v/>
      </c>
      <c r="W58" s="121"/>
      <c r="X58" s="121"/>
      <c r="Y58" s="121" t="str">
        <f>IF(AND(W58&lt;&gt;"",X58&lt;&gt;""),SUM(W58:X58),"")</f>
        <v/>
      </c>
      <c r="Z58" s="120"/>
      <c r="AA58" s="119"/>
      <c r="AB58" s="121"/>
      <c r="AC58" s="121"/>
      <c r="AD58" s="121" t="str">
        <f>IF(AND(AB58&lt;&gt;"",AC58&lt;&gt;""),SUM(AB58:AC58),"")</f>
        <v/>
      </c>
      <c r="AE58" s="121"/>
      <c r="AF58" s="121"/>
      <c r="AG58" s="121" t="str">
        <f>IF(AND(AE58&lt;&gt;"",AF58&lt;&gt;""),SUM(AE58:AF58),"")</f>
        <v/>
      </c>
      <c r="AH58" s="120"/>
      <c r="AI58" s="119"/>
      <c r="AJ58" s="121"/>
      <c r="AK58" s="121"/>
      <c r="AL58" s="121" t="str">
        <f>IF(AND(AJ58&lt;&gt;"",AK58&lt;&gt;""),SUM(AJ58:AK58),"")</f>
        <v/>
      </c>
      <c r="AM58" s="121"/>
      <c r="AN58" s="121"/>
      <c r="AO58" s="121" t="str">
        <f>IF(AND(AM58&lt;&gt;"",AN58&lt;&gt;""),SUM(AM58:AN58),"")</f>
        <v/>
      </c>
      <c r="AP58" s="120"/>
      <c r="AQ58" s="119"/>
      <c r="AR58" s="121"/>
      <c r="AS58" s="121"/>
      <c r="AT58" s="121" t="str">
        <f>IF(AND(AR58&lt;&gt;"",AS58&lt;&gt;""),SUM(AR58:AS58),"")</f>
        <v/>
      </c>
      <c r="AU58" s="121"/>
      <c r="AV58" s="121"/>
      <c r="AW58" s="121" t="str">
        <f>IF(AND(AU58&lt;&gt;"",AV58&lt;&gt;""),SUM(AU58:AV58),"")</f>
        <v/>
      </c>
      <c r="AX58" s="120"/>
      <c r="AY58" s="119"/>
      <c r="AZ58" s="121"/>
      <c r="BA58" s="121"/>
      <c r="BB58" s="121" t="str">
        <f>IF(AND(AZ58&lt;&gt;"",BA58&lt;&gt;""),SUM(AZ58:BA58),"")</f>
        <v/>
      </c>
      <c r="BC58" s="121"/>
      <c r="BD58" s="121"/>
      <c r="BE58" s="121" t="str">
        <f>IF(AND(BC58&lt;&gt;"",BD58&lt;&gt;""),SUM(BC58:BD58),"")</f>
        <v/>
      </c>
    </row>
    <row r="59" spans="1:57" s="136" customFormat="1" ht="13.5" customHeight="1" x14ac:dyDescent="0.15">
      <c r="A59" s="119" t="s">
        <v>14</v>
      </c>
      <c r="B59" s="120" t="s">
        <v>508</v>
      </c>
      <c r="C59" s="119" t="s">
        <v>509</v>
      </c>
      <c r="D59" s="121">
        <f>SUM(L59,T59,AB59,AJ59,AR59,AZ59)</f>
        <v>0</v>
      </c>
      <c r="E59" s="121">
        <f>SUM(M59,U59,AC59,AK59,AS59,BA59)</f>
        <v>0</v>
      </c>
      <c r="F59" s="121">
        <f>SUM(D59:E59)</f>
        <v>0</v>
      </c>
      <c r="G59" s="121">
        <f>SUM(O59,W59,AE59,AM59,AU59,BC59)</f>
        <v>0</v>
      </c>
      <c r="H59" s="121">
        <f>SUM(P59,X59,AF59,AN59,AV59,BD59)</f>
        <v>29359</v>
      </c>
      <c r="I59" s="121">
        <f>SUM(G59:H59)</f>
        <v>29359</v>
      </c>
      <c r="J59" s="120" t="s">
        <v>460</v>
      </c>
      <c r="K59" s="119" t="s">
        <v>461</v>
      </c>
      <c r="L59" s="121">
        <v>0</v>
      </c>
      <c r="M59" s="121">
        <v>0</v>
      </c>
      <c r="N59" s="121">
        <f>IF(AND(L59&lt;&gt;"",M59&lt;&gt;""),SUM(L59:M59),"")</f>
        <v>0</v>
      </c>
      <c r="O59" s="121">
        <v>0</v>
      </c>
      <c r="P59" s="121">
        <v>29359</v>
      </c>
      <c r="Q59" s="121">
        <f>IF(AND(O59&lt;&gt;"",P59&lt;&gt;""),SUM(O59:P59),"")</f>
        <v>29359</v>
      </c>
      <c r="R59" s="120"/>
      <c r="S59" s="119"/>
      <c r="T59" s="121"/>
      <c r="U59" s="121"/>
      <c r="V59" s="121" t="str">
        <f>IF(AND(T59&lt;&gt;"",U59&lt;&gt;""),SUM(T59:U59),"")</f>
        <v/>
      </c>
      <c r="W59" s="121"/>
      <c r="X59" s="121"/>
      <c r="Y59" s="121" t="str">
        <f>IF(AND(W59&lt;&gt;"",X59&lt;&gt;""),SUM(W59:X59),"")</f>
        <v/>
      </c>
      <c r="Z59" s="120"/>
      <c r="AA59" s="119"/>
      <c r="AB59" s="121"/>
      <c r="AC59" s="121"/>
      <c r="AD59" s="121" t="str">
        <f>IF(AND(AB59&lt;&gt;"",AC59&lt;&gt;""),SUM(AB59:AC59),"")</f>
        <v/>
      </c>
      <c r="AE59" s="121"/>
      <c r="AF59" s="121"/>
      <c r="AG59" s="121" t="str">
        <f>IF(AND(AE59&lt;&gt;"",AF59&lt;&gt;""),SUM(AE59:AF59),"")</f>
        <v/>
      </c>
      <c r="AH59" s="120"/>
      <c r="AI59" s="119"/>
      <c r="AJ59" s="121"/>
      <c r="AK59" s="121"/>
      <c r="AL59" s="121" t="str">
        <f>IF(AND(AJ59&lt;&gt;"",AK59&lt;&gt;""),SUM(AJ59:AK59),"")</f>
        <v/>
      </c>
      <c r="AM59" s="121"/>
      <c r="AN59" s="121"/>
      <c r="AO59" s="121" t="str">
        <f>IF(AND(AM59&lt;&gt;"",AN59&lt;&gt;""),SUM(AM59:AN59),"")</f>
        <v/>
      </c>
      <c r="AP59" s="120"/>
      <c r="AQ59" s="119"/>
      <c r="AR59" s="121"/>
      <c r="AS59" s="121"/>
      <c r="AT59" s="121" t="str">
        <f>IF(AND(AR59&lt;&gt;"",AS59&lt;&gt;""),SUM(AR59:AS59),"")</f>
        <v/>
      </c>
      <c r="AU59" s="121"/>
      <c r="AV59" s="121"/>
      <c r="AW59" s="121" t="str">
        <f>IF(AND(AU59&lt;&gt;"",AV59&lt;&gt;""),SUM(AU59:AV59),"")</f>
        <v/>
      </c>
      <c r="AX59" s="120"/>
      <c r="AY59" s="119"/>
      <c r="AZ59" s="121"/>
      <c r="BA59" s="121"/>
      <c r="BB59" s="121" t="str">
        <f>IF(AND(AZ59&lt;&gt;"",BA59&lt;&gt;""),SUM(AZ59:BA59),"")</f>
        <v/>
      </c>
      <c r="BC59" s="121"/>
      <c r="BD59" s="121"/>
      <c r="BE59" s="121" t="str">
        <f>IF(AND(BC59&lt;&gt;"",BD59&lt;&gt;""),SUM(BC59:BD59),"")</f>
        <v/>
      </c>
    </row>
    <row r="60" spans="1:57" s="136" customFormat="1" ht="13.5" customHeight="1" x14ac:dyDescent="0.15">
      <c r="A60" s="119" t="s">
        <v>14</v>
      </c>
      <c r="B60" s="120" t="s">
        <v>511</v>
      </c>
      <c r="C60" s="119" t="s">
        <v>512</v>
      </c>
      <c r="D60" s="121">
        <f>SUM(L60,T60,AB60,AJ60,AR60,AZ60)</f>
        <v>0</v>
      </c>
      <c r="E60" s="121">
        <f>SUM(M60,U60,AC60,AK60,AS60,BA60)</f>
        <v>0</v>
      </c>
      <c r="F60" s="121">
        <f>SUM(D60:E60)</f>
        <v>0</v>
      </c>
      <c r="G60" s="121">
        <f>SUM(O60,W60,AE60,AM60,AU60,BC60)</f>
        <v>0</v>
      </c>
      <c r="H60" s="121">
        <f>SUM(P60,X60,AF60,AN60,AV60,BD60)</f>
        <v>26205</v>
      </c>
      <c r="I60" s="121">
        <f>SUM(G60:H60)</f>
        <v>26205</v>
      </c>
      <c r="J60" s="120" t="s">
        <v>460</v>
      </c>
      <c r="K60" s="119" t="s">
        <v>461</v>
      </c>
      <c r="L60" s="121">
        <v>0</v>
      </c>
      <c r="M60" s="121">
        <v>0</v>
      </c>
      <c r="N60" s="121">
        <f>IF(AND(L60&lt;&gt;"",M60&lt;&gt;""),SUM(L60:M60),"")</f>
        <v>0</v>
      </c>
      <c r="O60" s="121">
        <v>0</v>
      </c>
      <c r="P60" s="121">
        <v>26205</v>
      </c>
      <c r="Q60" s="121">
        <f>IF(AND(O60&lt;&gt;"",P60&lt;&gt;""),SUM(O60:P60),"")</f>
        <v>26205</v>
      </c>
      <c r="R60" s="120"/>
      <c r="S60" s="119"/>
      <c r="T60" s="121"/>
      <c r="U60" s="121"/>
      <c r="V60" s="121" t="str">
        <f>IF(AND(T60&lt;&gt;"",U60&lt;&gt;""),SUM(T60:U60),"")</f>
        <v/>
      </c>
      <c r="W60" s="121"/>
      <c r="X60" s="121"/>
      <c r="Y60" s="121" t="str">
        <f>IF(AND(W60&lt;&gt;"",X60&lt;&gt;""),SUM(W60:X60),"")</f>
        <v/>
      </c>
      <c r="Z60" s="120"/>
      <c r="AA60" s="119"/>
      <c r="AB60" s="121"/>
      <c r="AC60" s="121"/>
      <c r="AD60" s="121" t="str">
        <f>IF(AND(AB60&lt;&gt;"",AC60&lt;&gt;""),SUM(AB60:AC60),"")</f>
        <v/>
      </c>
      <c r="AE60" s="121"/>
      <c r="AF60" s="121"/>
      <c r="AG60" s="121" t="str">
        <f>IF(AND(AE60&lt;&gt;"",AF60&lt;&gt;""),SUM(AE60:AF60),"")</f>
        <v/>
      </c>
      <c r="AH60" s="120"/>
      <c r="AI60" s="119"/>
      <c r="AJ60" s="121"/>
      <c r="AK60" s="121"/>
      <c r="AL60" s="121" t="str">
        <f>IF(AND(AJ60&lt;&gt;"",AK60&lt;&gt;""),SUM(AJ60:AK60),"")</f>
        <v/>
      </c>
      <c r="AM60" s="121"/>
      <c r="AN60" s="121"/>
      <c r="AO60" s="121" t="str">
        <f>IF(AND(AM60&lt;&gt;"",AN60&lt;&gt;""),SUM(AM60:AN60),"")</f>
        <v/>
      </c>
      <c r="AP60" s="120"/>
      <c r="AQ60" s="119"/>
      <c r="AR60" s="121"/>
      <c r="AS60" s="121"/>
      <c r="AT60" s="121" t="str">
        <f>IF(AND(AR60&lt;&gt;"",AS60&lt;&gt;""),SUM(AR60:AS60),"")</f>
        <v/>
      </c>
      <c r="AU60" s="121"/>
      <c r="AV60" s="121"/>
      <c r="AW60" s="121" t="str">
        <f>IF(AND(AU60&lt;&gt;"",AV60&lt;&gt;""),SUM(AU60:AV60),"")</f>
        <v/>
      </c>
      <c r="AX60" s="120"/>
      <c r="AY60" s="119"/>
      <c r="AZ60" s="121"/>
      <c r="BA60" s="121"/>
      <c r="BB60" s="121" t="str">
        <f>IF(AND(AZ60&lt;&gt;"",BA60&lt;&gt;""),SUM(AZ60:BA60),"")</f>
        <v/>
      </c>
      <c r="BC60" s="121"/>
      <c r="BD60" s="121"/>
      <c r="BE60" s="121" t="str">
        <f>IF(AND(BC60&lt;&gt;"",BD60&lt;&gt;""),SUM(BC60:BD60),"")</f>
        <v/>
      </c>
    </row>
    <row r="61" spans="1:57" s="136" customFormat="1" ht="13.5" customHeight="1" x14ac:dyDescent="0.15">
      <c r="A61" s="119" t="s">
        <v>14</v>
      </c>
      <c r="B61" s="120" t="s">
        <v>514</v>
      </c>
      <c r="C61" s="119" t="s">
        <v>515</v>
      </c>
      <c r="D61" s="121">
        <f>SUM(L61,T61,AB61,AJ61,AR61,AZ61)</f>
        <v>2500</v>
      </c>
      <c r="E61" s="121">
        <f>SUM(M61,U61,AC61,AK61,AS61,BA61)</f>
        <v>91533</v>
      </c>
      <c r="F61" s="121">
        <f>SUM(D61:E61)</f>
        <v>94033</v>
      </c>
      <c r="G61" s="121">
        <f>SUM(O61,W61,AE61,AM61,AU61,BC61)</f>
        <v>0</v>
      </c>
      <c r="H61" s="121">
        <f>SUM(P61,X61,AF61,AN61,AV61,BD61)</f>
        <v>29460</v>
      </c>
      <c r="I61" s="121">
        <f>SUM(G61:H61)</f>
        <v>29460</v>
      </c>
      <c r="J61" s="120" t="s">
        <v>440</v>
      </c>
      <c r="K61" s="119" t="s">
        <v>441</v>
      </c>
      <c r="L61" s="121">
        <v>0</v>
      </c>
      <c r="M61" s="121">
        <v>90573</v>
      </c>
      <c r="N61" s="121">
        <f>IF(AND(L61&lt;&gt;"",M61&lt;&gt;""),SUM(L61:M61),"")</f>
        <v>90573</v>
      </c>
      <c r="O61" s="121">
        <v>0</v>
      </c>
      <c r="P61" s="121">
        <v>29460</v>
      </c>
      <c r="Q61" s="121">
        <f>IF(AND(O61&lt;&gt;"",P61&lt;&gt;""),SUM(O61:P61),"")</f>
        <v>29460</v>
      </c>
      <c r="R61" s="120" t="s">
        <v>339</v>
      </c>
      <c r="S61" s="119" t="s">
        <v>340</v>
      </c>
      <c r="T61" s="121">
        <v>2500</v>
      </c>
      <c r="U61" s="121">
        <v>960</v>
      </c>
      <c r="V61" s="121">
        <f>IF(AND(T61&lt;&gt;"",U61&lt;&gt;""),SUM(T61:U61),"")</f>
        <v>3460</v>
      </c>
      <c r="W61" s="121">
        <v>0</v>
      </c>
      <c r="X61" s="121">
        <v>0</v>
      </c>
      <c r="Y61" s="121">
        <f>IF(AND(W61&lt;&gt;"",X61&lt;&gt;""),SUM(W61:X61),"")</f>
        <v>0</v>
      </c>
      <c r="Z61" s="120"/>
      <c r="AA61" s="119"/>
      <c r="AB61" s="121"/>
      <c r="AC61" s="121"/>
      <c r="AD61" s="121" t="str">
        <f>IF(AND(AB61&lt;&gt;"",AC61&lt;&gt;""),SUM(AB61:AC61),"")</f>
        <v/>
      </c>
      <c r="AE61" s="121"/>
      <c r="AF61" s="121"/>
      <c r="AG61" s="121" t="str">
        <f>IF(AND(AE61&lt;&gt;"",AF61&lt;&gt;""),SUM(AE61:AF61),"")</f>
        <v/>
      </c>
      <c r="AH61" s="120"/>
      <c r="AI61" s="119"/>
      <c r="AJ61" s="121"/>
      <c r="AK61" s="121"/>
      <c r="AL61" s="121" t="str">
        <f>IF(AND(AJ61&lt;&gt;"",AK61&lt;&gt;""),SUM(AJ61:AK61),"")</f>
        <v/>
      </c>
      <c r="AM61" s="121"/>
      <c r="AN61" s="121"/>
      <c r="AO61" s="121" t="str">
        <f>IF(AND(AM61&lt;&gt;"",AN61&lt;&gt;""),SUM(AM61:AN61),"")</f>
        <v/>
      </c>
      <c r="AP61" s="120"/>
      <c r="AQ61" s="119"/>
      <c r="AR61" s="121"/>
      <c r="AS61" s="121"/>
      <c r="AT61" s="121" t="str">
        <f>IF(AND(AR61&lt;&gt;"",AS61&lt;&gt;""),SUM(AR61:AS61),"")</f>
        <v/>
      </c>
      <c r="AU61" s="121"/>
      <c r="AV61" s="121"/>
      <c r="AW61" s="121" t="str">
        <f>IF(AND(AU61&lt;&gt;"",AV61&lt;&gt;""),SUM(AU61:AV61),"")</f>
        <v/>
      </c>
      <c r="AX61" s="120"/>
      <c r="AY61" s="119"/>
      <c r="AZ61" s="121"/>
      <c r="BA61" s="121"/>
      <c r="BB61" s="121" t="str">
        <f>IF(AND(AZ61&lt;&gt;"",BA61&lt;&gt;""),SUM(AZ61:BA61),"")</f>
        <v/>
      </c>
      <c r="BC61" s="121"/>
      <c r="BD61" s="121"/>
      <c r="BE61" s="121" t="str">
        <f>IF(AND(BC61&lt;&gt;"",BD61&lt;&gt;""),SUM(BC61:BD61),"")</f>
        <v/>
      </c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61">
    <sortCondition ref="A8:A61"/>
    <sortCondition ref="B8:B61"/>
    <sortCondition ref="C8:C61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60" man="1"/>
    <brk id="17" min="1" max="60" man="1"/>
    <brk id="25" min="1" max="60" man="1"/>
    <brk id="33" min="1" max="60" man="1"/>
    <brk id="41" min="1" max="60" man="1"/>
    <brk id="49" min="1" max="6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千葉県</v>
      </c>
      <c r="B7" s="139" t="str">
        <f>'廃棄物事業経費（市町村）'!B7</f>
        <v>12000</v>
      </c>
      <c r="C7" s="138" t="s">
        <v>33</v>
      </c>
      <c r="D7" s="140">
        <f>SUM(H7,L7,P7,T7,X7,AB7,AF7,AJ7,AN7,AR7,AV7,AZ7,BD7,BH7,BL7,BP7,BT7,BX7,CB7,CF7,CJ7,CN7,CR7,CV7,CZ7,DD7,DH7,DL7,DP7,DT7)</f>
        <v>7213182</v>
      </c>
      <c r="E7" s="140">
        <f>SUM(I7,M7,Q7,U7,Y7,AC7,AG7,AK7,AO7,AS7,AW7,BA7,BE7,BI7,BM7,BQ7,BU7,BY7,CC7,CG7,CK7,CO7,CS7,CW7,DA7,DE7,DI7,DM7,DQ7,DU7)</f>
        <v>1567104</v>
      </c>
      <c r="F7" s="141">
        <f>COUNTIF(F$8:F$1000,"&lt;&gt;")</f>
        <v>15</v>
      </c>
      <c r="G7" s="141">
        <f>COUNTIF(G$8:G$1000,"&lt;&gt;")</f>
        <v>15</v>
      </c>
      <c r="H7" s="140">
        <f>SUM(H$8:H$1000)</f>
        <v>3977244</v>
      </c>
      <c r="I7" s="140">
        <f>SUM(I$8:I$1000)</f>
        <v>710033</v>
      </c>
      <c r="J7" s="141">
        <f>COUNTIF(J$8:J$1000,"&lt;&gt;")</f>
        <v>15</v>
      </c>
      <c r="K7" s="141">
        <f>COUNTIF(K$8:K$1000,"&lt;&gt;")</f>
        <v>15</v>
      </c>
      <c r="L7" s="140">
        <f>SUM(L$8:L$1000)</f>
        <v>1222563</v>
      </c>
      <c r="M7" s="140">
        <f>SUM(M$8:M$1000)</f>
        <v>303486</v>
      </c>
      <c r="N7" s="141">
        <f>COUNTIF(N$8:N$1000,"&lt;&gt;")</f>
        <v>12</v>
      </c>
      <c r="O7" s="141">
        <f>COUNTIF(O$8:O$1000,"&lt;&gt;")</f>
        <v>12</v>
      </c>
      <c r="P7" s="140">
        <f>SUM(P$8:P$1000)</f>
        <v>1720139</v>
      </c>
      <c r="Q7" s="140">
        <f>SUM(Q$8:Q$1000)</f>
        <v>375757</v>
      </c>
      <c r="R7" s="141">
        <f>COUNTIF(R$8:R$1000,"&lt;&gt;")</f>
        <v>6</v>
      </c>
      <c r="S7" s="141">
        <f>COUNTIF(S$8:S$1000,"&lt;&gt;")</f>
        <v>6</v>
      </c>
      <c r="T7" s="140">
        <f>SUM(T$8:T$1000)</f>
        <v>181179</v>
      </c>
      <c r="U7" s="140">
        <f>SUM(U$8:U$1000)</f>
        <v>109829</v>
      </c>
      <c r="V7" s="141">
        <f>COUNTIF(V$8:V$1000,"&lt;&gt;")</f>
        <v>3</v>
      </c>
      <c r="W7" s="141">
        <f>COUNTIF(W$8:W$1000,"&lt;&gt;")</f>
        <v>3</v>
      </c>
      <c r="X7" s="140">
        <f>SUM(X$8:X$1000)</f>
        <v>45637</v>
      </c>
      <c r="Y7" s="140">
        <f>SUM(Y$8:Y$1000)</f>
        <v>34698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34147</v>
      </c>
      <c r="AC7" s="140">
        <f>SUM(AC$8:AC$1000)</f>
        <v>25008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32273</v>
      </c>
      <c r="AG7" s="140">
        <f>SUM(AG$8:AG$1000)</f>
        <v>8293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14</v>
      </c>
      <c r="B8" s="120" t="s">
        <v>440</v>
      </c>
      <c r="C8" s="119" t="s">
        <v>441</v>
      </c>
      <c r="D8" s="121">
        <f>SUM(H8,L8,P8,T8,X8,AB8,AF8,AJ8,AN8,AR8,AV8,AZ8,BD8,BH8,BL8,BP8,BT8,BX8,CB8,CF8,CJ8,CN8,CR8,CV8,CZ8,DD8,DH8,DL8,DP8,DT8)</f>
        <v>238443</v>
      </c>
      <c r="E8" s="121">
        <f>SUM(I8,M8,Q8,U8,Y8,AC8,AG8,AK8,AO8,AS8,AW8,BA8,BE8,BI8,BM8,BQ8,BU8,BY8,CC8,CG8,CK8,CO8,CS8,CW8,DA8,DE8,DI8,DM8,DQ8,DU8)</f>
        <v>77557</v>
      </c>
      <c r="F8" s="120" t="s">
        <v>437</v>
      </c>
      <c r="G8" s="119" t="s">
        <v>438</v>
      </c>
      <c r="H8" s="121">
        <v>147870</v>
      </c>
      <c r="I8" s="121">
        <v>48097</v>
      </c>
      <c r="J8" s="120" t="s">
        <v>514</v>
      </c>
      <c r="K8" s="119" t="s">
        <v>515</v>
      </c>
      <c r="L8" s="121">
        <v>90573</v>
      </c>
      <c r="M8" s="121">
        <v>29460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14</v>
      </c>
      <c r="B9" s="120" t="s">
        <v>361</v>
      </c>
      <c r="C9" s="119" t="s">
        <v>362</v>
      </c>
      <c r="D9" s="121">
        <f>SUM(H9,L9,P9,T9,X9,AB9,AF9,AJ9,AN9,AR9,AV9,AZ9,BD9,BH9,BL9,BP9,BT9,BX9,CB9,CF9,CJ9,CN9,CR9,CV9,CZ9,DD9,DH9,DL9,DP9,DT9)</f>
        <v>720593</v>
      </c>
      <c r="E9" s="121">
        <f>SUM(I9,M9,Q9,U9,Y9,AC9,AG9,AK9,AO9,AS9,AW9,BA9,BE9,BI9,BM9,BQ9,BU9,BY9,CC9,CG9,CK9,CO9,CS9,CW9,DA9,DE9,DI9,DM9,DQ9,DU9)</f>
        <v>0</v>
      </c>
      <c r="F9" s="120" t="s">
        <v>358</v>
      </c>
      <c r="G9" s="119" t="s">
        <v>359</v>
      </c>
      <c r="H9" s="121">
        <v>635311</v>
      </c>
      <c r="I9" s="121">
        <v>0</v>
      </c>
      <c r="J9" s="120" t="s">
        <v>465</v>
      </c>
      <c r="K9" s="119" t="s">
        <v>466</v>
      </c>
      <c r="L9" s="121">
        <v>85282</v>
      </c>
      <c r="M9" s="121">
        <v>0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14</v>
      </c>
      <c r="B10" s="120" t="s">
        <v>370</v>
      </c>
      <c r="C10" s="119" t="s">
        <v>371</v>
      </c>
      <c r="D10" s="121">
        <f>SUM(H10,L10,P10,T10,X10,AB10,AF10,AJ10,AN10,AR10,AV10,AZ10,BD10,BH10,BL10,BP10,BT10,BX10,CB10,CF10,CJ10,CN10,CR10,CV10,CZ10,DD10,DH10,DL10,DP10,DT10)</f>
        <v>1027018</v>
      </c>
      <c r="E10" s="121">
        <f>SUM(I10,M10,Q10,U10,Y10,AC10,AG10,AK10,AO10,AS10,AW10,BA10,BE10,BI10,BM10,BQ10,BU10,BY10,CC10,CG10,CK10,CO10,CS10,CW10,DA10,DE10,DI10,DM10,DQ10,DU10)</f>
        <v>0</v>
      </c>
      <c r="F10" s="120" t="s">
        <v>365</v>
      </c>
      <c r="G10" s="119" t="s">
        <v>366</v>
      </c>
      <c r="H10" s="121">
        <v>435469</v>
      </c>
      <c r="I10" s="121">
        <v>0</v>
      </c>
      <c r="J10" s="120" t="s">
        <v>462</v>
      </c>
      <c r="K10" s="119" t="s">
        <v>463</v>
      </c>
      <c r="L10" s="121">
        <v>324534</v>
      </c>
      <c r="M10" s="121">
        <v>0</v>
      </c>
      <c r="N10" s="120" t="s">
        <v>480</v>
      </c>
      <c r="O10" s="119" t="s">
        <v>481</v>
      </c>
      <c r="P10" s="121">
        <v>137880</v>
      </c>
      <c r="Q10" s="121">
        <v>0</v>
      </c>
      <c r="R10" s="120" t="s">
        <v>452</v>
      </c>
      <c r="S10" s="119" t="s">
        <v>453</v>
      </c>
      <c r="T10" s="121">
        <v>129135</v>
      </c>
      <c r="U10" s="121">
        <v>0</v>
      </c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14</v>
      </c>
      <c r="B11" s="120" t="s">
        <v>455</v>
      </c>
      <c r="C11" s="119" t="s">
        <v>456</v>
      </c>
      <c r="D11" s="121">
        <f>SUM(H11,L11,P11,T11,X11,AB11,AF11,AJ11,AN11,AR11,AV11,AZ11,BD11,BH11,BL11,BP11,BT11,BX11,CB11,CF11,CJ11,CN11,CR11,CV11,CZ11,DD11,DH11,DL11,DP11,DT11)</f>
        <v>565000</v>
      </c>
      <c r="E11" s="121">
        <f>SUM(I11,M11,Q11,U11,Y11,AC11,AG11,AK11,AO11,AS11,AW11,BA11,BE11,BI11,BM11,BQ11,BU11,BY11,CC11,CG11,CK11,CO11,CS11,CW11,DA11,DE11,DI11,DM11,DQ11,DU11)</f>
        <v>0</v>
      </c>
      <c r="F11" s="120" t="s">
        <v>452</v>
      </c>
      <c r="G11" s="119" t="s">
        <v>453</v>
      </c>
      <c r="H11" s="121">
        <v>297405</v>
      </c>
      <c r="I11" s="121">
        <v>0</v>
      </c>
      <c r="J11" s="120" t="s">
        <v>483</v>
      </c>
      <c r="K11" s="119" t="s">
        <v>484</v>
      </c>
      <c r="L11" s="121">
        <v>127170</v>
      </c>
      <c r="M11" s="121">
        <v>0</v>
      </c>
      <c r="N11" s="120" t="s">
        <v>487</v>
      </c>
      <c r="O11" s="119" t="s">
        <v>488</v>
      </c>
      <c r="P11" s="121">
        <v>140425</v>
      </c>
      <c r="Q11" s="121">
        <v>0</v>
      </c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14</v>
      </c>
      <c r="B12" s="120" t="s">
        <v>383</v>
      </c>
      <c r="C12" s="119" t="s">
        <v>521</v>
      </c>
      <c r="D12" s="121">
        <f>SUM(H12,L12,P12,T12,X12,AB12,AF12,AJ12,AN12,AR12,AV12,AZ12,BD12,BH12,BL12,BP12,BT12,BX12,CB12,CF12,CJ12,CN12,CR12,CV12,CZ12,DD12,DH12,DL12,DP12,DT12)</f>
        <v>1803364</v>
      </c>
      <c r="E12" s="121">
        <f>SUM(I12,M12,Q12,U12,Y12,AC12,AG12,AK12,AO12,AS12,AW12,BA12,BE12,BI12,BM12,BQ12,BU12,BY12,CC12,CG12,CK12,CO12,CS12,CW12,DA12,DE12,DI12,DM12,DQ12,DU12)</f>
        <v>271745</v>
      </c>
      <c r="F12" s="120" t="s">
        <v>380</v>
      </c>
      <c r="G12" s="119" t="s">
        <v>381</v>
      </c>
      <c r="H12" s="121">
        <v>624768</v>
      </c>
      <c r="I12" s="121">
        <v>70726</v>
      </c>
      <c r="J12" s="120" t="s">
        <v>431</v>
      </c>
      <c r="K12" s="119" t="s">
        <v>432</v>
      </c>
      <c r="L12" s="121">
        <v>0</v>
      </c>
      <c r="M12" s="121">
        <v>57238</v>
      </c>
      <c r="N12" s="120" t="s">
        <v>403</v>
      </c>
      <c r="O12" s="119" t="s">
        <v>404</v>
      </c>
      <c r="P12" s="121">
        <v>1178596</v>
      </c>
      <c r="Q12" s="121">
        <v>143781</v>
      </c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14</v>
      </c>
      <c r="B13" s="120" t="s">
        <v>363</v>
      </c>
      <c r="C13" s="119" t="s">
        <v>364</v>
      </c>
      <c r="D13" s="121">
        <f>SUM(H13,L13,P13,T13,X13,AB13,AF13,AJ13,AN13,AR13,AV13,AZ13,BD13,BH13,BL13,BP13,BT13,BX13,CB13,CF13,CJ13,CN13,CR13,CV13,CZ13,DD13,DH13,DL13,DP13,DT13)</f>
        <v>0</v>
      </c>
      <c r="E13" s="121">
        <f>SUM(I13,M13,Q13,U13,Y13,AC13,AG13,AK13,AO13,AS13,AW13,BA13,BE13,BI13,BM13,BQ13,BU13,BY13,CC13,CG13,CK13,CO13,CS13,CW13,DA13,DE13,DI13,DM13,DQ13,DU13)</f>
        <v>318561</v>
      </c>
      <c r="F13" s="120" t="s">
        <v>358</v>
      </c>
      <c r="G13" s="119" t="s">
        <v>359</v>
      </c>
      <c r="H13" s="121">
        <v>0</v>
      </c>
      <c r="I13" s="121">
        <v>59110</v>
      </c>
      <c r="J13" s="120" t="s">
        <v>415</v>
      </c>
      <c r="K13" s="119" t="s">
        <v>416</v>
      </c>
      <c r="L13" s="121">
        <v>0</v>
      </c>
      <c r="M13" s="121">
        <v>47997</v>
      </c>
      <c r="N13" s="120" t="s">
        <v>421</v>
      </c>
      <c r="O13" s="119" t="s">
        <v>422</v>
      </c>
      <c r="P13" s="121">
        <v>0</v>
      </c>
      <c r="Q13" s="121">
        <v>127593</v>
      </c>
      <c r="R13" s="120" t="s">
        <v>434</v>
      </c>
      <c r="S13" s="119" t="s">
        <v>435</v>
      </c>
      <c r="T13" s="121">
        <v>0</v>
      </c>
      <c r="U13" s="121">
        <v>67895</v>
      </c>
      <c r="V13" s="120" t="s">
        <v>465</v>
      </c>
      <c r="W13" s="119" t="s">
        <v>466</v>
      </c>
      <c r="X13" s="121">
        <v>0</v>
      </c>
      <c r="Y13" s="121">
        <v>15966</v>
      </c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14</v>
      </c>
      <c r="B14" s="120" t="s">
        <v>429</v>
      </c>
      <c r="C14" s="119" t="s">
        <v>430</v>
      </c>
      <c r="D14" s="121">
        <f>SUM(H14,L14,P14,T14,X14,AB14,AF14,AJ14,AN14,AR14,AV14,AZ14,BD14,BH14,BL14,BP14,BT14,BX14,CB14,CF14,CJ14,CN14,CR14,CV14,CZ14,DD14,DH14,DL14,DP14,DT14)</f>
        <v>0</v>
      </c>
      <c r="E14" s="121">
        <f>SUM(I14,M14,Q14,U14,Y14,AC14,AG14,AK14,AO14,AS14,AW14,BA14,BE14,BI14,BM14,BQ14,BU14,BY14,CC14,CG14,CK14,CO14,CS14,CW14,DA14,DE14,DI14,DM14,DQ14,DU14)</f>
        <v>130185</v>
      </c>
      <c r="F14" s="120" t="s">
        <v>424</v>
      </c>
      <c r="G14" s="119" t="s">
        <v>425</v>
      </c>
      <c r="H14" s="121">
        <v>0</v>
      </c>
      <c r="I14" s="121">
        <v>109876</v>
      </c>
      <c r="J14" s="120" t="s">
        <v>468</v>
      </c>
      <c r="K14" s="119" t="s">
        <v>469</v>
      </c>
      <c r="L14" s="121">
        <v>0</v>
      </c>
      <c r="M14" s="121">
        <v>20309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14</v>
      </c>
      <c r="B15" s="120" t="s">
        <v>375</v>
      </c>
      <c r="C15" s="119" t="s">
        <v>376</v>
      </c>
      <c r="D15" s="121">
        <f>SUM(H15,L15,P15,T15,X15,AB15,AF15,AJ15,AN15,AR15,AV15,AZ15,BD15,BH15,BL15,BP15,BT15,BX15,CB15,CF15,CJ15,CN15,CR15,CV15,CZ15,DD15,DH15,DL15,DP15,DT15)</f>
        <v>0</v>
      </c>
      <c r="E15" s="121">
        <f>SUM(I15,M15,Q15,U15,Y15,AC15,AG15,AK15,AO15,AS15,AW15,BA15,BE15,BI15,BM15,BQ15,BU15,BY15,CC15,CG15,CK15,CO15,CS15,CW15,DA15,DE15,DI15,DM15,DQ15,DU15)</f>
        <v>150216</v>
      </c>
      <c r="F15" s="120" t="s">
        <v>372</v>
      </c>
      <c r="G15" s="119" t="s">
        <v>373</v>
      </c>
      <c r="H15" s="121">
        <v>0</v>
      </c>
      <c r="I15" s="121">
        <v>72014</v>
      </c>
      <c r="J15" s="120" t="s">
        <v>442</v>
      </c>
      <c r="K15" s="119" t="s">
        <v>443</v>
      </c>
      <c r="L15" s="121">
        <v>0</v>
      </c>
      <c r="M15" s="121">
        <v>44043</v>
      </c>
      <c r="N15" s="120" t="s">
        <v>474</v>
      </c>
      <c r="O15" s="119" t="s">
        <v>475</v>
      </c>
      <c r="P15" s="121">
        <v>0</v>
      </c>
      <c r="Q15" s="121">
        <v>19994</v>
      </c>
      <c r="R15" s="120" t="s">
        <v>487</v>
      </c>
      <c r="S15" s="119" t="s">
        <v>488</v>
      </c>
      <c r="T15" s="121">
        <v>0</v>
      </c>
      <c r="U15" s="121">
        <v>14165</v>
      </c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14</v>
      </c>
      <c r="B16" s="120" t="s">
        <v>460</v>
      </c>
      <c r="C16" s="119" t="s">
        <v>461</v>
      </c>
      <c r="D16" s="121">
        <f>SUM(H16,L16,P16,T16,X16,AB16,AF16,AJ16,AN16,AR16,AV16,AZ16,BD16,BH16,BL16,BP16,BT16,BX16,CB16,CF16,CJ16,CN16,CR16,CV16,CZ16,DD16,DH16,DL16,DP16,DT16)</f>
        <v>0</v>
      </c>
      <c r="E16" s="121">
        <f>SUM(I16,M16,Q16,U16,Y16,AC16,AG16,AK16,AO16,AS16,AW16,BA16,BE16,BI16,BM16,BQ16,BU16,BY16,CC16,CG16,CK16,CO16,CS16,CW16,DA16,DE16,DI16,DM16,DQ16,DU16)</f>
        <v>170000</v>
      </c>
      <c r="F16" s="120" t="s">
        <v>457</v>
      </c>
      <c r="G16" s="119" t="s">
        <v>458</v>
      </c>
      <c r="H16" s="121">
        <v>0</v>
      </c>
      <c r="I16" s="121">
        <v>114436</v>
      </c>
      <c r="J16" s="120" t="s">
        <v>508</v>
      </c>
      <c r="K16" s="119" t="s">
        <v>509</v>
      </c>
      <c r="L16" s="121">
        <v>0</v>
      </c>
      <c r="M16" s="121">
        <v>29359</v>
      </c>
      <c r="N16" s="120" t="s">
        <v>511</v>
      </c>
      <c r="O16" s="119" t="s">
        <v>512</v>
      </c>
      <c r="P16" s="121">
        <v>0</v>
      </c>
      <c r="Q16" s="121">
        <v>26205</v>
      </c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14</v>
      </c>
      <c r="B17" s="120" t="s">
        <v>445</v>
      </c>
      <c r="C17" s="119" t="s">
        <v>446</v>
      </c>
      <c r="D17" s="121">
        <f>SUM(H17,L17,P17,T17,X17,AB17,AF17,AJ17,AN17,AR17,AV17,AZ17,BD17,BH17,BL17,BP17,BT17,BX17,CB17,CF17,CJ17,CN17,CR17,CV17,CZ17,DD17,DH17,DL17,DP17,DT17)</f>
        <v>317057</v>
      </c>
      <c r="E17" s="121">
        <f>SUM(I17,M17,Q17,U17,Y17,AC17,AG17,AK17,AO17,AS17,AW17,BA17,BE17,BI17,BM17,BQ17,BU17,BY17,CC17,CG17,CK17,CO17,CS17,CW17,DA17,DE17,DI17,DM17,DQ17,DU17)</f>
        <v>0</v>
      </c>
      <c r="F17" s="120" t="s">
        <v>442</v>
      </c>
      <c r="G17" s="119" t="s">
        <v>443</v>
      </c>
      <c r="H17" s="121">
        <v>191598</v>
      </c>
      <c r="I17" s="121">
        <v>0</v>
      </c>
      <c r="J17" s="120" t="s">
        <v>474</v>
      </c>
      <c r="K17" s="119" t="s">
        <v>475</v>
      </c>
      <c r="L17" s="121">
        <v>70608</v>
      </c>
      <c r="M17" s="121">
        <v>0</v>
      </c>
      <c r="N17" s="120" t="s">
        <v>487</v>
      </c>
      <c r="O17" s="119" t="s">
        <v>488</v>
      </c>
      <c r="P17" s="121">
        <v>54851</v>
      </c>
      <c r="Q17" s="121">
        <v>0</v>
      </c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14</v>
      </c>
      <c r="B18" s="120" t="s">
        <v>339</v>
      </c>
      <c r="C18" s="119" t="s">
        <v>340</v>
      </c>
      <c r="D18" s="121">
        <f>SUM(H18,L18,P18,T18,X18,AB18,AF18,AJ18,AN18,AR18,AV18,AZ18,BD18,BH18,BL18,BP18,BT18,BX18,CB18,CF18,CJ18,CN18,CR18,CV18,CZ18,DD18,DH18,DL18,DP18,DT18)</f>
        <v>63048</v>
      </c>
      <c r="E18" s="121">
        <f>SUM(I18,M18,Q18,U18,Y18,AC18,AG18,AK18,AO18,AS18,AW18,BA18,BE18,BI18,BM18,BQ18,BU18,BY18,CC18,CG18,CK18,CO18,CS18,CW18,DA18,DE18,DI18,DM18,DQ18,DU18)</f>
        <v>0</v>
      </c>
      <c r="F18" s="120" t="s">
        <v>336</v>
      </c>
      <c r="G18" s="119" t="s">
        <v>337</v>
      </c>
      <c r="H18" s="121">
        <v>38217</v>
      </c>
      <c r="I18" s="121">
        <v>0</v>
      </c>
      <c r="J18" s="120" t="s">
        <v>400</v>
      </c>
      <c r="K18" s="119" t="s">
        <v>401</v>
      </c>
      <c r="L18" s="121">
        <v>9469</v>
      </c>
      <c r="M18" s="121">
        <v>0</v>
      </c>
      <c r="N18" s="120" t="s">
        <v>437</v>
      </c>
      <c r="O18" s="119" t="s">
        <v>438</v>
      </c>
      <c r="P18" s="121">
        <v>11902</v>
      </c>
      <c r="Q18" s="121">
        <v>0</v>
      </c>
      <c r="R18" s="120" t="s">
        <v>514</v>
      </c>
      <c r="S18" s="119" t="s">
        <v>515</v>
      </c>
      <c r="T18" s="121">
        <v>3460</v>
      </c>
      <c r="U18" s="121">
        <v>0</v>
      </c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14</v>
      </c>
      <c r="B19" s="120" t="s">
        <v>353</v>
      </c>
      <c r="C19" s="119" t="s">
        <v>354</v>
      </c>
      <c r="D19" s="121">
        <f>SUM(H19,L19,P19,T19,X19,AB19,AF19,AJ19,AN19,AR19,AV19,AZ19,BD19,BH19,BL19,BP19,BT19,BX19,CB19,CF19,CJ19,CN19,CR19,CV19,CZ19,DD19,DH19,DL19,DP19,DT19)</f>
        <v>698151</v>
      </c>
      <c r="E19" s="121">
        <f>SUM(I19,M19,Q19,U19,Y19,AC19,AG19,AK19,AO19,AS19,AW19,BA19,BE19,BI19,BM19,BQ19,BU19,BY19,CC19,CG19,CK19,CO19,CS19,CW19,DA19,DE19,DI19,DM19,DQ19,DU19)</f>
        <v>133543</v>
      </c>
      <c r="F19" s="120" t="s">
        <v>350</v>
      </c>
      <c r="G19" s="119" t="s">
        <v>351</v>
      </c>
      <c r="H19" s="121">
        <v>453419</v>
      </c>
      <c r="I19" s="121">
        <v>71968</v>
      </c>
      <c r="J19" s="120" t="s">
        <v>490</v>
      </c>
      <c r="K19" s="119" t="s">
        <v>491</v>
      </c>
      <c r="L19" s="121">
        <v>53398</v>
      </c>
      <c r="M19" s="121">
        <v>14917</v>
      </c>
      <c r="N19" s="120" t="s">
        <v>493</v>
      </c>
      <c r="O19" s="119" t="s">
        <v>494</v>
      </c>
      <c r="P19" s="121">
        <v>30693</v>
      </c>
      <c r="Q19" s="121">
        <v>6850</v>
      </c>
      <c r="R19" s="120" t="s">
        <v>496</v>
      </c>
      <c r="S19" s="119" t="s">
        <v>497</v>
      </c>
      <c r="T19" s="121">
        <v>48584</v>
      </c>
      <c r="U19" s="121">
        <v>10696</v>
      </c>
      <c r="V19" s="120" t="s">
        <v>499</v>
      </c>
      <c r="W19" s="119" t="s">
        <v>500</v>
      </c>
      <c r="X19" s="121">
        <v>45637</v>
      </c>
      <c r="Y19" s="121">
        <v>8694</v>
      </c>
      <c r="Z19" s="120" t="s">
        <v>502</v>
      </c>
      <c r="AA19" s="119" t="s">
        <v>503</v>
      </c>
      <c r="AB19" s="121">
        <v>34147</v>
      </c>
      <c r="AC19" s="121">
        <v>12125</v>
      </c>
      <c r="AD19" s="120" t="s">
        <v>505</v>
      </c>
      <c r="AE19" s="119" t="s">
        <v>506</v>
      </c>
      <c r="AF19" s="121">
        <v>32273</v>
      </c>
      <c r="AG19" s="121">
        <v>8293</v>
      </c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14</v>
      </c>
      <c r="B20" s="120" t="s">
        <v>368</v>
      </c>
      <c r="C20" s="119" t="s">
        <v>369</v>
      </c>
      <c r="D20" s="121">
        <f>SUM(H20,L20,P20,T20,X20,AB20,AF20,AJ20,AN20,AR20,AV20,AZ20,BD20,BH20,BL20,BP20,BT20,BX20,CB20,CF20,CJ20,CN20,CR20,CV20,CZ20,DD20,DH20,DL20,DP20,DT20)</f>
        <v>0</v>
      </c>
      <c r="E20" s="121">
        <f>SUM(I20,M20,Q20,U20,Y20,AC20,AG20,AK20,AO20,AS20,AW20,BA20,BE20,BI20,BM20,BQ20,BU20,BY20,CC20,CG20,CK20,CO20,CS20,CW20,DA20,DE20,DI20,DM20,DQ20,DU20)</f>
        <v>147039</v>
      </c>
      <c r="F20" s="120" t="s">
        <v>365</v>
      </c>
      <c r="G20" s="119" t="s">
        <v>366</v>
      </c>
      <c r="H20" s="121">
        <v>0</v>
      </c>
      <c r="I20" s="121">
        <v>35141</v>
      </c>
      <c r="J20" s="120" t="s">
        <v>452</v>
      </c>
      <c r="K20" s="119" t="s">
        <v>453</v>
      </c>
      <c r="L20" s="121">
        <v>0</v>
      </c>
      <c r="M20" s="121">
        <v>46913</v>
      </c>
      <c r="N20" s="120" t="s">
        <v>462</v>
      </c>
      <c r="O20" s="119" t="s">
        <v>463</v>
      </c>
      <c r="P20" s="121">
        <v>0</v>
      </c>
      <c r="Q20" s="121">
        <v>24991</v>
      </c>
      <c r="R20" s="120" t="s">
        <v>480</v>
      </c>
      <c r="S20" s="119" t="s">
        <v>481</v>
      </c>
      <c r="T20" s="121">
        <v>0</v>
      </c>
      <c r="U20" s="121">
        <v>17073</v>
      </c>
      <c r="V20" s="120" t="s">
        <v>483</v>
      </c>
      <c r="W20" s="119" t="s">
        <v>484</v>
      </c>
      <c r="X20" s="121">
        <v>0</v>
      </c>
      <c r="Y20" s="121">
        <v>10038</v>
      </c>
      <c r="Z20" s="120" t="s">
        <v>487</v>
      </c>
      <c r="AA20" s="119" t="s">
        <v>488</v>
      </c>
      <c r="AB20" s="121">
        <v>0</v>
      </c>
      <c r="AC20" s="121">
        <v>12883</v>
      </c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 t="s">
        <v>14</v>
      </c>
      <c r="B21" s="120" t="s">
        <v>450</v>
      </c>
      <c r="C21" s="119" t="s">
        <v>451</v>
      </c>
      <c r="D21" s="121">
        <f>SUM(H21,L21,P21,T21,X21,AB21,AF21,AJ21,AN21,AR21,AV21,AZ21,BD21,BH21,BL21,BP21,BT21,BX21,CB21,CF21,CJ21,CN21,CR21,CV21,CZ21,DD21,DH21,DL21,DP21,DT21)</f>
        <v>554084</v>
      </c>
      <c r="E21" s="121">
        <f>SUM(I21,M21,Q21,U21,Y21,AC21,AG21,AK21,AO21,AS21,AW21,BA21,BE21,BI21,BM21,BQ21,BU21,BY21,CC21,CG21,CK21,CO21,CS21,CW21,DA21,DE21,DI21,DM21,DQ21,DU21)</f>
        <v>168258</v>
      </c>
      <c r="F21" s="120" t="s">
        <v>447</v>
      </c>
      <c r="G21" s="119" t="s">
        <v>448</v>
      </c>
      <c r="H21" s="121">
        <v>455879</v>
      </c>
      <c r="I21" s="121">
        <v>128665</v>
      </c>
      <c r="J21" s="120" t="s">
        <v>471</v>
      </c>
      <c r="K21" s="119" t="s">
        <v>472</v>
      </c>
      <c r="L21" s="121">
        <v>20034</v>
      </c>
      <c r="M21" s="121">
        <v>13250</v>
      </c>
      <c r="N21" s="120" t="s">
        <v>477</v>
      </c>
      <c r="O21" s="119" t="s">
        <v>478</v>
      </c>
      <c r="P21" s="121">
        <v>78171</v>
      </c>
      <c r="Q21" s="121">
        <v>26343</v>
      </c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 t="s">
        <v>14</v>
      </c>
      <c r="B22" s="120" t="s">
        <v>427</v>
      </c>
      <c r="C22" s="119" t="s">
        <v>428</v>
      </c>
      <c r="D22" s="121">
        <f>SUM(H22,L22,P22,T22,X22,AB22,AF22,AJ22,AN22,AR22,AV22,AZ22,BD22,BH22,BL22,BP22,BT22,BX22,CB22,CF22,CJ22,CN22,CR22,CV22,CZ22,DD22,DH22,DL22,DP22,DT22)</f>
        <v>1226424</v>
      </c>
      <c r="E22" s="121">
        <f>SUM(I22,M22,Q22,U22,Y22,AC22,AG22,AK22,AO22,AS22,AW22,BA22,BE22,BI22,BM22,BQ22,BU22,BY22,CC22,CG22,CK22,CO22,CS22,CW22,DA22,DE22,DI22,DM22,DQ22,DU22)</f>
        <v>0</v>
      </c>
      <c r="F22" s="120" t="s">
        <v>424</v>
      </c>
      <c r="G22" s="119" t="s">
        <v>425</v>
      </c>
      <c r="H22" s="121">
        <v>697308</v>
      </c>
      <c r="I22" s="121">
        <v>0</v>
      </c>
      <c r="J22" s="120" t="s">
        <v>431</v>
      </c>
      <c r="K22" s="119" t="s">
        <v>432</v>
      </c>
      <c r="L22" s="121">
        <v>441495</v>
      </c>
      <c r="M22" s="121">
        <v>0</v>
      </c>
      <c r="N22" s="120" t="s">
        <v>468</v>
      </c>
      <c r="O22" s="119" t="s">
        <v>469</v>
      </c>
      <c r="P22" s="121">
        <v>87621</v>
      </c>
      <c r="Q22" s="121">
        <v>0</v>
      </c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22">
    <sortCondition ref="A8:A22"/>
    <sortCondition ref="B8:B22"/>
    <sortCondition ref="C8:C22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21" man="1"/>
    <brk id="21" min="1" max="21" man="1"/>
    <brk id="33" min="1" max="21" man="1"/>
    <brk id="45" min="1" max="21" man="1"/>
    <brk id="57" min="1" max="21" man="1"/>
    <brk id="69" min="1" max="21" man="1"/>
    <brk id="81" min="1" max="21" man="1"/>
    <brk id="93" min="1" max="21" man="1"/>
    <brk id="105" min="1" max="21" man="1"/>
    <brk id="117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12000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12100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12202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12203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12204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12205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12206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12207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12208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12210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12211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12212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12213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12215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12216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12217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12218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12219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12220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12221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12222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12223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12224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12225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12226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12227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12228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12229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12230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12231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12232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12233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12234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12235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12236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12237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12238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12239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12322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12329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12342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12347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12349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12403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12409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12410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12421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12422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12423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12424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12426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12427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12441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12443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 t="str">
        <f>+'廃棄物事業経費（歳入）'!B61</f>
        <v>12463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 t="str">
        <f>+'廃棄物事業経費（歳入）'!B62</f>
        <v>12816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 t="str">
        <f>+'廃棄物事業経費（歳入）'!B63</f>
        <v>12828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 t="str">
        <f>+'廃棄物事業経費（歳入）'!B64</f>
        <v>12830</v>
      </c>
      <c r="AI64" s="2">
        <v>64</v>
      </c>
    </row>
    <row r="65" spans="34:35" x14ac:dyDescent="0.15">
      <c r="AH65" s="48" t="str">
        <f>+'廃棄物事業経費（歳入）'!B65</f>
        <v>12831</v>
      </c>
      <c r="AI65" s="2">
        <v>65</v>
      </c>
    </row>
    <row r="66" spans="34:35" x14ac:dyDescent="0.15">
      <c r="AH66" s="48" t="str">
        <f>+'廃棄物事業経費（歳入）'!B66</f>
        <v>12833</v>
      </c>
      <c r="AI66" s="2">
        <v>66</v>
      </c>
    </row>
    <row r="67" spans="34:35" x14ac:dyDescent="0.15">
      <c r="AH67" s="48" t="str">
        <f>+'廃棄物事業経費（歳入）'!B67</f>
        <v>12834</v>
      </c>
      <c r="AI67" s="2">
        <v>67</v>
      </c>
    </row>
    <row r="68" spans="34:35" x14ac:dyDescent="0.15">
      <c r="AH68" s="48" t="str">
        <f>+'廃棄物事業経費（歳入）'!B68</f>
        <v>12835</v>
      </c>
      <c r="AI68" s="2">
        <v>68</v>
      </c>
    </row>
    <row r="69" spans="34:35" x14ac:dyDescent="0.15">
      <c r="AH69" s="48" t="str">
        <f>+'廃棄物事業経費（歳入）'!B69</f>
        <v>12838</v>
      </c>
      <c r="AI69" s="2">
        <v>69</v>
      </c>
    </row>
    <row r="70" spans="34:35" x14ac:dyDescent="0.15">
      <c r="AH70" s="48" t="str">
        <f>+'廃棄物事業経費（歳入）'!B70</f>
        <v>12841</v>
      </c>
      <c r="AI70" s="2">
        <v>70</v>
      </c>
    </row>
    <row r="71" spans="34:35" x14ac:dyDescent="0.15">
      <c r="AH71" s="48" t="str">
        <f>+'廃棄物事業経費（歳入）'!B71</f>
        <v>12854</v>
      </c>
      <c r="AI71" s="2">
        <v>71</v>
      </c>
    </row>
    <row r="72" spans="34:35" x14ac:dyDescent="0.15">
      <c r="AH72" s="48" t="str">
        <f>+'廃棄物事業経費（歳入）'!B72</f>
        <v>12860</v>
      </c>
      <c r="AI72" s="2">
        <v>72</v>
      </c>
    </row>
    <row r="73" spans="34:35" x14ac:dyDescent="0.15">
      <c r="AH73" s="48" t="str">
        <f>+'廃棄物事業経費（歳入）'!B73</f>
        <v>12863</v>
      </c>
      <c r="AI73" s="2">
        <v>73</v>
      </c>
    </row>
    <row r="74" spans="34:35" x14ac:dyDescent="0.15">
      <c r="AH74" s="48" t="str">
        <f>+'廃棄物事業経費（歳入）'!B74</f>
        <v>12866</v>
      </c>
      <c r="AI74" s="2">
        <v>74</v>
      </c>
    </row>
    <row r="75" spans="34:35" x14ac:dyDescent="0.15">
      <c r="AH75" s="48" t="str">
        <f>+'廃棄物事業経費（歳入）'!B75</f>
        <v>12867</v>
      </c>
      <c r="AI75" s="2">
        <v>75</v>
      </c>
    </row>
    <row r="76" spans="34:35" x14ac:dyDescent="0.15">
      <c r="AH76" s="48" t="str">
        <f>+'廃棄物事業経費（歳入）'!B76</f>
        <v>12886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2018-03-07T00:38:05Z</dcterms:modified>
</cp:coreProperties>
</file>