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60" yWindow="45" windowWidth="20730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4562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V8" i="2"/>
  <c r="N8" i="2" s="1"/>
  <c r="V9" i="2"/>
  <c r="V10" i="2"/>
  <c r="V11" i="2"/>
  <c r="V12" i="2"/>
  <c r="V13" i="2"/>
  <c r="V14" i="2"/>
  <c r="V15" i="2"/>
  <c r="V16" i="2"/>
  <c r="N16" i="2" s="1"/>
  <c r="V17" i="2"/>
  <c r="V18" i="2"/>
  <c r="V19" i="2"/>
  <c r="V20" i="2"/>
  <c r="V21" i="2"/>
  <c r="V22" i="2"/>
  <c r="V23" i="2"/>
  <c r="V24" i="2"/>
  <c r="N24" i="2" s="1"/>
  <c r="V25" i="2"/>
  <c r="V26" i="2"/>
  <c r="V27" i="2"/>
  <c r="V28" i="2"/>
  <c r="V29" i="2"/>
  <c r="V30" i="2"/>
  <c r="V31" i="2"/>
  <c r="V32" i="2"/>
  <c r="N32" i="2" s="1"/>
  <c r="V33" i="2"/>
  <c r="V34" i="2"/>
  <c r="V35" i="2"/>
  <c r="V36" i="2"/>
  <c r="V37" i="2"/>
  <c r="V38" i="2"/>
  <c r="V39" i="2"/>
  <c r="V40" i="2"/>
  <c r="N40" i="2" s="1"/>
  <c r="V41" i="2"/>
  <c r="V42" i="2"/>
  <c r="O8" i="2"/>
  <c r="O9" i="2"/>
  <c r="N9" i="2" s="1"/>
  <c r="O10" i="2"/>
  <c r="N10" i="2" s="1"/>
  <c r="O11" i="2"/>
  <c r="O12" i="2"/>
  <c r="O13" i="2"/>
  <c r="N13" i="2" s="1"/>
  <c r="O14" i="2"/>
  <c r="N14" i="2" s="1"/>
  <c r="O15" i="2"/>
  <c r="O16" i="2"/>
  <c r="O17" i="2"/>
  <c r="N17" i="2" s="1"/>
  <c r="O18" i="2"/>
  <c r="N18" i="2" s="1"/>
  <c r="O19" i="2"/>
  <c r="O20" i="2"/>
  <c r="O21" i="2"/>
  <c r="N21" i="2" s="1"/>
  <c r="O22" i="2"/>
  <c r="N22" i="2" s="1"/>
  <c r="O23" i="2"/>
  <c r="O24" i="2"/>
  <c r="O25" i="2"/>
  <c r="N25" i="2" s="1"/>
  <c r="O26" i="2"/>
  <c r="N26" i="2" s="1"/>
  <c r="O27" i="2"/>
  <c r="O28" i="2"/>
  <c r="O29" i="2"/>
  <c r="N29" i="2" s="1"/>
  <c r="O30" i="2"/>
  <c r="N30" i="2" s="1"/>
  <c r="O31" i="2"/>
  <c r="O32" i="2"/>
  <c r="O33" i="2"/>
  <c r="N33" i="2" s="1"/>
  <c r="O34" i="2"/>
  <c r="N34" i="2" s="1"/>
  <c r="O35" i="2"/>
  <c r="O36" i="2"/>
  <c r="O37" i="2"/>
  <c r="N37" i="2" s="1"/>
  <c r="O38" i="2"/>
  <c r="N38" i="2" s="1"/>
  <c r="O39" i="2"/>
  <c r="O40" i="2"/>
  <c r="O41" i="2"/>
  <c r="N41" i="2" s="1"/>
  <c r="O42" i="2"/>
  <c r="N42" i="2" s="1"/>
  <c r="N12" i="2"/>
  <c r="N20" i="2"/>
  <c r="N28" i="2"/>
  <c r="N36" i="2"/>
  <c r="K8" i="2"/>
  <c r="D8" i="2" s="1"/>
  <c r="K9" i="2"/>
  <c r="K10" i="2"/>
  <c r="K11" i="2"/>
  <c r="K12" i="2"/>
  <c r="D12" i="2" s="1"/>
  <c r="K13" i="2"/>
  <c r="K14" i="2"/>
  <c r="K15" i="2"/>
  <c r="K16" i="2"/>
  <c r="K17" i="2"/>
  <c r="K18" i="2"/>
  <c r="K19" i="2"/>
  <c r="K20" i="2"/>
  <c r="D20" i="2" s="1"/>
  <c r="K21" i="2"/>
  <c r="K22" i="2"/>
  <c r="K23" i="2"/>
  <c r="K24" i="2"/>
  <c r="D24" i="2" s="1"/>
  <c r="K25" i="2"/>
  <c r="K26" i="2"/>
  <c r="K27" i="2"/>
  <c r="K28" i="2"/>
  <c r="K29" i="2"/>
  <c r="K30" i="2"/>
  <c r="K31" i="2"/>
  <c r="K32" i="2"/>
  <c r="D32" i="2" s="1"/>
  <c r="K33" i="2"/>
  <c r="K34" i="2"/>
  <c r="K35" i="2"/>
  <c r="K36" i="2"/>
  <c r="D36" i="2" s="1"/>
  <c r="K37" i="2"/>
  <c r="K38" i="2"/>
  <c r="K39" i="2"/>
  <c r="K40" i="2"/>
  <c r="D40" i="2" s="1"/>
  <c r="K41" i="2"/>
  <c r="K42" i="2"/>
  <c r="H8" i="2"/>
  <c r="H9" i="2"/>
  <c r="H10" i="2"/>
  <c r="D10" i="2" s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D26" i="2" s="1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E8" i="2"/>
  <c r="E9" i="2"/>
  <c r="E10" i="2"/>
  <c r="E11" i="2"/>
  <c r="E12" i="2"/>
  <c r="E13" i="2"/>
  <c r="E14" i="2"/>
  <c r="E15" i="2"/>
  <c r="E16" i="2"/>
  <c r="E17" i="2"/>
  <c r="E18" i="2"/>
  <c r="D18" i="2" s="1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34" i="2" s="1"/>
  <c r="E35" i="2"/>
  <c r="E36" i="2"/>
  <c r="E37" i="2"/>
  <c r="E38" i="2"/>
  <c r="E39" i="2"/>
  <c r="E40" i="2"/>
  <c r="E41" i="2"/>
  <c r="E42" i="2"/>
  <c r="D16" i="2"/>
  <c r="D28" i="2"/>
  <c r="D42" i="2"/>
  <c r="N8" i="1"/>
  <c r="N12" i="1"/>
  <c r="N20" i="1"/>
  <c r="N24" i="1"/>
  <c r="N28" i="1"/>
  <c r="N36" i="1"/>
  <c r="N40" i="1"/>
  <c r="J18" i="1"/>
  <c r="J22" i="1"/>
  <c r="J34" i="1"/>
  <c r="J3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F8" i="1"/>
  <c r="F28" i="1"/>
  <c r="E8" i="1"/>
  <c r="E9" i="1"/>
  <c r="D9" i="1" s="1"/>
  <c r="E10" i="1"/>
  <c r="E11" i="1"/>
  <c r="E12" i="1"/>
  <c r="E13" i="1"/>
  <c r="D13" i="1" s="1"/>
  <c r="E14" i="1"/>
  <c r="D14" i="1" s="1"/>
  <c r="E15" i="1"/>
  <c r="E16" i="1"/>
  <c r="E17" i="1"/>
  <c r="D17" i="1" s="1"/>
  <c r="E18" i="1"/>
  <c r="E19" i="1"/>
  <c r="E20" i="1"/>
  <c r="E21" i="1"/>
  <c r="E22" i="1"/>
  <c r="E23" i="1"/>
  <c r="E24" i="1"/>
  <c r="E25" i="1"/>
  <c r="D25" i="1" s="1"/>
  <c r="E26" i="1"/>
  <c r="E27" i="1"/>
  <c r="E28" i="1"/>
  <c r="E29" i="1"/>
  <c r="D29" i="1" s="1"/>
  <c r="E30" i="1"/>
  <c r="D30" i="1" s="1"/>
  <c r="E31" i="1"/>
  <c r="E32" i="1"/>
  <c r="E33" i="1"/>
  <c r="D33" i="1" s="1"/>
  <c r="E34" i="1"/>
  <c r="E35" i="1"/>
  <c r="E36" i="1"/>
  <c r="E37" i="1"/>
  <c r="E38" i="1"/>
  <c r="E39" i="1"/>
  <c r="E40" i="1"/>
  <c r="E41" i="1"/>
  <c r="D41" i="1" s="1"/>
  <c r="E42" i="1"/>
  <c r="D8" i="1"/>
  <c r="Q8" i="1" s="1"/>
  <c r="D10" i="1"/>
  <c r="F10" i="1" s="1"/>
  <c r="D12" i="1"/>
  <c r="Q12" i="1" s="1"/>
  <c r="D16" i="1"/>
  <c r="F16" i="1" s="1"/>
  <c r="D18" i="1"/>
  <c r="F18" i="1" s="1"/>
  <c r="D20" i="1"/>
  <c r="Q20" i="1" s="1"/>
  <c r="D21" i="1"/>
  <c r="F21" i="1" s="1"/>
  <c r="D22" i="1"/>
  <c r="F22" i="1" s="1"/>
  <c r="D24" i="1"/>
  <c r="Q24" i="1" s="1"/>
  <c r="D26" i="1"/>
  <c r="F26" i="1" s="1"/>
  <c r="D28" i="1"/>
  <c r="Q28" i="1" s="1"/>
  <c r="D32" i="1"/>
  <c r="F32" i="1" s="1"/>
  <c r="D34" i="1"/>
  <c r="F34" i="1" s="1"/>
  <c r="D36" i="1"/>
  <c r="Q36" i="1" s="1"/>
  <c r="D37" i="1"/>
  <c r="F37" i="1" s="1"/>
  <c r="D38" i="1"/>
  <c r="F38" i="1" s="1"/>
  <c r="D40" i="1"/>
  <c r="Q40" i="1" s="1"/>
  <c r="D42" i="1"/>
  <c r="F42" i="1" s="1"/>
  <c r="D38" i="2" l="1"/>
  <c r="D30" i="2"/>
  <c r="D22" i="2"/>
  <c r="D14" i="2"/>
  <c r="N39" i="2"/>
  <c r="N35" i="2"/>
  <c r="N31" i="2"/>
  <c r="N27" i="2"/>
  <c r="N23" i="2"/>
  <c r="N19" i="2"/>
  <c r="N15" i="2"/>
  <c r="N11" i="2"/>
  <c r="D41" i="2"/>
  <c r="D37" i="2"/>
  <c r="D33" i="2"/>
  <c r="D29" i="2"/>
  <c r="D25" i="2"/>
  <c r="D21" i="2"/>
  <c r="D17" i="2"/>
  <c r="D13" i="2"/>
  <c r="D9" i="2"/>
  <c r="D39" i="2"/>
  <c r="D31" i="2"/>
  <c r="D27" i="2"/>
  <c r="D23" i="2"/>
  <c r="D19" i="2"/>
  <c r="D11" i="2"/>
  <c r="D35" i="2"/>
  <c r="D15" i="2"/>
  <c r="F30" i="1"/>
  <c r="L30" i="1"/>
  <c r="J30" i="1"/>
  <c r="N30" i="1"/>
  <c r="Q30" i="1"/>
  <c r="F14" i="1"/>
  <c r="L14" i="1"/>
  <c r="J14" i="1"/>
  <c r="N14" i="1"/>
  <c r="Q14" i="1"/>
  <c r="F41" i="1"/>
  <c r="N41" i="1"/>
  <c r="L41" i="1"/>
  <c r="Q41" i="1"/>
  <c r="J41" i="1"/>
  <c r="F33" i="1"/>
  <c r="N33" i="1"/>
  <c r="Q33" i="1"/>
  <c r="J33" i="1"/>
  <c r="L33" i="1"/>
  <c r="F29" i="1"/>
  <c r="N29" i="1"/>
  <c r="Q29" i="1"/>
  <c r="J29" i="1"/>
  <c r="L29" i="1"/>
  <c r="F25" i="1"/>
  <c r="N25" i="1"/>
  <c r="L25" i="1"/>
  <c r="Q25" i="1"/>
  <c r="J25" i="1"/>
  <c r="F17" i="1"/>
  <c r="N17" i="1"/>
  <c r="Q17" i="1"/>
  <c r="J17" i="1"/>
  <c r="L17" i="1"/>
  <c r="F13" i="1"/>
  <c r="N13" i="1"/>
  <c r="Q13" i="1"/>
  <c r="J13" i="1"/>
  <c r="L13" i="1"/>
  <c r="F9" i="1"/>
  <c r="N9" i="1"/>
  <c r="Q9" i="1"/>
  <c r="L9" i="1"/>
  <c r="J9" i="1"/>
  <c r="J10" i="1"/>
  <c r="N32" i="1"/>
  <c r="F24" i="1"/>
  <c r="J37" i="1"/>
  <c r="J21" i="1"/>
  <c r="L40" i="1"/>
  <c r="L36" i="1"/>
  <c r="L32" i="1"/>
  <c r="L28" i="1"/>
  <c r="L24" i="1"/>
  <c r="L20" i="1"/>
  <c r="L16" i="1"/>
  <c r="L12" i="1"/>
  <c r="L8" i="1"/>
  <c r="Q42" i="1"/>
  <c r="Q38" i="1"/>
  <c r="Q34" i="1"/>
  <c r="Q26" i="1"/>
  <c r="Q22" i="1"/>
  <c r="Q18" i="1"/>
  <c r="Q10" i="1"/>
  <c r="L37" i="1"/>
  <c r="L21" i="1"/>
  <c r="F40" i="1"/>
  <c r="F20" i="1"/>
  <c r="J40" i="1"/>
  <c r="J36" i="1"/>
  <c r="J32" i="1"/>
  <c r="J28" i="1"/>
  <c r="J24" i="1"/>
  <c r="J20" i="1"/>
  <c r="J16" i="1"/>
  <c r="J12" i="1"/>
  <c r="J8" i="1"/>
  <c r="N42" i="1"/>
  <c r="N38" i="1"/>
  <c r="N34" i="1"/>
  <c r="N26" i="1"/>
  <c r="N22" i="1"/>
  <c r="N18" i="1"/>
  <c r="N10" i="1"/>
  <c r="Q37" i="1"/>
  <c r="Q21" i="1"/>
  <c r="J42" i="1"/>
  <c r="J26" i="1"/>
  <c r="N16" i="1"/>
  <c r="F36" i="1"/>
  <c r="F12" i="1"/>
  <c r="L42" i="1"/>
  <c r="L38" i="1"/>
  <c r="L34" i="1"/>
  <c r="L26" i="1"/>
  <c r="L22" i="1"/>
  <c r="L18" i="1"/>
  <c r="L10" i="1"/>
  <c r="N37" i="1"/>
  <c r="N21" i="1"/>
  <c r="Q32" i="1"/>
  <c r="Q16" i="1"/>
  <c r="D39" i="1"/>
  <c r="D35" i="1"/>
  <c r="D31" i="1"/>
  <c r="D27" i="1"/>
  <c r="D23" i="1"/>
  <c r="D19" i="1"/>
  <c r="D15" i="1"/>
  <c r="D11" i="1"/>
  <c r="F27" i="1" l="1"/>
  <c r="J27" i="1"/>
  <c r="L27" i="1"/>
  <c r="N27" i="1"/>
  <c r="Q27" i="1"/>
  <c r="F15" i="1"/>
  <c r="J15" i="1"/>
  <c r="Q15" i="1"/>
  <c r="L15" i="1"/>
  <c r="N15" i="1"/>
  <c r="F31" i="1"/>
  <c r="J31" i="1"/>
  <c r="L31" i="1"/>
  <c r="N31" i="1"/>
  <c r="Q31" i="1"/>
  <c r="F19" i="1"/>
  <c r="J19" i="1"/>
  <c r="L19" i="1"/>
  <c r="Q19" i="1"/>
  <c r="N19" i="1"/>
  <c r="F35" i="1"/>
  <c r="J35" i="1"/>
  <c r="L35" i="1"/>
  <c r="N35" i="1"/>
  <c r="Q35" i="1"/>
  <c r="F11" i="1"/>
  <c r="J11" i="1"/>
  <c r="L11" i="1"/>
  <c r="N11" i="1"/>
  <c r="Q11" i="1"/>
  <c r="F23" i="1"/>
  <c r="J23" i="1"/>
  <c r="L23" i="1"/>
  <c r="N23" i="1"/>
  <c r="Q23" i="1"/>
  <c r="F39" i="1"/>
  <c r="J39" i="1"/>
  <c r="L39" i="1"/>
  <c r="N39" i="1"/>
  <c r="Q39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F7" i="2"/>
  <c r="AC7" i="2"/>
  <c r="E7" i="2"/>
  <c r="AT7" i="2"/>
  <c r="I7" i="1"/>
  <c r="E7" i="1"/>
  <c r="H7" i="2"/>
  <c r="O7" i="2"/>
  <c r="AD2" i="4"/>
  <c r="AD15" i="4" s="1"/>
  <c r="H8" i="4" s="1"/>
  <c r="AG2" i="4"/>
  <c r="K7" i="2"/>
  <c r="V7" i="2"/>
  <c r="AJ7" i="2"/>
  <c r="N7" i="2" l="1"/>
  <c r="D7" i="1"/>
  <c r="L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F7" i="1" l="1"/>
  <c r="N7" i="1"/>
  <c r="J7" i="1"/>
  <c r="Q7" i="1"/>
  <c r="J10" i="4"/>
  <c r="M15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J15" i="4"/>
  <c r="K12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<sst xmlns="http://schemas.openxmlformats.org/spreadsheetml/2006/main" count="799" uniqueCount="360">
  <si>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</si>
  <si>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</si>
  <si>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</si>
  <si>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</si>
  <si>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</si>
  <si>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</si>
  <si>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</si>
  <si>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</si>
  <si>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</si>
  <si>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</si>
  <si>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</si>
  <si>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</si>
  <si>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</si>
  <si>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</si>
  <si>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</si>
  <si>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</si>
  <si>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</si>
  <si>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</si>
  <si>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</si>
  <si>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</si>
  <si>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</si>
  <si>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</si>
  <si>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</si>
  <si>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</si>
  <si>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</si>
  <si>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</si>
  <si>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</si>
  <si>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</si>
  <si>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</si>
  <si>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</si>
  <si>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</si>
  <si>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</si>
  <si>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</si>
  <si>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</si>
  <si>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</si>
  <si>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</si>
  <si>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</si>
  <si>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</si>
  <si>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</si>
  <si>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</si>
  <si>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</si>
  <si>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</si>
  <si>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</si>
  <si>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</si>
  <si>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</si>
  <si>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</si>
  <si>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</si>
  <si>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</si>
  <si>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</si>
  <si>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</si>
  <si>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</si>
  <si>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</si>
  <si>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</si>
  <si>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</si>
  <si>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</si>
  <si>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</si>
  <si>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</si>
  <si>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</si>
  <si>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</si>
  <si>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</si>
  <si>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</si>
  <si>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</si>
  <si>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</si>
  <si>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</si>
  <si>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</si>
  <si>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</si>
  <si>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</si>
  <si>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</si>
  <si>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</si>
  <si>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</si>
  <si>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</si>
  <si>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</si>
  <si>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</si>
  <si>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</si>
  <si>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</si>
  <si>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</si>
  <si>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</si>
  <si>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</si>
  <si>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</si>
  <si>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</si>
  <si>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</si>
  <si>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</si>
  <si>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</si>
  <si>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</si>
  <si>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</si>
  <si>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</si>
  <si>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</si>
  <si>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</si>
  <si>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</si>
  <si>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</si>
  <si>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</si>
  <si>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</si>
  <si>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</si>
  <si>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</si>
  <si>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</si>
  <si>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</si>
  <si>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</si>
  <si>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</si>
  <si>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</si>
  <si>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</si>
  <si>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</si>
  <si>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</si>
  <si>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</si>
  <si>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</si>
  <si>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</si>
  <si>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</si>
  <si>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</si>
  <si>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</si>
  <si>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</si>
  <si>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</si>
  <si>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</si>
  <si>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</si>
  <si>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</si>
  <si>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</si>
  <si>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</si>
  <si>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</si>
  <si>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</si>
  <si>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</si>
  <si>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</si>
  <si>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</si>
  <si>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</si>
  <si>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</si>
  <si>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</si>
  <si>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</si>
  <si>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</si>
  <si>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</si>
  <si>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</si>
  <si>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</si>
  <si>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</si>
  <si>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</si>
  <si>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</si>
  <si>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</si>
  <si>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</si>
  <si>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</si>
  <si>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</si>
  <si>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</si>
  <si>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</si>
  <si>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</si>
  <si>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</si>
  <si>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</si>
  <si>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</si>
  <si>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</si>
  <si>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</si>
  <si>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</si>
  <si>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</si>
  <si>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</si>
  <si>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</si>
  <si>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</si>
  <si>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</si>
  <si>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</si>
  <si>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</si>
  <si>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</si>
  <si>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</si>
  <si>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</si>
  <si>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</si>
  <si>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</si>
  <si>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</si>
  <si>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</si>
  <si>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</si>
  <si>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</si>
  <si>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</si>
  <si>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</si>
  <si>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</si>
  <si>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</si>
  <si>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</si>
  <si>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</si>
  <si>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</si>
  <si>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</si>
  <si>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</si>
  <si>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</si>
  <si>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</si>
  <si>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</si>
  <si>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</si>
  <si>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</si>
  <si>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</si>
  <si>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</si>
  <si>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</si>
  <si>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</si>
  <si>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</si>
  <si>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</si>
  <si>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</si>
  <si>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</si>
  <si>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</si>
  <si>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</si>
  <si>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</si>
  <si>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</si>
  <si>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</si>
  <si>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</si>
  <si>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</si>
  <si>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</si>
  <si>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</si>
  <si>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</si>
  <si>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</si>
  <si>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</si>
  <si>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</si>
  <si>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</si>
  <si>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</si>
  <si>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</si>
  <si>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</si>
  <si>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</si>
  <si>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</si>
  <si>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</si>
  <si>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</si>
  <si>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</si>
  <si>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</si>
  <si>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</si>
  <si>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</si>
  <si>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</si>
  <si>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</si>
  <si>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</si>
  <si>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</si>
  <si>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</si>
  <si>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</si>
  <si>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</si>
  <si>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</si>
  <si>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</si>
  <si>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</si>
  <si>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</si>
  <si>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</si>
  <si>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</si>
  <si>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</si>
  <si>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</si>
  <si>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</si>
  <si>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</si>
  <si>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</si>
  <si>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</si>
  <si>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</si>
  <si>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</si>
  <si>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</si>
  <si>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</si>
  <si>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</si>
  <si>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</si>
  <si>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</si>
  <si>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</si>
  <si>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</si>
  <si>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</si>
  <si>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</si>
  <si>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</si>
  <si>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</si>
  <si>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</si>
  <si>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</si>
  <si>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</si>
  <si>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</si>
  <si>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</si>
  <si>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</si>
  <si>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</si>
  <si>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</si>
  <si>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</si>
  <si>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</si>
  <si>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</si>
  <si>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</si>
  <si>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04000</t>
  </si>
  <si>
    <t>水洗化人口等（平成28年度実績）</t>
    <phoneticPr fontId="3"/>
  </si>
  <si>
    <t>し尿処理の状況（平成28年度実績）</t>
    <phoneticPr fontId="3"/>
  </si>
  <si>
    <t>04100</t>
  </si>
  <si>
    <t>仙台市</t>
  </si>
  <si>
    <t>○</t>
  </si>
  <si>
    <t>041100</t>
    <phoneticPr fontId="3"/>
  </si>
  <si>
    <t>04202</t>
  </si>
  <si>
    <t>石巻市</t>
  </si>
  <si>
    <t>041202</t>
    <phoneticPr fontId="3"/>
  </si>
  <si>
    <t>04203</t>
  </si>
  <si>
    <t>塩竈市</t>
  </si>
  <si>
    <t>041203</t>
    <phoneticPr fontId="3"/>
  </si>
  <si>
    <t>04205</t>
  </si>
  <si>
    <t>気仙沼市</t>
  </si>
  <si>
    <t>041205</t>
    <phoneticPr fontId="3"/>
  </si>
  <si>
    <t>04206</t>
  </si>
  <si>
    <t>白石市</t>
  </si>
  <si>
    <t>041206</t>
    <phoneticPr fontId="3"/>
  </si>
  <si>
    <t>04207</t>
  </si>
  <si>
    <t>名取市</t>
  </si>
  <si>
    <t>041207</t>
    <phoneticPr fontId="3"/>
  </si>
  <si>
    <t>04208</t>
  </si>
  <si>
    <t>角田市</t>
  </si>
  <si>
    <t>041208</t>
    <phoneticPr fontId="3"/>
  </si>
  <si>
    <t>04209</t>
  </si>
  <si>
    <t>多賀城市</t>
  </si>
  <si>
    <t>041209</t>
    <phoneticPr fontId="3"/>
  </si>
  <si>
    <t>04211</t>
  </si>
  <si>
    <t>岩沼市</t>
  </si>
  <si>
    <t>041211</t>
    <phoneticPr fontId="3"/>
  </si>
  <si>
    <t>04212</t>
  </si>
  <si>
    <t>登米市</t>
  </si>
  <si>
    <t>041212</t>
    <phoneticPr fontId="3"/>
  </si>
  <si>
    <t>04213</t>
  </si>
  <si>
    <t>栗原市</t>
  </si>
  <si>
    <t>041213</t>
    <phoneticPr fontId="3"/>
  </si>
  <si>
    <t>04214</t>
  </si>
  <si>
    <t>東松島市</t>
  </si>
  <si>
    <t>041214</t>
    <phoneticPr fontId="3"/>
  </si>
  <si>
    <t>04215</t>
  </si>
  <si>
    <t>大崎市</t>
  </si>
  <si>
    <t>041215</t>
    <phoneticPr fontId="3"/>
  </si>
  <si>
    <t>04301</t>
  </si>
  <si>
    <t>蔵王町</t>
  </si>
  <si>
    <t>041301</t>
    <phoneticPr fontId="3"/>
  </si>
  <si>
    <t>04302</t>
  </si>
  <si>
    <t>七ヶ宿町</t>
  </si>
  <si>
    <t>041302</t>
    <phoneticPr fontId="3"/>
  </si>
  <si>
    <t>04321</t>
  </si>
  <si>
    <t>大河原町</t>
  </si>
  <si>
    <t>041321</t>
    <phoneticPr fontId="3"/>
  </si>
  <si>
    <t>04322</t>
  </si>
  <si>
    <t>村田町</t>
  </si>
  <si>
    <t>041322</t>
    <phoneticPr fontId="3"/>
  </si>
  <si>
    <t>04323</t>
  </si>
  <si>
    <t>柴田町</t>
  </si>
  <si>
    <t>041323</t>
    <phoneticPr fontId="3"/>
  </si>
  <si>
    <t>04324</t>
  </si>
  <si>
    <t>川崎町</t>
  </si>
  <si>
    <t>041324</t>
    <phoneticPr fontId="3"/>
  </si>
  <si>
    <t>04341</t>
  </si>
  <si>
    <t>丸森町</t>
  </si>
  <si>
    <t>041341</t>
    <phoneticPr fontId="3"/>
  </si>
  <si>
    <t>04361</t>
  </si>
  <si>
    <t>亘理町</t>
  </si>
  <si>
    <t>041361</t>
    <phoneticPr fontId="3"/>
  </si>
  <si>
    <t>04362</t>
  </si>
  <si>
    <t>山元町</t>
  </si>
  <si>
    <t>041362</t>
    <phoneticPr fontId="3"/>
  </si>
  <si>
    <t>04401</t>
  </si>
  <si>
    <t>松島町</t>
  </si>
  <si>
    <t>041401</t>
    <phoneticPr fontId="3"/>
  </si>
  <si>
    <t>04404</t>
  </si>
  <si>
    <t>七ヶ浜町</t>
  </si>
  <si>
    <t>041404</t>
    <phoneticPr fontId="3"/>
  </si>
  <si>
    <t>04406</t>
  </si>
  <si>
    <t>利府町</t>
  </si>
  <si>
    <t>041406</t>
    <phoneticPr fontId="3"/>
  </si>
  <si>
    <t>04421</t>
  </si>
  <si>
    <t>大和町</t>
  </si>
  <si>
    <t>041421</t>
    <phoneticPr fontId="3"/>
  </si>
  <si>
    <t>04422</t>
  </si>
  <si>
    <t>大郷町</t>
  </si>
  <si>
    <t>041422</t>
    <phoneticPr fontId="3"/>
  </si>
  <si>
    <t>04423</t>
  </si>
  <si>
    <t>富谷市</t>
  </si>
  <si>
    <t>041423</t>
    <phoneticPr fontId="3"/>
  </si>
  <si>
    <t>04424</t>
  </si>
  <si>
    <t>大衡村</t>
  </si>
  <si>
    <t>041424</t>
    <phoneticPr fontId="3"/>
  </si>
  <si>
    <t>04444</t>
  </si>
  <si>
    <t>色麻町</t>
  </si>
  <si>
    <t>041444</t>
    <phoneticPr fontId="3"/>
  </si>
  <si>
    <t>04445</t>
  </si>
  <si>
    <t>加美町</t>
  </si>
  <si>
    <t>041445</t>
    <phoneticPr fontId="3"/>
  </si>
  <si>
    <t>04501</t>
  </si>
  <si>
    <t>涌谷町</t>
  </si>
  <si>
    <t>041501</t>
    <phoneticPr fontId="3"/>
  </si>
  <si>
    <t>04505</t>
  </si>
  <si>
    <t>美里町</t>
  </si>
  <si>
    <t>041505</t>
    <phoneticPr fontId="3"/>
  </si>
  <si>
    <t>04581</t>
  </si>
  <si>
    <t>女川町</t>
  </si>
  <si>
    <t>041581</t>
    <phoneticPr fontId="3"/>
  </si>
  <si>
    <t>04606</t>
  </si>
  <si>
    <t>南三陸町</t>
  </si>
  <si>
    <t>041606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</si>
</sst>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8" fontId="8" fillId="0" borderId="4" xfId="2" applyNumberFormat="1" applyFont="1" applyFill="1" applyBorder="1" applyAlignment="1">
      <alignment vertical="center"/>
    </xf>
    <xf numFmtId="38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38" fontId="8" fillId="0" borderId="2" xfId="0" applyNumberFormat="1" applyFont="1" applyFill="1" applyBorder="1" applyAlignment="1">
      <alignment vertical="center"/>
    </xf>
    <xf numFmtId="38" fontId="8" fillId="0" borderId="5" xfId="0" applyNumberFormat="1" applyFont="1" applyFill="1" applyBorder="1" applyAlignment="1">
      <alignment vertical="center"/>
    </xf>
    <xf numFmtId="38" fontId="8" fillId="0" borderId="5" xfId="2" applyNumberFormat="1" applyFont="1" applyFill="1" applyBorder="1" applyAlignment="1">
      <alignment vertical="center"/>
    </xf>
    <xf numFmtId="38" fontId="8" fillId="0" borderId="5" xfId="7" applyNumberFormat="1" applyFont="1" applyFill="1" applyBorder="1" applyAlignment="1">
      <alignment vertical="center"/>
    </xf>
    <xf numFmtId="38" fontId="8" fillId="0" borderId="2" xfId="7" applyNumberFormat="1" applyFont="1" applyFill="1" applyBorder="1" applyAlignment="1">
      <alignment horizontal="right" vertical="center"/>
    </xf>
    <xf numFmtId="38" fontId="8" fillId="0" borderId="5" xfId="7" applyNumberFormat="1" applyFont="1" applyFill="1" applyBorder="1" applyAlignment="1">
      <alignment horizontal="right" vertical="center"/>
    </xf>
    <xf numFmtId="38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38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38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38" fontId="8" fillId="0" borderId="5" xfId="0" applyNumberFormat="1" applyFont="1" applyFill="1" applyBorder="1">
      <alignment vertical="center"/>
    </xf>
    <xf numFmtId="38" fontId="8" fillId="0" borderId="7" xfId="0" applyNumberFormat="1" applyFont="1" applyFill="1" applyBorder="1">
      <alignment vertical="center"/>
    </xf>
    <xf numFmtId="38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7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7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50</v>
      </c>
      <c r="B7" s="116" t="s">
        <v>251</v>
      </c>
      <c r="C7" s="109" t="s">
        <v>200</v>
      </c>
      <c r="D7" s="110">
        <f>+SUM(E7,+I7)</f>
        <v>2319471</v>
      </c>
      <c r="E7" s="110">
        <f>+SUM(G7,+H7)</f>
        <v>279777</v>
      </c>
      <c r="F7" s="111">
        <f>IF(D7&gt;0,E7/D7*100,"-")</f>
        <v>12.062103815913197</v>
      </c>
      <c r="G7" s="108">
        <f>SUM(G$8:G$1000)</f>
        <v>276259</v>
      </c>
      <c r="H7" s="108">
        <f>SUM(H$8:H$1000)</f>
        <v>3518</v>
      </c>
      <c r="I7" s="110">
        <f>+SUM(K7,+M7,+O7)</f>
        <v>2039694</v>
      </c>
      <c r="J7" s="111">
        <f>IF(D7&gt;0,I7/D7*100,"-")</f>
        <v>87.93789618408681</v>
      </c>
      <c r="K7" s="108">
        <f>SUM(K$8:K$1000)</f>
        <v>1767567</v>
      </c>
      <c r="L7" s="111">
        <f>IF(D7&gt;0,K7/D7*100,"-")</f>
        <v>76.205608951351408</v>
      </c>
      <c r="M7" s="108">
        <f>SUM(M$8:M$1000)</f>
        <v>5960</v>
      </c>
      <c r="N7" s="111">
        <f>IF(D7&gt;0,M7/D7*100,"-")</f>
        <v>0.25695514192675833</v>
      </c>
      <c r="O7" s="108">
        <f>SUM(O$8:O$1000)</f>
        <v>266167</v>
      </c>
      <c r="P7" s="108">
        <f>SUM(P$8:P$1000)</f>
        <v>180167</v>
      </c>
      <c r="Q7" s="111">
        <f>IF(D7&gt;0,O7/D7*100,"-")</f>
        <v>11.475332090808637</v>
      </c>
      <c r="R7" s="108">
        <f>SUM(R$8:R$1000)</f>
        <v>17923</v>
      </c>
      <c r="S7" s="112">
        <f t="shared" ref="S7:Z7" si="0">COUNTIF(S$8:S$1000,"○")</f>
        <v>30</v>
      </c>
      <c r="T7" s="112">
        <f t="shared" si="0"/>
        <v>0</v>
      </c>
      <c r="U7" s="112">
        <f t="shared" si="0"/>
        <v>0</v>
      </c>
      <c r="V7" s="112">
        <f t="shared" si="0"/>
        <v>5</v>
      </c>
      <c r="W7" s="112">
        <f t="shared" si="0"/>
        <v>24</v>
      </c>
      <c r="X7" s="112">
        <f t="shared" si="0"/>
        <v>1</v>
      </c>
      <c r="Y7" s="112">
        <f t="shared" si="0"/>
        <v>0</v>
      </c>
      <c r="Z7" s="112">
        <f t="shared" si="0"/>
        <v>10</v>
      </c>
      <c r="AA7" s="188"/>
      <c r="AB7" s="188"/>
    </row>
    <row r="8" spans="1:28" s="105" customFormat="1" ht="13.5" customHeight="1">
      <c r="A8" s="101" t="s">
        <v>50</v>
      </c>
      <c r="B8" s="102" t="s">
        <v>254</v>
      </c>
      <c r="C8" s="101" t="s">
        <v>255</v>
      </c>
      <c r="D8" s="103">
        <f>+SUM(E8,+I8)</f>
        <v>1058128</v>
      </c>
      <c r="E8" s="103">
        <f>+SUM(G8,+H8)</f>
        <v>7638</v>
      </c>
      <c r="F8" s="104">
        <f>IF(D8&gt;0,E8/D8*100,"-")</f>
        <v>0.72184083589130998</v>
      </c>
      <c r="G8" s="103">
        <v>7638</v>
      </c>
      <c r="H8" s="103">
        <v>0</v>
      </c>
      <c r="I8" s="103">
        <f>+SUM(K8,+M8,+O8)</f>
        <v>1050490</v>
      </c>
      <c r="J8" s="104">
        <f>IF(D8&gt;0,I8/D8*100,"-")</f>
        <v>99.278159164108686</v>
      </c>
      <c r="K8" s="103">
        <v>1033002</v>
      </c>
      <c r="L8" s="104">
        <f>IF(D8&gt;0,K8/D8*100,"-")</f>
        <v>97.625429059622277</v>
      </c>
      <c r="M8" s="103">
        <v>4361</v>
      </c>
      <c r="N8" s="104">
        <f>IF(D8&gt;0,M8/D8*100,"-")</f>
        <v>0.41214295434956827</v>
      </c>
      <c r="O8" s="103">
        <v>13127</v>
      </c>
      <c r="P8" s="103">
        <v>5341</v>
      </c>
      <c r="Q8" s="104">
        <f>IF(D8&gt;0,O8/D8*100,"-")</f>
        <v>1.2405871501368455</v>
      </c>
      <c r="R8" s="103">
        <v>11719</v>
      </c>
      <c r="S8" s="101" t="s">
        <v>256</v>
      </c>
      <c r="T8" s="101"/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50</v>
      </c>
      <c r="B9" s="102" t="s">
        <v>258</v>
      </c>
      <c r="C9" s="101" t="s">
        <v>259</v>
      </c>
      <c r="D9" s="103">
        <f>+SUM(E9,+I9)</f>
        <v>147926</v>
      </c>
      <c r="E9" s="103">
        <f>+SUM(G9,+H9)</f>
        <v>40794</v>
      </c>
      <c r="F9" s="104">
        <f>IF(D9&gt;0,E9/D9*100,"-")</f>
        <v>27.577302164595814</v>
      </c>
      <c r="G9" s="103">
        <v>40794</v>
      </c>
      <c r="H9" s="103">
        <v>0</v>
      </c>
      <c r="I9" s="103">
        <f>+SUM(K9,+M9,+O9)</f>
        <v>107132</v>
      </c>
      <c r="J9" s="104">
        <f>IF(D9&gt;0,I9/D9*100,"-")</f>
        <v>72.422697835404193</v>
      </c>
      <c r="K9" s="103">
        <v>72073</v>
      </c>
      <c r="L9" s="104">
        <f>IF(D9&gt;0,K9/D9*100,"-")</f>
        <v>48.722334140042996</v>
      </c>
      <c r="M9" s="103">
        <v>0</v>
      </c>
      <c r="N9" s="104">
        <f>IF(D9&gt;0,M9/D9*100,"-")</f>
        <v>0</v>
      </c>
      <c r="O9" s="103">
        <v>35059</v>
      </c>
      <c r="P9" s="103">
        <v>19006</v>
      </c>
      <c r="Q9" s="104">
        <f>IF(D9&gt;0,O9/D9*100,"-")</f>
        <v>23.700363695361194</v>
      </c>
      <c r="R9" s="103">
        <v>975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50</v>
      </c>
      <c r="B10" s="102" t="s">
        <v>261</v>
      </c>
      <c r="C10" s="101" t="s">
        <v>262</v>
      </c>
      <c r="D10" s="103">
        <f>+SUM(E10,+I10)</f>
        <v>55238</v>
      </c>
      <c r="E10" s="103">
        <f>+SUM(G10,+H10)</f>
        <v>181</v>
      </c>
      <c r="F10" s="104">
        <f>IF(D10&gt;0,E10/D10*100,"-")</f>
        <v>0.32767297874651508</v>
      </c>
      <c r="G10" s="103">
        <v>0</v>
      </c>
      <c r="H10" s="103">
        <v>181</v>
      </c>
      <c r="I10" s="103">
        <f>+SUM(K10,+M10,+O10)</f>
        <v>55057</v>
      </c>
      <c r="J10" s="104">
        <f>IF(D10&gt;0,I10/D10*100,"-")</f>
        <v>99.67232702125348</v>
      </c>
      <c r="K10" s="103">
        <v>54826</v>
      </c>
      <c r="L10" s="104">
        <f>IF(D10&gt;0,K10/D10*100,"-")</f>
        <v>99.254136645063184</v>
      </c>
      <c r="M10" s="103">
        <v>0</v>
      </c>
      <c r="N10" s="104">
        <f>IF(D10&gt;0,M10/D10*100,"-")</f>
        <v>0</v>
      </c>
      <c r="O10" s="103">
        <v>231</v>
      </c>
      <c r="P10" s="103">
        <v>210</v>
      </c>
      <c r="Q10" s="104">
        <f>IF(D10&gt;0,O10/D10*100,"-")</f>
        <v>0.4181903761903038</v>
      </c>
      <c r="R10" s="103">
        <v>0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50</v>
      </c>
      <c r="B11" s="102" t="s">
        <v>264</v>
      </c>
      <c r="C11" s="101" t="s">
        <v>265</v>
      </c>
      <c r="D11" s="103">
        <f>+SUM(E11,+I11)</f>
        <v>65488</v>
      </c>
      <c r="E11" s="103">
        <f>+SUM(G11,+H11)</f>
        <v>33181</v>
      </c>
      <c r="F11" s="104">
        <f>IF(D11&gt;0,E11/D11*100,"-")</f>
        <v>50.667297825555821</v>
      </c>
      <c r="G11" s="103">
        <v>33181</v>
      </c>
      <c r="H11" s="103">
        <v>0</v>
      </c>
      <c r="I11" s="103">
        <f>+SUM(K11,+M11,+O11)</f>
        <v>32307</v>
      </c>
      <c r="J11" s="104">
        <f>IF(D11&gt;0,I11/D11*100,"-")</f>
        <v>49.332702174444172</v>
      </c>
      <c r="K11" s="103">
        <v>8315</v>
      </c>
      <c r="L11" s="104">
        <f>IF(D11&gt;0,K11/D11*100,"-")</f>
        <v>12.696982653310529</v>
      </c>
      <c r="M11" s="103">
        <v>0</v>
      </c>
      <c r="N11" s="104">
        <f>IF(D11&gt;0,M11/D11*100,"-")</f>
        <v>0</v>
      </c>
      <c r="O11" s="103">
        <v>23992</v>
      </c>
      <c r="P11" s="103">
        <v>19819</v>
      </c>
      <c r="Q11" s="104">
        <f>IF(D11&gt;0,O11/D11*100,"-")</f>
        <v>36.635719521133645</v>
      </c>
      <c r="R11" s="103">
        <v>357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50</v>
      </c>
      <c r="B12" s="102" t="s">
        <v>267</v>
      </c>
      <c r="C12" s="101" t="s">
        <v>268</v>
      </c>
      <c r="D12" s="103">
        <f>+SUM(E12,+I12)</f>
        <v>35260</v>
      </c>
      <c r="E12" s="103">
        <f>+SUM(G12,+H12)</f>
        <v>6239</v>
      </c>
      <c r="F12" s="104">
        <f>IF(D12&gt;0,E12/D12*100,"-")</f>
        <v>17.694271128757798</v>
      </c>
      <c r="G12" s="103">
        <v>6239</v>
      </c>
      <c r="H12" s="103">
        <v>0</v>
      </c>
      <c r="I12" s="103">
        <f>+SUM(K12,+M12,+O12)</f>
        <v>29021</v>
      </c>
      <c r="J12" s="104">
        <f>IF(D12&gt;0,I12/D12*100,"-")</f>
        <v>82.305728871242195</v>
      </c>
      <c r="K12" s="103">
        <v>21569</v>
      </c>
      <c r="L12" s="104">
        <f>IF(D12&gt;0,K12/D12*100,"-")</f>
        <v>61.171298922291548</v>
      </c>
      <c r="M12" s="103">
        <v>0</v>
      </c>
      <c r="N12" s="104">
        <f>IF(D12&gt;0,M12/D12*100,"-")</f>
        <v>0</v>
      </c>
      <c r="O12" s="103">
        <v>7452</v>
      </c>
      <c r="P12" s="103">
        <v>6629</v>
      </c>
      <c r="Q12" s="104">
        <f>IF(D12&gt;0,O12/D12*100,"-")</f>
        <v>21.134429948950654</v>
      </c>
      <c r="R12" s="103">
        <v>179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50</v>
      </c>
      <c r="B13" s="102" t="s">
        <v>270</v>
      </c>
      <c r="C13" s="101" t="s">
        <v>271</v>
      </c>
      <c r="D13" s="103">
        <f>+SUM(E13,+I13)</f>
        <v>77594</v>
      </c>
      <c r="E13" s="103">
        <f>+SUM(G13,+H13)</f>
        <v>3251</v>
      </c>
      <c r="F13" s="104">
        <f>IF(D13&gt;0,E13/D13*100,"-")</f>
        <v>4.1897569399695858</v>
      </c>
      <c r="G13" s="103">
        <v>3251</v>
      </c>
      <c r="H13" s="103">
        <v>0</v>
      </c>
      <c r="I13" s="103">
        <f>+SUM(K13,+M13,+O13)</f>
        <v>74343</v>
      </c>
      <c r="J13" s="104">
        <f>IF(D13&gt;0,I13/D13*100,"-")</f>
        <v>95.810243060030416</v>
      </c>
      <c r="K13" s="103">
        <v>69727</v>
      </c>
      <c r="L13" s="104">
        <f>IF(D13&gt;0,K13/D13*100,"-")</f>
        <v>89.861329484238468</v>
      </c>
      <c r="M13" s="103">
        <v>0</v>
      </c>
      <c r="N13" s="104">
        <f>IF(D13&gt;0,M13/D13*100,"-")</f>
        <v>0</v>
      </c>
      <c r="O13" s="103">
        <v>4616</v>
      </c>
      <c r="P13" s="103">
        <v>3903</v>
      </c>
      <c r="Q13" s="104">
        <f>IF(D13&gt;0,O13/D13*100,"-")</f>
        <v>5.9489135757919431</v>
      </c>
      <c r="R13" s="103">
        <v>387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50</v>
      </c>
      <c r="B14" s="102" t="s">
        <v>273</v>
      </c>
      <c r="C14" s="101" t="s">
        <v>274</v>
      </c>
      <c r="D14" s="103">
        <f>+SUM(E14,+I14)</f>
        <v>30028</v>
      </c>
      <c r="E14" s="103">
        <f>+SUM(G14,+H14)</f>
        <v>5626</v>
      </c>
      <c r="F14" s="104">
        <f>IF(D14&gt;0,E14/D14*100,"-")</f>
        <v>18.735846543226323</v>
      </c>
      <c r="G14" s="103">
        <v>5626</v>
      </c>
      <c r="H14" s="103">
        <v>0</v>
      </c>
      <c r="I14" s="103">
        <f>+SUM(K14,+M14,+O14)</f>
        <v>24402</v>
      </c>
      <c r="J14" s="104">
        <f>IF(D14&gt;0,I14/D14*100,"-")</f>
        <v>81.264153456773684</v>
      </c>
      <c r="K14" s="103">
        <v>13553</v>
      </c>
      <c r="L14" s="104">
        <f>IF(D14&gt;0,K14/D14*100,"-")</f>
        <v>45.134541094978019</v>
      </c>
      <c r="M14" s="103">
        <v>0</v>
      </c>
      <c r="N14" s="104">
        <f>IF(D14&gt;0,M14/D14*100,"-")</f>
        <v>0</v>
      </c>
      <c r="O14" s="103">
        <v>10849</v>
      </c>
      <c r="P14" s="103">
        <v>6365</v>
      </c>
      <c r="Q14" s="104">
        <f>IF(D14&gt;0,O14/D14*100,"-")</f>
        <v>36.129612361795658</v>
      </c>
      <c r="R14" s="103">
        <v>185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50</v>
      </c>
      <c r="B15" s="102" t="s">
        <v>276</v>
      </c>
      <c r="C15" s="101" t="s">
        <v>277</v>
      </c>
      <c r="D15" s="103">
        <f>+SUM(E15,+I15)</f>
        <v>62475</v>
      </c>
      <c r="E15" s="103">
        <f>+SUM(G15,+H15)</f>
        <v>1020</v>
      </c>
      <c r="F15" s="104">
        <f>IF(D15&gt;0,E15/D15*100,"-")</f>
        <v>1.6326530612244898</v>
      </c>
      <c r="G15" s="103">
        <v>1020</v>
      </c>
      <c r="H15" s="103">
        <v>0</v>
      </c>
      <c r="I15" s="103">
        <f>+SUM(K15,+M15,+O15)</f>
        <v>61455</v>
      </c>
      <c r="J15" s="104">
        <f>IF(D15&gt;0,I15/D15*100,"-")</f>
        <v>98.367346938775512</v>
      </c>
      <c r="K15" s="103">
        <v>61165</v>
      </c>
      <c r="L15" s="104">
        <f>IF(D15&gt;0,K15/D15*100,"-")</f>
        <v>97.903161264505798</v>
      </c>
      <c r="M15" s="103">
        <v>0</v>
      </c>
      <c r="N15" s="104">
        <f>IF(D15&gt;0,M15/D15*100,"-")</f>
        <v>0</v>
      </c>
      <c r="O15" s="103">
        <v>290</v>
      </c>
      <c r="P15" s="103">
        <v>47</v>
      </c>
      <c r="Q15" s="104">
        <f>IF(D15&gt;0,O15/D15*100,"-")</f>
        <v>0.46418567426970792</v>
      </c>
      <c r="R15" s="103">
        <v>436</v>
      </c>
      <c r="S15" s="101"/>
      <c r="T15" s="101"/>
      <c r="U15" s="101"/>
      <c r="V15" s="101" t="s">
        <v>256</v>
      </c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50</v>
      </c>
      <c r="B16" s="102" t="s">
        <v>279</v>
      </c>
      <c r="C16" s="101" t="s">
        <v>280</v>
      </c>
      <c r="D16" s="103">
        <f>+SUM(E16,+I16)</f>
        <v>44275</v>
      </c>
      <c r="E16" s="103">
        <f>+SUM(G16,+H16)</f>
        <v>2164</v>
      </c>
      <c r="F16" s="104">
        <f>IF(D16&gt;0,E16/D16*100,"-")</f>
        <v>4.88763410502541</v>
      </c>
      <c r="G16" s="103">
        <v>2164</v>
      </c>
      <c r="H16" s="103">
        <v>0</v>
      </c>
      <c r="I16" s="103">
        <f>+SUM(K16,+M16,+O16)</f>
        <v>42111</v>
      </c>
      <c r="J16" s="104">
        <f>IF(D16&gt;0,I16/D16*100,"-")</f>
        <v>95.112365894974587</v>
      </c>
      <c r="K16" s="103">
        <v>39205</v>
      </c>
      <c r="L16" s="104">
        <f>IF(D16&gt;0,K16/D16*100,"-")</f>
        <v>88.54884246188594</v>
      </c>
      <c r="M16" s="103">
        <v>0</v>
      </c>
      <c r="N16" s="104">
        <f>IF(D16&gt;0,M16/D16*100,"-")</f>
        <v>0</v>
      </c>
      <c r="O16" s="103">
        <v>2906</v>
      </c>
      <c r="P16" s="103">
        <v>1696</v>
      </c>
      <c r="Q16" s="104">
        <f>IF(D16&gt;0,O16/D16*100,"-")</f>
        <v>6.5635234330886503</v>
      </c>
      <c r="R16" s="103">
        <v>226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50</v>
      </c>
      <c r="B17" s="102" t="s">
        <v>282</v>
      </c>
      <c r="C17" s="101" t="s">
        <v>283</v>
      </c>
      <c r="D17" s="103">
        <f>+SUM(E17,+I17)</f>
        <v>82230</v>
      </c>
      <c r="E17" s="103">
        <f>+SUM(G17,+H17)</f>
        <v>24258</v>
      </c>
      <c r="F17" s="104">
        <f>IF(D17&gt;0,E17/D17*100,"-")</f>
        <v>29.500182415176944</v>
      </c>
      <c r="G17" s="103">
        <v>20921</v>
      </c>
      <c r="H17" s="103">
        <v>3337</v>
      </c>
      <c r="I17" s="103">
        <f>+SUM(K17,+M17,+O17)</f>
        <v>57972</v>
      </c>
      <c r="J17" s="104">
        <f>IF(D17&gt;0,I17/D17*100,"-")</f>
        <v>70.499817584823049</v>
      </c>
      <c r="K17" s="103">
        <v>27300</v>
      </c>
      <c r="L17" s="104">
        <f>IF(D17&gt;0,K17/D17*100,"-")</f>
        <v>33.19956220357534</v>
      </c>
      <c r="M17" s="103">
        <v>0</v>
      </c>
      <c r="N17" s="104">
        <f>IF(D17&gt;0,M17/D17*100,"-")</f>
        <v>0</v>
      </c>
      <c r="O17" s="103">
        <v>30672</v>
      </c>
      <c r="P17" s="103">
        <v>14547</v>
      </c>
      <c r="Q17" s="104">
        <f>IF(D17&gt;0,O17/D17*100,"-")</f>
        <v>37.300255381247723</v>
      </c>
      <c r="R17" s="103">
        <v>304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50</v>
      </c>
      <c r="B18" s="102" t="s">
        <v>285</v>
      </c>
      <c r="C18" s="101" t="s">
        <v>286</v>
      </c>
      <c r="D18" s="103">
        <f>+SUM(E18,+I18)</f>
        <v>70792</v>
      </c>
      <c r="E18" s="103">
        <f>+SUM(G18,+H18)</f>
        <v>31883</v>
      </c>
      <c r="F18" s="104">
        <f>IF(D18&gt;0,E18/D18*100,"-")</f>
        <v>45.037574867216634</v>
      </c>
      <c r="G18" s="103">
        <v>31883</v>
      </c>
      <c r="H18" s="103">
        <v>0</v>
      </c>
      <c r="I18" s="103">
        <f>+SUM(K18,+M18,+O18)</f>
        <v>38909</v>
      </c>
      <c r="J18" s="104">
        <f>IF(D18&gt;0,I18/D18*100,"-")</f>
        <v>54.962425132783366</v>
      </c>
      <c r="K18" s="103">
        <v>21364</v>
      </c>
      <c r="L18" s="104">
        <f>IF(D18&gt;0,K18/D18*100,"-")</f>
        <v>30.17855124872867</v>
      </c>
      <c r="M18" s="103">
        <v>0</v>
      </c>
      <c r="N18" s="104">
        <f>IF(D18&gt;0,M18/D18*100,"-")</f>
        <v>0</v>
      </c>
      <c r="O18" s="103">
        <v>17545</v>
      </c>
      <c r="P18" s="103">
        <v>12652</v>
      </c>
      <c r="Q18" s="104">
        <f>IF(D18&gt;0,O18/D18*100,"-")</f>
        <v>24.783873884054696</v>
      </c>
      <c r="R18" s="103">
        <v>346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50</v>
      </c>
      <c r="B19" s="102" t="s">
        <v>288</v>
      </c>
      <c r="C19" s="101" t="s">
        <v>289</v>
      </c>
      <c r="D19" s="103">
        <f>+SUM(E19,+I19)</f>
        <v>40279</v>
      </c>
      <c r="E19" s="103">
        <f>+SUM(G19,+H19)</f>
        <v>7285</v>
      </c>
      <c r="F19" s="104">
        <f>IF(D19&gt;0,E19/D19*100,"-")</f>
        <v>18.086347724620769</v>
      </c>
      <c r="G19" s="103">
        <v>7285</v>
      </c>
      <c r="H19" s="103">
        <v>0</v>
      </c>
      <c r="I19" s="103">
        <f>+SUM(K19,+M19,+O19)</f>
        <v>32994</v>
      </c>
      <c r="J19" s="104">
        <f>IF(D19&gt;0,I19/D19*100,"-")</f>
        <v>81.913652275379235</v>
      </c>
      <c r="K19" s="103">
        <v>25406</v>
      </c>
      <c r="L19" s="104">
        <f>IF(D19&gt;0,K19/D19*100,"-")</f>
        <v>63.075051515678147</v>
      </c>
      <c r="M19" s="103">
        <v>0</v>
      </c>
      <c r="N19" s="104">
        <f>IF(D19&gt;0,M19/D19*100,"-")</f>
        <v>0</v>
      </c>
      <c r="O19" s="103">
        <v>7588</v>
      </c>
      <c r="P19" s="103">
        <v>5238</v>
      </c>
      <c r="Q19" s="104">
        <f>IF(D19&gt;0,O19/D19*100,"-")</f>
        <v>18.838600759701084</v>
      </c>
      <c r="R19" s="103">
        <v>106</v>
      </c>
      <c r="S19" s="101"/>
      <c r="T19" s="101"/>
      <c r="U19" s="101"/>
      <c r="V19" s="101" t="s">
        <v>256</v>
      </c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50</v>
      </c>
      <c r="B20" s="102" t="s">
        <v>291</v>
      </c>
      <c r="C20" s="101" t="s">
        <v>292</v>
      </c>
      <c r="D20" s="103">
        <f>+SUM(E20,+I20)</f>
        <v>133332</v>
      </c>
      <c r="E20" s="103">
        <f>+SUM(G20,+H20)</f>
        <v>47934</v>
      </c>
      <c r="F20" s="104">
        <f>IF(D20&gt;0,E20/D20*100,"-")</f>
        <v>35.950859508595087</v>
      </c>
      <c r="G20" s="103">
        <v>47934</v>
      </c>
      <c r="H20" s="103">
        <v>0</v>
      </c>
      <c r="I20" s="103">
        <f>+SUM(K20,+M20,+O20)</f>
        <v>85398</v>
      </c>
      <c r="J20" s="104">
        <f>IF(D20&gt;0,I20/D20*100,"-")</f>
        <v>64.049140491404913</v>
      </c>
      <c r="K20" s="103">
        <v>44291</v>
      </c>
      <c r="L20" s="104">
        <f>IF(D20&gt;0,K20/D20*100,"-")</f>
        <v>33.218582185821859</v>
      </c>
      <c r="M20" s="103">
        <v>270</v>
      </c>
      <c r="N20" s="104">
        <f>IF(D20&gt;0,M20/D20*100,"-")</f>
        <v>0.20250202502025022</v>
      </c>
      <c r="O20" s="103">
        <v>40837</v>
      </c>
      <c r="P20" s="103">
        <v>32693</v>
      </c>
      <c r="Q20" s="104">
        <f>IF(D20&gt;0,O20/D20*100,"-")</f>
        <v>30.628056280562806</v>
      </c>
      <c r="R20" s="103">
        <v>758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50</v>
      </c>
      <c r="B21" s="102" t="s">
        <v>294</v>
      </c>
      <c r="C21" s="101" t="s">
        <v>295</v>
      </c>
      <c r="D21" s="103">
        <f>+SUM(E21,+I21)</f>
        <v>12511</v>
      </c>
      <c r="E21" s="103">
        <f>+SUM(G21,+H21)</f>
        <v>4002</v>
      </c>
      <c r="F21" s="104">
        <f>IF(D21&gt;0,E21/D21*100,"-")</f>
        <v>31.987850691391571</v>
      </c>
      <c r="G21" s="103">
        <v>4002</v>
      </c>
      <c r="H21" s="103">
        <v>0</v>
      </c>
      <c r="I21" s="103">
        <f>+SUM(K21,+M21,+O21)</f>
        <v>8509</v>
      </c>
      <c r="J21" s="104">
        <f>IF(D21&gt;0,I21/D21*100,"-")</f>
        <v>68.012149308608429</v>
      </c>
      <c r="K21" s="103">
        <v>5475</v>
      </c>
      <c r="L21" s="104">
        <f>IF(D21&gt;0,K21/D21*100,"-")</f>
        <v>43.761489888897771</v>
      </c>
      <c r="M21" s="103">
        <v>0</v>
      </c>
      <c r="N21" s="104">
        <f>IF(D21&gt;0,M21/D21*100,"-")</f>
        <v>0</v>
      </c>
      <c r="O21" s="103">
        <v>3034</v>
      </c>
      <c r="P21" s="103">
        <v>2588</v>
      </c>
      <c r="Q21" s="104">
        <f>IF(D21&gt;0,O21/D21*100,"-")</f>
        <v>24.250659419710654</v>
      </c>
      <c r="R21" s="103">
        <v>68</v>
      </c>
      <c r="S21" s="101"/>
      <c r="T21" s="101"/>
      <c r="U21" s="101"/>
      <c r="V21" s="101" t="s">
        <v>256</v>
      </c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50</v>
      </c>
      <c r="B22" s="102" t="s">
        <v>297</v>
      </c>
      <c r="C22" s="101" t="s">
        <v>298</v>
      </c>
      <c r="D22" s="103">
        <f>+SUM(E22,+I22)</f>
        <v>1518</v>
      </c>
      <c r="E22" s="103">
        <f>+SUM(G22,+H22)</f>
        <v>205</v>
      </c>
      <c r="F22" s="104">
        <f>IF(D22&gt;0,E22/D22*100,"-")</f>
        <v>13.504611330698287</v>
      </c>
      <c r="G22" s="103">
        <v>205</v>
      </c>
      <c r="H22" s="103">
        <v>0</v>
      </c>
      <c r="I22" s="103">
        <f>+SUM(K22,+M22,+O22)</f>
        <v>1313</v>
      </c>
      <c r="J22" s="104">
        <f>IF(D22&gt;0,I22/D22*100,"-")</f>
        <v>86.495388669301704</v>
      </c>
      <c r="K22" s="103">
        <v>1230</v>
      </c>
      <c r="L22" s="104">
        <f>IF(D22&gt;0,K22/D22*100,"-")</f>
        <v>81.027667984189719</v>
      </c>
      <c r="M22" s="103">
        <v>0</v>
      </c>
      <c r="N22" s="104">
        <f>IF(D22&gt;0,M22/D22*100,"-")</f>
        <v>0</v>
      </c>
      <c r="O22" s="103">
        <v>83</v>
      </c>
      <c r="P22" s="103">
        <v>82</v>
      </c>
      <c r="Q22" s="104">
        <f>IF(D22&gt;0,O22/D22*100,"-")</f>
        <v>5.4677206851119893</v>
      </c>
      <c r="R22" s="103">
        <v>19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50</v>
      </c>
      <c r="B23" s="102" t="s">
        <v>300</v>
      </c>
      <c r="C23" s="101" t="s">
        <v>301</v>
      </c>
      <c r="D23" s="103">
        <f>+SUM(E23,+I23)</f>
        <v>23649</v>
      </c>
      <c r="E23" s="103">
        <f>+SUM(G23,+H23)</f>
        <v>1174</v>
      </c>
      <c r="F23" s="104">
        <f>IF(D23&gt;0,E23/D23*100,"-")</f>
        <v>4.9642691022876235</v>
      </c>
      <c r="G23" s="103">
        <v>1174</v>
      </c>
      <c r="H23" s="103">
        <v>0</v>
      </c>
      <c r="I23" s="103">
        <f>+SUM(K23,+M23,+O23)</f>
        <v>22475</v>
      </c>
      <c r="J23" s="104">
        <f>IF(D23&gt;0,I23/D23*100,"-")</f>
        <v>95.035730897712384</v>
      </c>
      <c r="K23" s="103">
        <v>21200</v>
      </c>
      <c r="L23" s="104">
        <f>IF(D23&gt;0,K23/D23*100,"-")</f>
        <v>89.644382426318231</v>
      </c>
      <c r="M23" s="103">
        <v>0</v>
      </c>
      <c r="N23" s="104">
        <f>IF(D23&gt;0,M23/D23*100,"-")</f>
        <v>0</v>
      </c>
      <c r="O23" s="103">
        <v>1275</v>
      </c>
      <c r="P23" s="103">
        <v>730</v>
      </c>
      <c r="Q23" s="104">
        <f>IF(D23&gt;0,O23/D23*100,"-")</f>
        <v>5.3913484713941386</v>
      </c>
      <c r="R23" s="103">
        <v>94</v>
      </c>
      <c r="S23" s="101" t="s">
        <v>256</v>
      </c>
      <c r="T23" s="101"/>
      <c r="U23" s="101"/>
      <c r="V23" s="101"/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50</v>
      </c>
      <c r="B24" s="102" t="s">
        <v>303</v>
      </c>
      <c r="C24" s="101" t="s">
        <v>304</v>
      </c>
      <c r="D24" s="103">
        <f>+SUM(E24,+I24)</f>
        <v>11356</v>
      </c>
      <c r="E24" s="103">
        <f>+SUM(G24,+H24)</f>
        <v>2564</v>
      </c>
      <c r="F24" s="104">
        <f>IF(D24&gt;0,E24/D24*100,"-")</f>
        <v>22.578372666431843</v>
      </c>
      <c r="G24" s="103">
        <v>2564</v>
      </c>
      <c r="H24" s="103">
        <v>0</v>
      </c>
      <c r="I24" s="103">
        <f>+SUM(K24,+M24,+O24)</f>
        <v>8792</v>
      </c>
      <c r="J24" s="104">
        <f>IF(D24&gt;0,I24/D24*100,"-")</f>
        <v>77.421627333568154</v>
      </c>
      <c r="K24" s="103">
        <v>6241</v>
      </c>
      <c r="L24" s="104">
        <f>IF(D24&gt;0,K24/D24*100,"-")</f>
        <v>54.957731595632268</v>
      </c>
      <c r="M24" s="103">
        <v>0</v>
      </c>
      <c r="N24" s="104">
        <f>IF(D24&gt;0,M24/D24*100,"-")</f>
        <v>0</v>
      </c>
      <c r="O24" s="103">
        <v>2551</v>
      </c>
      <c r="P24" s="103">
        <v>1525</v>
      </c>
      <c r="Q24" s="104">
        <f>IF(D24&gt;0,O24/D24*100,"-")</f>
        <v>22.463895737935893</v>
      </c>
      <c r="R24" s="103">
        <v>41</v>
      </c>
      <c r="S24" s="101" t="s">
        <v>256</v>
      </c>
      <c r="T24" s="101"/>
      <c r="U24" s="101"/>
      <c r="V24" s="101"/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50</v>
      </c>
      <c r="B25" s="102" t="s">
        <v>306</v>
      </c>
      <c r="C25" s="101" t="s">
        <v>307</v>
      </c>
      <c r="D25" s="103">
        <f>+SUM(E25,+I25)</f>
        <v>38337</v>
      </c>
      <c r="E25" s="103">
        <f>+SUM(G25,+H25)</f>
        <v>4741</v>
      </c>
      <c r="F25" s="104">
        <f>IF(D25&gt;0,E25/D25*100,"-")</f>
        <v>12.366643190651329</v>
      </c>
      <c r="G25" s="103">
        <v>4741</v>
      </c>
      <c r="H25" s="103">
        <v>0</v>
      </c>
      <c r="I25" s="103">
        <f>+SUM(K25,+M25,+O25)</f>
        <v>33596</v>
      </c>
      <c r="J25" s="104">
        <f>IF(D25&gt;0,I25/D25*100,"-")</f>
        <v>87.633356809348669</v>
      </c>
      <c r="K25" s="103">
        <v>26793</v>
      </c>
      <c r="L25" s="104">
        <f>IF(D25&gt;0,K25/D25*100,"-")</f>
        <v>69.888097660223806</v>
      </c>
      <c r="M25" s="103">
        <v>0</v>
      </c>
      <c r="N25" s="104">
        <f>IF(D25&gt;0,M25/D25*100,"-")</f>
        <v>0</v>
      </c>
      <c r="O25" s="103">
        <v>6803</v>
      </c>
      <c r="P25" s="103">
        <v>5837</v>
      </c>
      <c r="Q25" s="104">
        <f>IF(D25&gt;0,O25/D25*100,"-")</f>
        <v>17.745259149124866</v>
      </c>
      <c r="R25" s="103">
        <v>163</v>
      </c>
      <c r="S25" s="101" t="s">
        <v>256</v>
      </c>
      <c r="T25" s="101"/>
      <c r="U25" s="101"/>
      <c r="V25" s="101"/>
      <c r="W25" s="101"/>
      <c r="X25" s="101"/>
      <c r="Y25" s="101"/>
      <c r="Z25" s="101" t="s">
        <v>256</v>
      </c>
      <c r="AA25" s="189" t="s">
        <v>308</v>
      </c>
      <c r="AB25" s="190"/>
    </row>
    <row r="26" spans="1:28" s="105" customFormat="1" ht="13.5" customHeight="1">
      <c r="A26" s="101" t="s">
        <v>50</v>
      </c>
      <c r="B26" s="102" t="s">
        <v>309</v>
      </c>
      <c r="C26" s="101" t="s">
        <v>310</v>
      </c>
      <c r="D26" s="103">
        <f>+SUM(E26,+I26)</f>
        <v>9124</v>
      </c>
      <c r="E26" s="103">
        <f>+SUM(G26,+H26)</f>
        <v>1756</v>
      </c>
      <c r="F26" s="104">
        <f>IF(D26&gt;0,E26/D26*100,"-")</f>
        <v>19.245944761069705</v>
      </c>
      <c r="G26" s="103">
        <v>1756</v>
      </c>
      <c r="H26" s="103">
        <v>0</v>
      </c>
      <c r="I26" s="103">
        <f>+SUM(K26,+M26,+O26)</f>
        <v>7368</v>
      </c>
      <c r="J26" s="104">
        <f>IF(D26&gt;0,I26/D26*100,"-")</f>
        <v>80.754055238930292</v>
      </c>
      <c r="K26" s="103">
        <v>5459</v>
      </c>
      <c r="L26" s="104">
        <f>IF(D26&gt;0,K26/D26*100,"-")</f>
        <v>59.83121437965805</v>
      </c>
      <c r="M26" s="103">
        <v>0</v>
      </c>
      <c r="N26" s="104">
        <f>IF(D26&gt;0,M26/D26*100,"-")</f>
        <v>0</v>
      </c>
      <c r="O26" s="103">
        <v>1909</v>
      </c>
      <c r="P26" s="103">
        <v>1801</v>
      </c>
      <c r="Q26" s="104">
        <f>IF(D26&gt;0,O26/D26*100,"-")</f>
        <v>20.922840859272249</v>
      </c>
      <c r="R26" s="103">
        <v>32</v>
      </c>
      <c r="S26" s="101" t="s">
        <v>256</v>
      </c>
      <c r="T26" s="101"/>
      <c r="U26" s="101"/>
      <c r="V26" s="101"/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 t="s">
        <v>50</v>
      </c>
      <c r="B27" s="102" t="s">
        <v>312</v>
      </c>
      <c r="C27" s="101" t="s">
        <v>313</v>
      </c>
      <c r="D27" s="103">
        <f>+SUM(E27,+I27)</f>
        <v>14313</v>
      </c>
      <c r="E27" s="103">
        <f>+SUM(G27,+H27)</f>
        <v>6398</v>
      </c>
      <c r="F27" s="104">
        <f>IF(D27&gt;0,E27/D27*100,"-")</f>
        <v>44.700621812338433</v>
      </c>
      <c r="G27" s="103">
        <v>6398</v>
      </c>
      <c r="H27" s="103">
        <v>0</v>
      </c>
      <c r="I27" s="103">
        <f>+SUM(K27,+M27,+O27)</f>
        <v>7915</v>
      </c>
      <c r="J27" s="104">
        <f>IF(D27&gt;0,I27/D27*100,"-")</f>
        <v>55.29937818766156</v>
      </c>
      <c r="K27" s="103">
        <v>4015</v>
      </c>
      <c r="L27" s="104">
        <f>IF(D27&gt;0,K27/D27*100,"-")</f>
        <v>28.05142178439181</v>
      </c>
      <c r="M27" s="103">
        <v>0</v>
      </c>
      <c r="N27" s="104">
        <f>IF(D27&gt;0,M27/D27*100,"-")</f>
        <v>0</v>
      </c>
      <c r="O27" s="103">
        <v>3900</v>
      </c>
      <c r="P27" s="103">
        <v>2688</v>
      </c>
      <c r="Q27" s="104">
        <f>IF(D27&gt;0,O27/D27*100,"-")</f>
        <v>27.247956403269757</v>
      </c>
      <c r="R27" s="103">
        <v>136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50</v>
      </c>
      <c r="B28" s="102" t="s">
        <v>315</v>
      </c>
      <c r="C28" s="101" t="s">
        <v>316</v>
      </c>
      <c r="D28" s="103">
        <f>+SUM(E28,+I28)</f>
        <v>34120</v>
      </c>
      <c r="E28" s="103">
        <f>+SUM(G28,+H28)</f>
        <v>3055</v>
      </c>
      <c r="F28" s="104">
        <f>IF(D28&gt;0,E28/D28*100,"-")</f>
        <v>8.9536928487690499</v>
      </c>
      <c r="G28" s="103">
        <v>3055</v>
      </c>
      <c r="H28" s="103">
        <v>0</v>
      </c>
      <c r="I28" s="103">
        <f>+SUM(K28,+M28,+O28)</f>
        <v>31065</v>
      </c>
      <c r="J28" s="104">
        <f>IF(D28&gt;0,I28/D28*100,"-")</f>
        <v>91.046307151230948</v>
      </c>
      <c r="K28" s="103">
        <v>24197</v>
      </c>
      <c r="L28" s="104">
        <f>IF(D28&gt;0,K28/D28*100,"-")</f>
        <v>70.917350527549829</v>
      </c>
      <c r="M28" s="103">
        <v>0</v>
      </c>
      <c r="N28" s="104">
        <f>IF(D28&gt;0,M28/D28*100,"-")</f>
        <v>0</v>
      </c>
      <c r="O28" s="103">
        <v>6868</v>
      </c>
      <c r="P28" s="103">
        <v>5148</v>
      </c>
      <c r="Q28" s="104">
        <f>IF(D28&gt;0,O28/D28*100,"-")</f>
        <v>20.128956623681127</v>
      </c>
      <c r="R28" s="103">
        <v>95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50</v>
      </c>
      <c r="B29" s="102" t="s">
        <v>318</v>
      </c>
      <c r="C29" s="101" t="s">
        <v>319</v>
      </c>
      <c r="D29" s="103">
        <f>+SUM(E29,+I29)</f>
        <v>12509</v>
      </c>
      <c r="E29" s="103">
        <f>+SUM(G29,+H29)</f>
        <v>2462</v>
      </c>
      <c r="F29" s="104">
        <f>IF(D29&gt;0,E29/D29*100,"-")</f>
        <v>19.681829083060194</v>
      </c>
      <c r="G29" s="103">
        <v>2462</v>
      </c>
      <c r="H29" s="103">
        <v>0</v>
      </c>
      <c r="I29" s="103">
        <f>+SUM(K29,+M29,+O29)</f>
        <v>10047</v>
      </c>
      <c r="J29" s="104">
        <f>IF(D29&gt;0,I29/D29*100,"-")</f>
        <v>80.318170916939806</v>
      </c>
      <c r="K29" s="103">
        <v>7036</v>
      </c>
      <c r="L29" s="104">
        <f>IF(D29&gt;0,K29/D29*100,"-")</f>
        <v>56.247501798704938</v>
      </c>
      <c r="M29" s="103">
        <v>0</v>
      </c>
      <c r="N29" s="104">
        <f>IF(D29&gt;0,M29/D29*100,"-")</f>
        <v>0</v>
      </c>
      <c r="O29" s="103">
        <v>3011</v>
      </c>
      <c r="P29" s="103">
        <v>2756</v>
      </c>
      <c r="Q29" s="104">
        <f>IF(D29&gt;0,O29/D29*100,"-")</f>
        <v>24.070669118234871</v>
      </c>
      <c r="R29" s="103">
        <v>57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50</v>
      </c>
      <c r="B30" s="102" t="s">
        <v>321</v>
      </c>
      <c r="C30" s="101" t="s">
        <v>322</v>
      </c>
      <c r="D30" s="103">
        <f>+SUM(E30,+I30)</f>
        <v>14712</v>
      </c>
      <c r="E30" s="103">
        <f>+SUM(G30,+H30)</f>
        <v>629</v>
      </c>
      <c r="F30" s="104">
        <f>IF(D30&gt;0,E30/D30*100,"-")</f>
        <v>4.2754214246873294</v>
      </c>
      <c r="G30" s="103">
        <v>629</v>
      </c>
      <c r="H30" s="103">
        <v>0</v>
      </c>
      <c r="I30" s="103">
        <f>+SUM(K30,+M30,+O30)</f>
        <v>14083</v>
      </c>
      <c r="J30" s="104">
        <f>IF(D30&gt;0,I30/D30*100,"-")</f>
        <v>95.724578575312663</v>
      </c>
      <c r="K30" s="103">
        <v>9288</v>
      </c>
      <c r="L30" s="104">
        <f>IF(D30&gt;0,K30/D30*100,"-")</f>
        <v>63.132137030995104</v>
      </c>
      <c r="M30" s="103">
        <v>0</v>
      </c>
      <c r="N30" s="104">
        <f>IF(D30&gt;0,M30/D30*100,"-")</f>
        <v>0</v>
      </c>
      <c r="O30" s="103">
        <v>4795</v>
      </c>
      <c r="P30" s="103">
        <v>3043</v>
      </c>
      <c r="Q30" s="104">
        <f>IF(D30&gt;0,O30/D30*100,"-")</f>
        <v>32.592441544317566</v>
      </c>
      <c r="R30" s="103">
        <v>39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50</v>
      </c>
      <c r="B31" s="102" t="s">
        <v>324</v>
      </c>
      <c r="C31" s="101" t="s">
        <v>325</v>
      </c>
      <c r="D31" s="103">
        <f>+SUM(E31,+I31)</f>
        <v>19199</v>
      </c>
      <c r="E31" s="103">
        <f>+SUM(G31,+H31)</f>
        <v>390</v>
      </c>
      <c r="F31" s="104">
        <f>IF(D31&gt;0,E31/D31*100,"-")</f>
        <v>2.0313557997812386</v>
      </c>
      <c r="G31" s="103">
        <v>390</v>
      </c>
      <c r="H31" s="103">
        <v>0</v>
      </c>
      <c r="I31" s="103">
        <f>+SUM(K31,+M31,+O31)</f>
        <v>18809</v>
      </c>
      <c r="J31" s="104">
        <f>IF(D31&gt;0,I31/D31*100,"-")</f>
        <v>97.968644200218762</v>
      </c>
      <c r="K31" s="103">
        <v>18725</v>
      </c>
      <c r="L31" s="104">
        <f>IF(D31&gt;0,K31/D31*100,"-")</f>
        <v>97.531121412573569</v>
      </c>
      <c r="M31" s="103">
        <v>0</v>
      </c>
      <c r="N31" s="104">
        <f>IF(D31&gt;0,M31/D31*100,"-")</f>
        <v>0</v>
      </c>
      <c r="O31" s="103">
        <v>84</v>
      </c>
      <c r="P31" s="103">
        <v>45</v>
      </c>
      <c r="Q31" s="104">
        <f>IF(D31&gt;0,O31/D31*100,"-")</f>
        <v>0.43752278764518987</v>
      </c>
      <c r="R31" s="103">
        <v>57</v>
      </c>
      <c r="S31" s="101" t="s">
        <v>256</v>
      </c>
      <c r="T31" s="101"/>
      <c r="U31" s="101"/>
      <c r="V31" s="101"/>
      <c r="W31" s="101"/>
      <c r="X31" s="101" t="s">
        <v>256</v>
      </c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50</v>
      </c>
      <c r="B32" s="102" t="s">
        <v>327</v>
      </c>
      <c r="C32" s="101" t="s">
        <v>328</v>
      </c>
      <c r="D32" s="103">
        <f>+SUM(E32,+I32)</f>
        <v>36324</v>
      </c>
      <c r="E32" s="103">
        <f>+SUM(G32,+H32)</f>
        <v>1343</v>
      </c>
      <c r="F32" s="104">
        <f>IF(D32&gt;0,E32/D32*100,"-")</f>
        <v>3.6972800352384101</v>
      </c>
      <c r="G32" s="103">
        <v>1343</v>
      </c>
      <c r="H32" s="103">
        <v>0</v>
      </c>
      <c r="I32" s="103">
        <f>+SUM(K32,+M32,+O32)</f>
        <v>34981</v>
      </c>
      <c r="J32" s="104">
        <f>IF(D32&gt;0,I32/D32*100,"-")</f>
        <v>96.302719964761579</v>
      </c>
      <c r="K32" s="103">
        <v>33919</v>
      </c>
      <c r="L32" s="104">
        <f>IF(D32&gt;0,K32/D32*100,"-")</f>
        <v>93.379033146129274</v>
      </c>
      <c r="M32" s="103">
        <v>0</v>
      </c>
      <c r="N32" s="104">
        <f>IF(D32&gt;0,M32/D32*100,"-")</f>
        <v>0</v>
      </c>
      <c r="O32" s="103">
        <v>1062</v>
      </c>
      <c r="P32" s="103">
        <v>781</v>
      </c>
      <c r="Q32" s="104">
        <f>IF(D32&gt;0,O32/D32*100,"-")</f>
        <v>2.9236868186323091</v>
      </c>
      <c r="R32" s="103">
        <v>119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 t="s">
        <v>50</v>
      </c>
      <c r="B33" s="102" t="s">
        <v>330</v>
      </c>
      <c r="C33" s="101" t="s">
        <v>331</v>
      </c>
      <c r="D33" s="103">
        <f>+SUM(E33,+I33)</f>
        <v>28563</v>
      </c>
      <c r="E33" s="103">
        <f>+SUM(G33,+H33)</f>
        <v>4183</v>
      </c>
      <c r="F33" s="104">
        <f>IF(D33&gt;0,E33/D33*100,"-")</f>
        <v>14.64482022196548</v>
      </c>
      <c r="G33" s="103">
        <v>4183</v>
      </c>
      <c r="H33" s="103">
        <v>0</v>
      </c>
      <c r="I33" s="103">
        <f>+SUM(K33,+M33,+O33)</f>
        <v>24380</v>
      </c>
      <c r="J33" s="104">
        <f>IF(D33&gt;0,I33/D33*100,"-")</f>
        <v>85.355179778034511</v>
      </c>
      <c r="K33" s="103">
        <v>22296</v>
      </c>
      <c r="L33" s="104">
        <f>IF(D33&gt;0,K33/D33*100,"-")</f>
        <v>78.059027413086852</v>
      </c>
      <c r="M33" s="103">
        <v>0</v>
      </c>
      <c r="N33" s="104">
        <f>IF(D33&gt;0,M33/D33*100,"-")</f>
        <v>0</v>
      </c>
      <c r="O33" s="103">
        <v>2084</v>
      </c>
      <c r="P33" s="103">
        <v>1550</v>
      </c>
      <c r="Q33" s="104">
        <f>IF(D33&gt;0,O33/D33*100,"-")</f>
        <v>7.2961523649476598</v>
      </c>
      <c r="R33" s="103">
        <v>188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>
      <c r="A34" s="101" t="s">
        <v>50</v>
      </c>
      <c r="B34" s="102" t="s">
        <v>333</v>
      </c>
      <c r="C34" s="101" t="s">
        <v>334</v>
      </c>
      <c r="D34" s="103">
        <f>+SUM(E34,+I34)</f>
        <v>8324</v>
      </c>
      <c r="E34" s="103">
        <f>+SUM(G34,+H34)</f>
        <v>2530</v>
      </c>
      <c r="F34" s="104">
        <f>IF(D34&gt;0,E34/D34*100,"-")</f>
        <v>30.394041326285436</v>
      </c>
      <c r="G34" s="103">
        <v>2530</v>
      </c>
      <c r="H34" s="103">
        <v>0</v>
      </c>
      <c r="I34" s="103">
        <f>+SUM(K34,+M34,+O34)</f>
        <v>5794</v>
      </c>
      <c r="J34" s="104">
        <f>IF(D34&gt;0,I34/D34*100,"-")</f>
        <v>69.605958673714568</v>
      </c>
      <c r="K34" s="103">
        <v>3666</v>
      </c>
      <c r="L34" s="104">
        <f>IF(D34&gt;0,K34/D34*100,"-")</f>
        <v>44.041326285439695</v>
      </c>
      <c r="M34" s="103">
        <v>0</v>
      </c>
      <c r="N34" s="104">
        <f>IF(D34&gt;0,M34/D34*100,"-")</f>
        <v>0</v>
      </c>
      <c r="O34" s="103">
        <v>2128</v>
      </c>
      <c r="P34" s="103">
        <v>2128</v>
      </c>
      <c r="Q34" s="104">
        <f>IF(D34&gt;0,O34/D34*100,"-")</f>
        <v>25.564632388274866</v>
      </c>
      <c r="R34" s="103">
        <v>53</v>
      </c>
      <c r="S34" s="101" t="s">
        <v>256</v>
      </c>
      <c r="T34" s="101"/>
      <c r="U34" s="101"/>
      <c r="V34" s="101"/>
      <c r="W34" s="101" t="s">
        <v>256</v>
      </c>
      <c r="X34" s="101"/>
      <c r="Y34" s="101"/>
      <c r="Z34" s="101"/>
      <c r="AA34" s="189" t="s">
        <v>335</v>
      </c>
      <c r="AB34" s="190"/>
    </row>
    <row r="35" spans="1:28" s="105" customFormat="1" ht="13.5" customHeight="1">
      <c r="A35" s="101" t="s">
        <v>50</v>
      </c>
      <c r="B35" s="102" t="s">
        <v>336</v>
      </c>
      <c r="C35" s="101" t="s">
        <v>337</v>
      </c>
      <c r="D35" s="103">
        <f>+SUM(E35,+I35)</f>
        <v>52479</v>
      </c>
      <c r="E35" s="103">
        <f>+SUM(G35,+H35)</f>
        <v>403</v>
      </c>
      <c r="F35" s="104">
        <f>IF(D35&gt;0,E35/D35*100,"-")</f>
        <v>0.76792621810629014</v>
      </c>
      <c r="G35" s="103">
        <v>403</v>
      </c>
      <c r="H35" s="103">
        <v>0</v>
      </c>
      <c r="I35" s="103">
        <f>+SUM(K35,+M35,+O35)</f>
        <v>52076</v>
      </c>
      <c r="J35" s="104">
        <f>IF(D35&gt;0,I35/D35*100,"-")</f>
        <v>99.232073781893718</v>
      </c>
      <c r="K35" s="103">
        <v>50566</v>
      </c>
      <c r="L35" s="104">
        <f>IF(D35&gt;0,K35/D35*100,"-")</f>
        <v>96.354732369138134</v>
      </c>
      <c r="M35" s="103">
        <v>0</v>
      </c>
      <c r="N35" s="104">
        <f>IF(D35&gt;0,M35/D35*100,"-")</f>
        <v>0</v>
      </c>
      <c r="O35" s="103">
        <v>1510</v>
      </c>
      <c r="P35" s="103">
        <v>1404</v>
      </c>
      <c r="Q35" s="104">
        <f>IF(D35&gt;0,O35/D35*100,"-")</f>
        <v>2.8773414127555781</v>
      </c>
      <c r="R35" s="103">
        <v>169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89" t="s">
        <v>338</v>
      </c>
      <c r="AB35" s="190"/>
    </row>
    <row r="36" spans="1:28" s="105" customFormat="1" ht="13.5" customHeight="1">
      <c r="A36" s="101" t="s">
        <v>50</v>
      </c>
      <c r="B36" s="102" t="s">
        <v>339</v>
      </c>
      <c r="C36" s="101" t="s">
        <v>340</v>
      </c>
      <c r="D36" s="103">
        <f>+SUM(E36,+I36)</f>
        <v>5871</v>
      </c>
      <c r="E36" s="103">
        <f>+SUM(G36,+H36)</f>
        <v>705</v>
      </c>
      <c r="F36" s="104">
        <f>IF(D36&gt;0,E36/D36*100,"-")</f>
        <v>12.008175779253961</v>
      </c>
      <c r="G36" s="103">
        <v>705</v>
      </c>
      <c r="H36" s="103">
        <v>0</v>
      </c>
      <c r="I36" s="103">
        <f>+SUM(K36,+M36,+O36)</f>
        <v>5166</v>
      </c>
      <c r="J36" s="104">
        <f>IF(D36&gt;0,I36/D36*100,"-")</f>
        <v>87.991824220746039</v>
      </c>
      <c r="K36" s="103">
        <v>3458</v>
      </c>
      <c r="L36" s="104">
        <f>IF(D36&gt;0,K36/D36*100,"-")</f>
        <v>58.899676375404532</v>
      </c>
      <c r="M36" s="103">
        <v>0</v>
      </c>
      <c r="N36" s="104">
        <f>IF(D36&gt;0,M36/D36*100,"-")</f>
        <v>0</v>
      </c>
      <c r="O36" s="103">
        <v>1708</v>
      </c>
      <c r="P36" s="103">
        <v>1595</v>
      </c>
      <c r="Q36" s="104">
        <f>IF(D36&gt;0,O36/D36*100,"-")</f>
        <v>29.092147845341508</v>
      </c>
      <c r="R36" s="103">
        <v>68</v>
      </c>
      <c r="S36" s="101"/>
      <c r="T36" s="101"/>
      <c r="U36" s="101"/>
      <c r="V36" s="101" t="s">
        <v>256</v>
      </c>
      <c r="W36" s="101"/>
      <c r="X36" s="101"/>
      <c r="Y36" s="101"/>
      <c r="Z36" s="101" t="s">
        <v>256</v>
      </c>
      <c r="AA36" s="189" t="s">
        <v>341</v>
      </c>
      <c r="AB36" s="190"/>
    </row>
    <row r="37" spans="1:28" s="105" customFormat="1" ht="13.5" customHeight="1">
      <c r="A37" s="101" t="s">
        <v>50</v>
      </c>
      <c r="B37" s="102" t="s">
        <v>342</v>
      </c>
      <c r="C37" s="101" t="s">
        <v>343</v>
      </c>
      <c r="D37" s="103">
        <f>+SUM(E37,+I37)</f>
        <v>7086</v>
      </c>
      <c r="E37" s="103">
        <f>+SUM(G37,+H37)</f>
        <v>1853</v>
      </c>
      <c r="F37" s="104">
        <f>IF(D37&gt;0,E37/D37*100,"-")</f>
        <v>26.150155235675982</v>
      </c>
      <c r="G37" s="103">
        <v>1853</v>
      </c>
      <c r="H37" s="103">
        <v>0</v>
      </c>
      <c r="I37" s="103">
        <f>+SUM(K37,+M37,+O37)</f>
        <v>5233</v>
      </c>
      <c r="J37" s="104">
        <f>IF(D37&gt;0,I37/D37*100,"-")</f>
        <v>73.849844764324018</v>
      </c>
      <c r="K37" s="103">
        <v>2789</v>
      </c>
      <c r="L37" s="104">
        <f>IF(D37&gt;0,K37/D37*100,"-")</f>
        <v>39.359300028224666</v>
      </c>
      <c r="M37" s="103">
        <v>0</v>
      </c>
      <c r="N37" s="104">
        <f>IF(D37&gt;0,M37/D37*100,"-")</f>
        <v>0</v>
      </c>
      <c r="O37" s="103">
        <v>2444</v>
      </c>
      <c r="P37" s="103">
        <v>2105</v>
      </c>
      <c r="Q37" s="104">
        <f>IF(D37&gt;0,O37/D37*100,"-")</f>
        <v>34.490544736099352</v>
      </c>
      <c r="R37" s="103">
        <v>51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89" t="s">
        <v>344</v>
      </c>
      <c r="AB37" s="190"/>
    </row>
    <row r="38" spans="1:28" s="105" customFormat="1" ht="13.5" customHeight="1">
      <c r="A38" s="101" t="s">
        <v>50</v>
      </c>
      <c r="B38" s="102" t="s">
        <v>345</v>
      </c>
      <c r="C38" s="101" t="s">
        <v>346</v>
      </c>
      <c r="D38" s="103">
        <f>+SUM(E38,+I38)</f>
        <v>24296</v>
      </c>
      <c r="E38" s="103">
        <f>+SUM(G38,+H38)</f>
        <v>8357</v>
      </c>
      <c r="F38" s="104">
        <f>IF(D38&gt;0,E38/D38*100,"-")</f>
        <v>34.39660849522555</v>
      </c>
      <c r="G38" s="103">
        <v>8357</v>
      </c>
      <c r="H38" s="103">
        <v>0</v>
      </c>
      <c r="I38" s="103">
        <f>+SUM(K38,+M38,+O38)</f>
        <v>15939</v>
      </c>
      <c r="J38" s="104">
        <f>IF(D38&gt;0,I38/D38*100,"-")</f>
        <v>65.60339150477445</v>
      </c>
      <c r="K38" s="103">
        <v>12478</v>
      </c>
      <c r="L38" s="104">
        <f>IF(D38&gt;0,K38/D38*100,"-")</f>
        <v>51.358248271320385</v>
      </c>
      <c r="M38" s="103">
        <v>0</v>
      </c>
      <c r="N38" s="104">
        <f>IF(D38&gt;0,M38/D38*100,"-")</f>
        <v>0</v>
      </c>
      <c r="O38" s="103">
        <v>3461</v>
      </c>
      <c r="P38" s="103">
        <v>2747</v>
      </c>
      <c r="Q38" s="104">
        <f>IF(D38&gt;0,O38/D38*100,"-")</f>
        <v>14.245143233454066</v>
      </c>
      <c r="R38" s="103">
        <v>128</v>
      </c>
      <c r="S38" s="101" t="s">
        <v>256</v>
      </c>
      <c r="T38" s="101"/>
      <c r="U38" s="101"/>
      <c r="V38" s="101"/>
      <c r="W38" s="101" t="s">
        <v>256</v>
      </c>
      <c r="X38" s="101"/>
      <c r="Y38" s="101"/>
      <c r="Z38" s="101"/>
      <c r="AA38" s="189" t="s">
        <v>347</v>
      </c>
      <c r="AB38" s="190"/>
    </row>
    <row r="39" spans="1:28" s="105" customFormat="1" ht="13.5" customHeight="1">
      <c r="A39" s="101" t="s">
        <v>50</v>
      </c>
      <c r="B39" s="102" t="s">
        <v>348</v>
      </c>
      <c r="C39" s="101" t="s">
        <v>349</v>
      </c>
      <c r="D39" s="103">
        <f>+SUM(E39,+I39)</f>
        <v>16728</v>
      </c>
      <c r="E39" s="103">
        <f>+SUM(G39,+H39)</f>
        <v>8163</v>
      </c>
      <c r="F39" s="104">
        <f>IF(D39&gt;0,E39/D39*100,"-")</f>
        <v>48.798421807747488</v>
      </c>
      <c r="G39" s="103">
        <v>8163</v>
      </c>
      <c r="H39" s="103">
        <v>0</v>
      </c>
      <c r="I39" s="103">
        <f>+SUM(K39,+M39,+O39)</f>
        <v>8565</v>
      </c>
      <c r="J39" s="104">
        <f>IF(D39&gt;0,I39/D39*100,"-")</f>
        <v>51.201578192252505</v>
      </c>
      <c r="K39" s="103">
        <v>5936</v>
      </c>
      <c r="L39" s="104">
        <f>IF(D39&gt;0,K39/D39*100,"-")</f>
        <v>35.485413677666187</v>
      </c>
      <c r="M39" s="103">
        <v>0</v>
      </c>
      <c r="N39" s="104">
        <f>IF(D39&gt;0,M39/D39*100,"-")</f>
        <v>0</v>
      </c>
      <c r="O39" s="103">
        <v>2629</v>
      </c>
      <c r="P39" s="103">
        <v>1895</v>
      </c>
      <c r="Q39" s="104">
        <f>IF(D39&gt;0,O39/D39*100,"-")</f>
        <v>15.716164514586323</v>
      </c>
      <c r="R39" s="103">
        <v>28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350</v>
      </c>
      <c r="AB39" s="190"/>
    </row>
    <row r="40" spans="1:28" s="105" customFormat="1" ht="13.5" customHeight="1">
      <c r="A40" s="101" t="s">
        <v>50</v>
      </c>
      <c r="B40" s="102" t="s">
        <v>351</v>
      </c>
      <c r="C40" s="101" t="s">
        <v>352</v>
      </c>
      <c r="D40" s="103">
        <f>+SUM(E40,+I40)</f>
        <v>25056</v>
      </c>
      <c r="E40" s="103">
        <f>+SUM(G40,+H40)</f>
        <v>6721</v>
      </c>
      <c r="F40" s="104">
        <f>IF(D40&gt;0,E40/D40*100,"-")</f>
        <v>26.823914431673053</v>
      </c>
      <c r="G40" s="103">
        <v>6721</v>
      </c>
      <c r="H40" s="103">
        <v>0</v>
      </c>
      <c r="I40" s="103">
        <f>+SUM(K40,+M40,+O40)</f>
        <v>18335</v>
      </c>
      <c r="J40" s="104">
        <f>IF(D40&gt;0,I40/D40*100,"-")</f>
        <v>73.17608556832694</v>
      </c>
      <c r="K40" s="103">
        <v>7062</v>
      </c>
      <c r="L40" s="104">
        <f>IF(D40&gt;0,K40/D40*100,"-")</f>
        <v>28.184865900383144</v>
      </c>
      <c r="M40" s="103">
        <v>1329</v>
      </c>
      <c r="N40" s="104">
        <f>IF(D40&gt;0,M40/D40*100,"-")</f>
        <v>5.3041187739463602</v>
      </c>
      <c r="O40" s="103">
        <v>9944</v>
      </c>
      <c r="P40" s="103">
        <v>2552</v>
      </c>
      <c r="Q40" s="104">
        <f>IF(D40&gt;0,O40/D40*100,"-")</f>
        <v>39.687100893997446</v>
      </c>
      <c r="R40" s="103">
        <v>78</v>
      </c>
      <c r="S40" s="101" t="s">
        <v>256</v>
      </c>
      <c r="T40" s="101"/>
      <c r="U40" s="101"/>
      <c r="V40" s="101"/>
      <c r="W40" s="101" t="s">
        <v>256</v>
      </c>
      <c r="X40" s="101"/>
      <c r="Y40" s="101"/>
      <c r="Z40" s="101"/>
      <c r="AA40" s="189" t="s">
        <v>353</v>
      </c>
      <c r="AB40" s="190"/>
    </row>
    <row r="41" spans="1:28" s="105" customFormat="1" ht="13.5" customHeight="1">
      <c r="A41" s="101" t="s">
        <v>50</v>
      </c>
      <c r="B41" s="102" t="s">
        <v>354</v>
      </c>
      <c r="C41" s="101" t="s">
        <v>355</v>
      </c>
      <c r="D41" s="103">
        <f>+SUM(E41,+I41)</f>
        <v>6779</v>
      </c>
      <c r="E41" s="103">
        <f>+SUM(G41,+H41)</f>
        <v>1294</v>
      </c>
      <c r="F41" s="104">
        <f>IF(D41&gt;0,E41/D41*100,"-")</f>
        <v>19.088361115208734</v>
      </c>
      <c r="G41" s="103">
        <v>1294</v>
      </c>
      <c r="H41" s="103">
        <v>0</v>
      </c>
      <c r="I41" s="103">
        <f>+SUM(K41,+M41,+O41)</f>
        <v>5485</v>
      </c>
      <c r="J41" s="104">
        <f>IF(D41&gt;0,I41/D41*100,"-")</f>
        <v>80.911638884791273</v>
      </c>
      <c r="K41" s="103">
        <v>3274</v>
      </c>
      <c r="L41" s="104">
        <f>IF(D41&gt;0,K41/D41*100,"-")</f>
        <v>48.296208880365839</v>
      </c>
      <c r="M41" s="103">
        <v>0</v>
      </c>
      <c r="N41" s="104">
        <f>IF(D41&gt;0,M41/D41*100,"-")</f>
        <v>0</v>
      </c>
      <c r="O41" s="103">
        <v>2211</v>
      </c>
      <c r="P41" s="103">
        <v>2106</v>
      </c>
      <c r="Q41" s="104">
        <f>IF(D41&gt;0,O41/D41*100,"-")</f>
        <v>32.615430004425434</v>
      </c>
      <c r="R41" s="103">
        <v>132</v>
      </c>
      <c r="S41" s="101" t="s">
        <v>256</v>
      </c>
      <c r="T41" s="101"/>
      <c r="U41" s="101"/>
      <c r="V41" s="101"/>
      <c r="W41" s="101" t="s">
        <v>256</v>
      </c>
      <c r="X41" s="101"/>
      <c r="Y41" s="101"/>
      <c r="Z41" s="101"/>
      <c r="AA41" s="189" t="s">
        <v>356</v>
      </c>
      <c r="AB41" s="190"/>
    </row>
    <row r="42" spans="1:28" s="105" customFormat="1" ht="13.5" customHeight="1">
      <c r="A42" s="101" t="s">
        <v>50</v>
      </c>
      <c r="B42" s="102" t="s">
        <v>357</v>
      </c>
      <c r="C42" s="101" t="s">
        <v>358</v>
      </c>
      <c r="D42" s="103">
        <f>+SUM(E42,+I42)</f>
        <v>13572</v>
      </c>
      <c r="E42" s="103">
        <f>+SUM(G42,+H42)</f>
        <v>5395</v>
      </c>
      <c r="F42" s="104">
        <f>IF(D42&gt;0,E42/D42*100,"-")</f>
        <v>39.750957854406131</v>
      </c>
      <c r="G42" s="103">
        <v>5395</v>
      </c>
      <c r="H42" s="103">
        <v>0</v>
      </c>
      <c r="I42" s="103">
        <f>+SUM(K42,+M42,+O42)</f>
        <v>8177</v>
      </c>
      <c r="J42" s="104">
        <f>IF(D42&gt;0,I42/D42*100,"-")</f>
        <v>60.249042145593869</v>
      </c>
      <c r="K42" s="103">
        <v>668</v>
      </c>
      <c r="L42" s="104">
        <f>IF(D42&gt;0,K42/D42*100,"-")</f>
        <v>4.9218980253463007</v>
      </c>
      <c r="M42" s="103">
        <v>0</v>
      </c>
      <c r="N42" s="104">
        <f>IF(D42&gt;0,M42/D42*100,"-")</f>
        <v>0</v>
      </c>
      <c r="O42" s="103">
        <v>7509</v>
      </c>
      <c r="P42" s="103">
        <v>6915</v>
      </c>
      <c r="Q42" s="104">
        <f>IF(D42&gt;0,O42/D42*100,"-")</f>
        <v>55.327144120247574</v>
      </c>
      <c r="R42" s="103">
        <v>130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42">
    <sortCondition ref="A8:A42"/>
    <sortCondition ref="B8:B42"/>
    <sortCondition ref="C8:C4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宮城県</v>
      </c>
      <c r="B7" s="107" t="str">
        <f>水洗化人口等!B7</f>
        <v>04000</v>
      </c>
      <c r="C7" s="106" t="s">
        <v>200</v>
      </c>
      <c r="D7" s="108">
        <f>SUM(E7,+H7,+K7)</f>
        <v>440458</v>
      </c>
      <c r="E7" s="108">
        <f>SUM(F7:G7)</f>
        <v>0</v>
      </c>
      <c r="F7" s="108">
        <f>SUM(F$8:F$1000)</f>
        <v>0</v>
      </c>
      <c r="G7" s="108">
        <f>SUM(G$8:G$1000)</f>
        <v>0</v>
      </c>
      <c r="H7" s="108">
        <f>SUM(I7:J7)</f>
        <v>106495</v>
      </c>
      <c r="I7" s="108">
        <f>SUM(I$8:I$1000)</f>
        <v>104133</v>
      </c>
      <c r="J7" s="108">
        <f>SUM(J$8:J$1000)</f>
        <v>2362</v>
      </c>
      <c r="K7" s="108">
        <f>SUM(L7:M7)</f>
        <v>333963</v>
      </c>
      <c r="L7" s="108">
        <f>SUM(L$8:L$1000)</f>
        <v>140285</v>
      </c>
      <c r="M7" s="108">
        <f>SUM(M$8:M$1000)</f>
        <v>193678</v>
      </c>
      <c r="N7" s="108">
        <f>SUM(O7,+V7,+AC7)</f>
        <v>444538</v>
      </c>
      <c r="O7" s="108">
        <f>SUM(P7:U7)</f>
        <v>244418</v>
      </c>
      <c r="P7" s="108">
        <f t="shared" ref="P7:U7" si="0">SUM(P$8:P$1000)</f>
        <v>244408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10</v>
      </c>
      <c r="U7" s="108">
        <f t="shared" si="0"/>
        <v>0</v>
      </c>
      <c r="V7" s="108">
        <f>SUM(W7:AB7)</f>
        <v>196040</v>
      </c>
      <c r="W7" s="108">
        <f t="shared" ref="W7:AB7" si="1">SUM(W$8:W$1000)</f>
        <v>196040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4080</v>
      </c>
      <c r="AD7" s="108">
        <f>SUM(AD$8:AD$1000)</f>
        <v>4080</v>
      </c>
      <c r="AE7" s="108">
        <f>SUM(AE$8:AE$1000)</f>
        <v>0</v>
      </c>
      <c r="AF7" s="108">
        <f>SUM(AG7:AI7)</f>
        <v>8018</v>
      </c>
      <c r="AG7" s="108">
        <f>SUM(AG$8:AG$1000)</f>
        <v>8018</v>
      </c>
      <c r="AH7" s="108">
        <f>SUM(AH$8:AH$1000)</f>
        <v>0</v>
      </c>
      <c r="AI7" s="108">
        <f>SUM(AI$8:AI$1000)</f>
        <v>0</v>
      </c>
      <c r="AJ7" s="108">
        <f>SUM(AK7:AS7)</f>
        <v>12509</v>
      </c>
      <c r="AK7" s="108">
        <f t="shared" ref="AK7:AS7" si="2">SUM(AK$8:AK$1000)</f>
        <v>2941</v>
      </c>
      <c r="AL7" s="108">
        <f t="shared" si="2"/>
        <v>2104</v>
      </c>
      <c r="AM7" s="108">
        <f t="shared" si="2"/>
        <v>3694</v>
      </c>
      <c r="AN7" s="108">
        <f t="shared" si="2"/>
        <v>460</v>
      </c>
      <c r="AO7" s="108">
        <f t="shared" si="2"/>
        <v>0</v>
      </c>
      <c r="AP7" s="108">
        <f t="shared" si="2"/>
        <v>0</v>
      </c>
      <c r="AQ7" s="108">
        <f t="shared" si="2"/>
        <v>15</v>
      </c>
      <c r="AR7" s="108">
        <f t="shared" si="2"/>
        <v>0</v>
      </c>
      <c r="AS7" s="108">
        <f t="shared" si="2"/>
        <v>3295</v>
      </c>
      <c r="AT7" s="108">
        <f>SUM(AU7:AY7)</f>
        <v>555</v>
      </c>
      <c r="AU7" s="108">
        <f>SUM(AU$8:AU$1000)</f>
        <v>554</v>
      </c>
      <c r="AV7" s="108">
        <f>SUM(AV$8:AV$1000)</f>
        <v>0</v>
      </c>
      <c r="AW7" s="108">
        <f>SUM(AW$8:AW$1000)</f>
        <v>1</v>
      </c>
      <c r="AX7" s="108">
        <f>SUM(AX$8:AX$1000)</f>
        <v>0</v>
      </c>
      <c r="AY7" s="108">
        <f>SUM(AY$8:AY$1000)</f>
        <v>0</v>
      </c>
      <c r="AZ7" s="108">
        <f>SUM(BA7:BC7)</f>
        <v>1447</v>
      </c>
      <c r="BA7" s="108">
        <f>SUM(BA$8:BA$1000)</f>
        <v>1447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50</v>
      </c>
      <c r="B8" s="113" t="s">
        <v>254</v>
      </c>
      <c r="C8" s="101" t="s">
        <v>255</v>
      </c>
      <c r="D8" s="103">
        <f>SUM(E8,+H8,+K8)</f>
        <v>23873</v>
      </c>
      <c r="E8" s="103">
        <f>SUM(F8:G8)</f>
        <v>0</v>
      </c>
      <c r="F8" s="103">
        <v>0</v>
      </c>
      <c r="G8" s="103">
        <v>0</v>
      </c>
      <c r="H8" s="103">
        <f>SUM(I8:J8)</f>
        <v>9293</v>
      </c>
      <c r="I8" s="103">
        <v>9293</v>
      </c>
      <c r="J8" s="103">
        <v>0</v>
      </c>
      <c r="K8" s="103">
        <f>SUM(L8:M8)</f>
        <v>14580</v>
      </c>
      <c r="L8" s="103">
        <v>3312</v>
      </c>
      <c r="M8" s="103">
        <v>11268</v>
      </c>
      <c r="N8" s="103">
        <f>SUM(O8,+V8,+AC8)</f>
        <v>23873</v>
      </c>
      <c r="O8" s="103">
        <f>SUM(P8:U8)</f>
        <v>12605</v>
      </c>
      <c r="P8" s="103">
        <v>12605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11268</v>
      </c>
      <c r="W8" s="103">
        <v>11268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464</v>
      </c>
      <c r="AG8" s="103">
        <v>464</v>
      </c>
      <c r="AH8" s="103">
        <v>0</v>
      </c>
      <c r="AI8" s="103">
        <v>0</v>
      </c>
      <c r="AJ8" s="103">
        <f>SUM(AK8:AS8)</f>
        <v>460</v>
      </c>
      <c r="AK8" s="103">
        <v>0</v>
      </c>
      <c r="AL8" s="103">
        <v>0</v>
      </c>
      <c r="AM8" s="103">
        <v>0</v>
      </c>
      <c r="AN8" s="103">
        <v>460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4</v>
      </c>
      <c r="AU8" s="103">
        <v>4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50</v>
      </c>
      <c r="B9" s="113" t="s">
        <v>258</v>
      </c>
      <c r="C9" s="101" t="s">
        <v>259</v>
      </c>
      <c r="D9" s="103">
        <f>SUM(E9,+H9,+K9)</f>
        <v>49361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49361</v>
      </c>
      <c r="L9" s="103">
        <v>18910</v>
      </c>
      <c r="M9" s="103">
        <v>30451</v>
      </c>
      <c r="N9" s="103">
        <f>SUM(O9,+V9,+AC9)</f>
        <v>49361</v>
      </c>
      <c r="O9" s="103">
        <f>SUM(P9:U9)</f>
        <v>18910</v>
      </c>
      <c r="P9" s="103">
        <v>18910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30451</v>
      </c>
      <c r="W9" s="103">
        <v>30451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136</v>
      </c>
      <c r="AG9" s="103">
        <v>136</v>
      </c>
      <c r="AH9" s="103">
        <v>0</v>
      </c>
      <c r="AI9" s="103">
        <v>0</v>
      </c>
      <c r="AJ9" s="103">
        <f>SUM(AK9:AS9)</f>
        <v>1330</v>
      </c>
      <c r="AK9" s="103">
        <v>1330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136</v>
      </c>
      <c r="AU9" s="103">
        <v>136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89</v>
      </c>
      <c r="BA9" s="103">
        <v>89</v>
      </c>
      <c r="BB9" s="103">
        <v>0</v>
      </c>
      <c r="BC9" s="103">
        <v>0</v>
      </c>
    </row>
    <row r="10" spans="1:55" s="105" customFormat="1" ht="13.5" customHeight="1">
      <c r="A10" s="115" t="s">
        <v>50</v>
      </c>
      <c r="B10" s="113" t="s">
        <v>261</v>
      </c>
      <c r="C10" s="101" t="s">
        <v>262</v>
      </c>
      <c r="D10" s="103">
        <f>SUM(E10,+H10,+K10)</f>
        <v>1683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1683</v>
      </c>
      <c r="L10" s="103">
        <v>1313</v>
      </c>
      <c r="M10" s="103">
        <v>370</v>
      </c>
      <c r="N10" s="103">
        <f>SUM(O10,+V10,+AC10)</f>
        <v>1687</v>
      </c>
      <c r="O10" s="103">
        <f>SUM(P10:U10)</f>
        <v>1313</v>
      </c>
      <c r="P10" s="103">
        <v>1313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370</v>
      </c>
      <c r="W10" s="103">
        <v>370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4</v>
      </c>
      <c r="AD10" s="103">
        <v>4</v>
      </c>
      <c r="AE10" s="103">
        <v>0</v>
      </c>
      <c r="AF10" s="103">
        <f>SUM(AG10:AI10)</f>
        <v>4</v>
      </c>
      <c r="AG10" s="103">
        <v>4</v>
      </c>
      <c r="AH10" s="103">
        <v>0</v>
      </c>
      <c r="AI10" s="103">
        <v>0</v>
      </c>
      <c r="AJ10" s="103">
        <f>SUM(AK10:AS10)</f>
        <v>32</v>
      </c>
      <c r="AK10" s="103">
        <v>0</v>
      </c>
      <c r="AL10" s="103">
        <v>28</v>
      </c>
      <c r="AM10" s="103">
        <v>4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</v>
      </c>
      <c r="AU10" s="103">
        <v>0</v>
      </c>
      <c r="AV10" s="103">
        <v>0</v>
      </c>
      <c r="AW10" s="103">
        <v>1</v>
      </c>
      <c r="AX10" s="103">
        <v>0</v>
      </c>
      <c r="AY10" s="103">
        <v>0</v>
      </c>
      <c r="AZ10" s="103">
        <f>SUM(BA10:BC10)</f>
        <v>28</v>
      </c>
      <c r="BA10" s="103">
        <v>28</v>
      </c>
      <c r="BB10" s="103">
        <v>0</v>
      </c>
      <c r="BC10" s="103">
        <v>0</v>
      </c>
    </row>
    <row r="11" spans="1:55" s="105" customFormat="1" ht="13.5" customHeight="1">
      <c r="A11" s="115" t="s">
        <v>50</v>
      </c>
      <c r="B11" s="113" t="s">
        <v>264</v>
      </c>
      <c r="C11" s="101" t="s">
        <v>265</v>
      </c>
      <c r="D11" s="103">
        <f>SUM(E11,+H11,+K11)</f>
        <v>40956</v>
      </c>
      <c r="E11" s="103">
        <f>SUM(F11:G11)</f>
        <v>0</v>
      </c>
      <c r="F11" s="103">
        <v>0</v>
      </c>
      <c r="G11" s="103">
        <v>0</v>
      </c>
      <c r="H11" s="103">
        <f>SUM(I11:J11)</f>
        <v>24080</v>
      </c>
      <c r="I11" s="103">
        <v>24080</v>
      </c>
      <c r="J11" s="103">
        <v>0</v>
      </c>
      <c r="K11" s="103">
        <f>SUM(L11:M11)</f>
        <v>16876</v>
      </c>
      <c r="L11" s="103">
        <v>0</v>
      </c>
      <c r="M11" s="103">
        <v>16876</v>
      </c>
      <c r="N11" s="103">
        <f>SUM(O11,+V11,+AC11)</f>
        <v>40956</v>
      </c>
      <c r="O11" s="103">
        <f>SUM(P11:U11)</f>
        <v>24080</v>
      </c>
      <c r="P11" s="103">
        <v>24070</v>
      </c>
      <c r="Q11" s="103">
        <v>0</v>
      </c>
      <c r="R11" s="103">
        <v>0</v>
      </c>
      <c r="S11" s="103">
        <v>0</v>
      </c>
      <c r="T11" s="103">
        <v>10</v>
      </c>
      <c r="U11" s="103">
        <v>0</v>
      </c>
      <c r="V11" s="103">
        <f>SUM(W11:AB11)</f>
        <v>16876</v>
      </c>
      <c r="W11" s="103">
        <v>16876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2036</v>
      </c>
      <c r="AG11" s="103">
        <v>2036</v>
      </c>
      <c r="AH11" s="103">
        <v>0</v>
      </c>
      <c r="AI11" s="103">
        <v>0</v>
      </c>
      <c r="AJ11" s="103">
        <f>SUM(AK11:AS11)</f>
        <v>2036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2036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50</v>
      </c>
      <c r="B12" s="113" t="s">
        <v>267</v>
      </c>
      <c r="C12" s="101" t="s">
        <v>268</v>
      </c>
      <c r="D12" s="103">
        <f>SUM(E12,+H12,+K12)</f>
        <v>10692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10692</v>
      </c>
      <c r="L12" s="103">
        <v>6790</v>
      </c>
      <c r="M12" s="103">
        <v>3902</v>
      </c>
      <c r="N12" s="103">
        <f>SUM(O12,+V12,+AC12)</f>
        <v>10692</v>
      </c>
      <c r="O12" s="103">
        <f>SUM(P12:U12)</f>
        <v>6790</v>
      </c>
      <c r="P12" s="103">
        <v>6790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3902</v>
      </c>
      <c r="W12" s="103">
        <v>3902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335</v>
      </c>
      <c r="AG12" s="103">
        <v>335</v>
      </c>
      <c r="AH12" s="103">
        <v>0</v>
      </c>
      <c r="AI12" s="103">
        <v>0</v>
      </c>
      <c r="AJ12" s="103">
        <f>SUM(AK12:AS12)</f>
        <v>335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335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50</v>
      </c>
      <c r="B13" s="113" t="s">
        <v>270</v>
      </c>
      <c r="C13" s="101" t="s">
        <v>271</v>
      </c>
      <c r="D13" s="103">
        <f>SUM(E13,+H13,+K13)</f>
        <v>6478</v>
      </c>
      <c r="E13" s="103">
        <f>SUM(F13:G13)</f>
        <v>0</v>
      </c>
      <c r="F13" s="103">
        <v>0</v>
      </c>
      <c r="G13" s="103">
        <v>0</v>
      </c>
      <c r="H13" s="103">
        <f>SUM(I13:J13)</f>
        <v>1838</v>
      </c>
      <c r="I13" s="103">
        <v>1838</v>
      </c>
      <c r="J13" s="103">
        <v>0</v>
      </c>
      <c r="K13" s="103">
        <f>SUM(L13:M13)</f>
        <v>4640</v>
      </c>
      <c r="L13" s="103">
        <v>0</v>
      </c>
      <c r="M13" s="103">
        <v>4640</v>
      </c>
      <c r="N13" s="103">
        <f>SUM(O13,+V13,+AC13)</f>
        <v>6478</v>
      </c>
      <c r="O13" s="103">
        <f>SUM(P13:U13)</f>
        <v>1838</v>
      </c>
      <c r="P13" s="103">
        <v>1838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4640</v>
      </c>
      <c r="W13" s="103">
        <v>4640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18</v>
      </c>
      <c r="AG13" s="103">
        <v>18</v>
      </c>
      <c r="AH13" s="103">
        <v>0</v>
      </c>
      <c r="AI13" s="103">
        <v>0</v>
      </c>
      <c r="AJ13" s="103">
        <f>SUM(AK13:AS13)</f>
        <v>71</v>
      </c>
      <c r="AK13" s="103">
        <v>71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18</v>
      </c>
      <c r="AU13" s="103">
        <v>18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50</v>
      </c>
      <c r="B14" s="113" t="s">
        <v>273</v>
      </c>
      <c r="C14" s="101" t="s">
        <v>274</v>
      </c>
      <c r="D14" s="103">
        <f>SUM(E14,+H14,+K14)</f>
        <v>11616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11616</v>
      </c>
      <c r="L14" s="103">
        <v>4944</v>
      </c>
      <c r="M14" s="103">
        <v>6672</v>
      </c>
      <c r="N14" s="103">
        <f>SUM(O14,+V14,+AC14)</f>
        <v>11616</v>
      </c>
      <c r="O14" s="103">
        <f>SUM(P14:U14)</f>
        <v>4944</v>
      </c>
      <c r="P14" s="103">
        <v>4944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6672</v>
      </c>
      <c r="W14" s="103">
        <v>6672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281</v>
      </c>
      <c r="AG14" s="103">
        <v>281</v>
      </c>
      <c r="AH14" s="103">
        <v>0</v>
      </c>
      <c r="AI14" s="103">
        <v>0</v>
      </c>
      <c r="AJ14" s="103">
        <f>SUM(AK14:AS14)</f>
        <v>281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281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50</v>
      </c>
      <c r="B15" s="113" t="s">
        <v>276</v>
      </c>
      <c r="C15" s="101" t="s">
        <v>277</v>
      </c>
      <c r="D15" s="103">
        <f>SUM(E15,+H15,+K15)</f>
        <v>1117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1117</v>
      </c>
      <c r="L15" s="103">
        <v>853</v>
      </c>
      <c r="M15" s="103">
        <v>264</v>
      </c>
      <c r="N15" s="103">
        <f>SUM(O15,+V15,+AC15)</f>
        <v>1117</v>
      </c>
      <c r="O15" s="103">
        <f>SUM(P15:U15)</f>
        <v>853</v>
      </c>
      <c r="P15" s="103">
        <v>853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264</v>
      </c>
      <c r="W15" s="103">
        <v>264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</v>
      </c>
      <c r="AG15" s="103">
        <v>3</v>
      </c>
      <c r="AH15" s="103">
        <v>0</v>
      </c>
      <c r="AI15" s="103">
        <v>0</v>
      </c>
      <c r="AJ15" s="103">
        <f>SUM(AK15:AS15)</f>
        <v>3</v>
      </c>
      <c r="AK15" s="103">
        <v>0</v>
      </c>
      <c r="AL15" s="103">
        <v>0</v>
      </c>
      <c r="AM15" s="103">
        <v>3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18</v>
      </c>
      <c r="BA15" s="103">
        <v>18</v>
      </c>
      <c r="BB15" s="103">
        <v>0</v>
      </c>
      <c r="BC15" s="103">
        <v>0</v>
      </c>
    </row>
    <row r="16" spans="1:55" s="105" customFormat="1" ht="13.5" customHeight="1">
      <c r="A16" s="115" t="s">
        <v>50</v>
      </c>
      <c r="B16" s="113" t="s">
        <v>279</v>
      </c>
      <c r="C16" s="101" t="s">
        <v>280</v>
      </c>
      <c r="D16" s="103">
        <f>SUM(E16,+H16,+K16)</f>
        <v>3948</v>
      </c>
      <c r="E16" s="103">
        <f>SUM(F16:G16)</f>
        <v>0</v>
      </c>
      <c r="F16" s="103">
        <v>0</v>
      </c>
      <c r="G16" s="103">
        <v>0</v>
      </c>
      <c r="H16" s="103">
        <f>SUM(I16:J16)</f>
        <v>1455</v>
      </c>
      <c r="I16" s="103">
        <v>1455</v>
      </c>
      <c r="J16" s="103">
        <v>0</v>
      </c>
      <c r="K16" s="103">
        <f>SUM(L16:M16)</f>
        <v>2493</v>
      </c>
      <c r="L16" s="103">
        <v>0</v>
      </c>
      <c r="M16" s="103">
        <v>2493</v>
      </c>
      <c r="N16" s="103">
        <f>SUM(O16,+V16,+AC16)</f>
        <v>3948</v>
      </c>
      <c r="O16" s="103">
        <f>SUM(P16:U16)</f>
        <v>1455</v>
      </c>
      <c r="P16" s="103">
        <v>1455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2493</v>
      </c>
      <c r="W16" s="103">
        <v>2493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12</v>
      </c>
      <c r="AG16" s="103">
        <v>12</v>
      </c>
      <c r="AH16" s="103">
        <v>0</v>
      </c>
      <c r="AI16" s="103">
        <v>0</v>
      </c>
      <c r="AJ16" s="103">
        <f>SUM(AK16:AS16)</f>
        <v>46</v>
      </c>
      <c r="AK16" s="103">
        <v>46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12</v>
      </c>
      <c r="AU16" s="103">
        <v>12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50</v>
      </c>
      <c r="B17" s="113" t="s">
        <v>282</v>
      </c>
      <c r="C17" s="101" t="s">
        <v>283</v>
      </c>
      <c r="D17" s="103">
        <f>SUM(E17,+H17,+K17)</f>
        <v>37004</v>
      </c>
      <c r="E17" s="103">
        <f>SUM(F17:G17)</f>
        <v>0</v>
      </c>
      <c r="F17" s="103">
        <v>0</v>
      </c>
      <c r="G17" s="103">
        <v>0</v>
      </c>
      <c r="H17" s="103">
        <f>SUM(I17:J17)</f>
        <v>24669</v>
      </c>
      <c r="I17" s="103">
        <v>24669</v>
      </c>
      <c r="J17" s="103">
        <v>0</v>
      </c>
      <c r="K17" s="103">
        <f>SUM(L17:M17)</f>
        <v>12335</v>
      </c>
      <c r="L17" s="103">
        <v>0</v>
      </c>
      <c r="M17" s="103">
        <v>12335</v>
      </c>
      <c r="N17" s="103">
        <f>SUM(O17,+V17,+AC17)</f>
        <v>41080</v>
      </c>
      <c r="O17" s="103">
        <f>SUM(P17:U17)</f>
        <v>24669</v>
      </c>
      <c r="P17" s="103">
        <v>24669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12335</v>
      </c>
      <c r="W17" s="103">
        <v>12335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4076</v>
      </c>
      <c r="AD17" s="103">
        <v>4076</v>
      </c>
      <c r="AE17" s="103">
        <v>0</v>
      </c>
      <c r="AF17" s="103">
        <f>SUM(AG17:AI17)</f>
        <v>59</v>
      </c>
      <c r="AG17" s="103">
        <v>59</v>
      </c>
      <c r="AH17" s="103">
        <v>0</v>
      </c>
      <c r="AI17" s="103">
        <v>0</v>
      </c>
      <c r="AJ17" s="103">
        <f>SUM(AK17:AS17)</f>
        <v>59</v>
      </c>
      <c r="AK17" s="103">
        <v>0</v>
      </c>
      <c r="AL17" s="103">
        <v>0</v>
      </c>
      <c r="AM17" s="103">
        <v>59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157</v>
      </c>
      <c r="BA17" s="103">
        <v>157</v>
      </c>
      <c r="BB17" s="103">
        <v>0</v>
      </c>
      <c r="BC17" s="103">
        <v>0</v>
      </c>
    </row>
    <row r="18" spans="1:55" s="105" customFormat="1" ht="13.5" customHeight="1">
      <c r="A18" s="115" t="s">
        <v>50</v>
      </c>
      <c r="B18" s="113" t="s">
        <v>285</v>
      </c>
      <c r="C18" s="101" t="s">
        <v>286</v>
      </c>
      <c r="D18" s="103">
        <f>SUM(E18,+H18,+K18)</f>
        <v>37422</v>
      </c>
      <c r="E18" s="103">
        <f>SUM(F18:G18)</f>
        <v>0</v>
      </c>
      <c r="F18" s="103">
        <v>0</v>
      </c>
      <c r="G18" s="103">
        <v>0</v>
      </c>
      <c r="H18" s="103">
        <f>SUM(I18:J18)</f>
        <v>25787</v>
      </c>
      <c r="I18" s="103">
        <v>25787</v>
      </c>
      <c r="J18" s="103">
        <v>0</v>
      </c>
      <c r="K18" s="103">
        <f>SUM(L18:M18)</f>
        <v>11635</v>
      </c>
      <c r="L18" s="103">
        <v>0</v>
      </c>
      <c r="M18" s="103">
        <v>11635</v>
      </c>
      <c r="N18" s="103">
        <f>SUM(O18,+V18,+AC18)</f>
        <v>37422</v>
      </c>
      <c r="O18" s="103">
        <f>SUM(P18:U18)</f>
        <v>25787</v>
      </c>
      <c r="P18" s="103">
        <v>25787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11635</v>
      </c>
      <c r="W18" s="103">
        <v>11635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51</v>
      </c>
      <c r="AG18" s="103">
        <v>51</v>
      </c>
      <c r="AH18" s="103">
        <v>0</v>
      </c>
      <c r="AI18" s="103">
        <v>0</v>
      </c>
      <c r="AJ18" s="103">
        <f>SUM(AK18:AS18)</f>
        <v>1534</v>
      </c>
      <c r="AK18" s="103">
        <v>591</v>
      </c>
      <c r="AL18" s="103">
        <v>943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51</v>
      </c>
      <c r="AU18" s="103">
        <v>51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50</v>
      </c>
      <c r="B19" s="113" t="s">
        <v>288</v>
      </c>
      <c r="C19" s="101" t="s">
        <v>289</v>
      </c>
      <c r="D19" s="103">
        <f>SUM(E19,+H19,+K19)</f>
        <v>10458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10458</v>
      </c>
      <c r="L19" s="103">
        <v>3173</v>
      </c>
      <c r="M19" s="103">
        <v>7285</v>
      </c>
      <c r="N19" s="103">
        <f>SUM(O19,+V19,+AC19)</f>
        <v>10458</v>
      </c>
      <c r="O19" s="103">
        <f>SUM(P19:U19)</f>
        <v>3173</v>
      </c>
      <c r="P19" s="103">
        <v>3173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7285</v>
      </c>
      <c r="W19" s="103">
        <v>7285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29</v>
      </c>
      <c r="AG19" s="103">
        <v>29</v>
      </c>
      <c r="AH19" s="103">
        <v>0</v>
      </c>
      <c r="AI19" s="103">
        <v>0</v>
      </c>
      <c r="AJ19" s="103">
        <f>SUM(AK19:AS19)</f>
        <v>282</v>
      </c>
      <c r="AK19" s="103">
        <v>282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29</v>
      </c>
      <c r="AU19" s="103">
        <v>29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50</v>
      </c>
      <c r="B20" s="113" t="s">
        <v>291</v>
      </c>
      <c r="C20" s="101" t="s">
        <v>292</v>
      </c>
      <c r="D20" s="103">
        <f>SUM(E20,+H20,+K20)</f>
        <v>92459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92459</v>
      </c>
      <c r="L20" s="103">
        <v>61038</v>
      </c>
      <c r="M20" s="103">
        <v>31421</v>
      </c>
      <c r="N20" s="103">
        <f>SUM(O20,+V20,+AC20)</f>
        <v>92459</v>
      </c>
      <c r="O20" s="103">
        <f>SUM(P20:U20)</f>
        <v>61038</v>
      </c>
      <c r="P20" s="103">
        <v>61038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31421</v>
      </c>
      <c r="W20" s="103">
        <v>31421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2797</v>
      </c>
      <c r="AG20" s="103">
        <v>2797</v>
      </c>
      <c r="AH20" s="103">
        <v>0</v>
      </c>
      <c r="AI20" s="103">
        <v>0</v>
      </c>
      <c r="AJ20" s="103">
        <f>SUM(AK20:AS20)</f>
        <v>2978</v>
      </c>
      <c r="AK20" s="103">
        <v>0</v>
      </c>
      <c r="AL20" s="103">
        <v>385</v>
      </c>
      <c r="AM20" s="103">
        <v>2593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204</v>
      </c>
      <c r="AU20" s="103">
        <v>204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385</v>
      </c>
      <c r="BA20" s="103">
        <v>385</v>
      </c>
      <c r="BB20" s="103">
        <v>0</v>
      </c>
      <c r="BC20" s="103">
        <v>0</v>
      </c>
    </row>
    <row r="21" spans="1:55" s="105" customFormat="1" ht="13.5" customHeight="1">
      <c r="A21" s="115" t="s">
        <v>50</v>
      </c>
      <c r="B21" s="113" t="s">
        <v>294</v>
      </c>
      <c r="C21" s="101" t="s">
        <v>295</v>
      </c>
      <c r="D21" s="103">
        <f>SUM(E21,+H21,+K21)</f>
        <v>4690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4690</v>
      </c>
      <c r="L21" s="103">
        <v>2126</v>
      </c>
      <c r="M21" s="103">
        <v>2564</v>
      </c>
      <c r="N21" s="103">
        <f>SUM(O21,+V21,+AC21)</f>
        <v>4690</v>
      </c>
      <c r="O21" s="103">
        <f>SUM(P21:U21)</f>
        <v>2126</v>
      </c>
      <c r="P21" s="103">
        <v>2126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2564</v>
      </c>
      <c r="W21" s="103">
        <v>2564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98</v>
      </c>
      <c r="AG21" s="103">
        <v>98</v>
      </c>
      <c r="AH21" s="103">
        <v>0</v>
      </c>
      <c r="AI21" s="103">
        <v>0</v>
      </c>
      <c r="AJ21" s="103">
        <f>SUM(AK21:AS21)</f>
        <v>98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98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50</v>
      </c>
      <c r="B22" s="113" t="s">
        <v>297</v>
      </c>
      <c r="C22" s="101" t="s">
        <v>298</v>
      </c>
      <c r="D22" s="103">
        <f>SUM(E22,+H22,+K22)</f>
        <v>220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220</v>
      </c>
      <c r="L22" s="103">
        <v>124</v>
      </c>
      <c r="M22" s="103">
        <v>96</v>
      </c>
      <c r="N22" s="103">
        <f>SUM(O22,+V22,+AC22)</f>
        <v>220</v>
      </c>
      <c r="O22" s="103">
        <f>SUM(P22:U22)</f>
        <v>124</v>
      </c>
      <c r="P22" s="103">
        <v>124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96</v>
      </c>
      <c r="W22" s="103">
        <v>96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6</v>
      </c>
      <c r="AG22" s="103">
        <v>6</v>
      </c>
      <c r="AH22" s="103">
        <v>0</v>
      </c>
      <c r="AI22" s="103">
        <v>0</v>
      </c>
      <c r="AJ22" s="103">
        <f>SUM(AK22:AS22)</f>
        <v>6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6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50</v>
      </c>
      <c r="B23" s="113" t="s">
        <v>300</v>
      </c>
      <c r="C23" s="101" t="s">
        <v>301</v>
      </c>
      <c r="D23" s="103">
        <f>SUM(E23,+H23,+K23)</f>
        <v>1959</v>
      </c>
      <c r="E23" s="103">
        <f>SUM(F23:G23)</f>
        <v>0</v>
      </c>
      <c r="F23" s="103">
        <v>0</v>
      </c>
      <c r="G23" s="103">
        <v>0</v>
      </c>
      <c r="H23" s="103">
        <f>SUM(I23:J23)</f>
        <v>1048</v>
      </c>
      <c r="I23" s="103">
        <v>1048</v>
      </c>
      <c r="J23" s="103">
        <v>0</v>
      </c>
      <c r="K23" s="103">
        <f>SUM(L23:M23)</f>
        <v>911</v>
      </c>
      <c r="L23" s="103">
        <v>0</v>
      </c>
      <c r="M23" s="103">
        <v>911</v>
      </c>
      <c r="N23" s="103">
        <f>SUM(O23,+V23,+AC23)</f>
        <v>1959</v>
      </c>
      <c r="O23" s="103">
        <f>SUM(P23:U23)</f>
        <v>1048</v>
      </c>
      <c r="P23" s="103">
        <v>1048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911</v>
      </c>
      <c r="W23" s="103">
        <v>911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48</v>
      </c>
      <c r="AG23" s="103">
        <v>48</v>
      </c>
      <c r="AH23" s="103">
        <v>0</v>
      </c>
      <c r="AI23" s="103">
        <v>0</v>
      </c>
      <c r="AJ23" s="103">
        <f>SUM(AK23:AS23)</f>
        <v>48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48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50</v>
      </c>
      <c r="B24" s="113" t="s">
        <v>303</v>
      </c>
      <c r="C24" s="101" t="s">
        <v>304</v>
      </c>
      <c r="D24" s="103">
        <f>SUM(E24,+H24,+K24)</f>
        <v>3129</v>
      </c>
      <c r="E24" s="103">
        <f>SUM(F24:G24)</f>
        <v>0</v>
      </c>
      <c r="F24" s="103">
        <v>0</v>
      </c>
      <c r="G24" s="103">
        <v>0</v>
      </c>
      <c r="H24" s="103">
        <f>SUM(I24:J24)</f>
        <v>1473</v>
      </c>
      <c r="I24" s="103">
        <v>1473</v>
      </c>
      <c r="J24" s="103">
        <v>0</v>
      </c>
      <c r="K24" s="103">
        <f>SUM(L24:M24)</f>
        <v>1656</v>
      </c>
      <c r="L24" s="103">
        <v>0</v>
      </c>
      <c r="M24" s="103">
        <v>1656</v>
      </c>
      <c r="N24" s="103">
        <f>SUM(O24,+V24,+AC24)</f>
        <v>3129</v>
      </c>
      <c r="O24" s="103">
        <f>SUM(P24:U24)</f>
        <v>1473</v>
      </c>
      <c r="P24" s="103">
        <v>1473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1656</v>
      </c>
      <c r="W24" s="103">
        <v>1656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67</v>
      </c>
      <c r="AG24" s="103">
        <v>67</v>
      </c>
      <c r="AH24" s="103">
        <v>0</v>
      </c>
      <c r="AI24" s="103">
        <v>0</v>
      </c>
      <c r="AJ24" s="103">
        <f>SUM(AK24:AS24)</f>
        <v>67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67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50</v>
      </c>
      <c r="B25" s="113" t="s">
        <v>306</v>
      </c>
      <c r="C25" s="101" t="s">
        <v>307</v>
      </c>
      <c r="D25" s="103">
        <f>SUM(E25,+H25,+K25)</f>
        <v>9681</v>
      </c>
      <c r="E25" s="103">
        <f>SUM(F25:G25)</f>
        <v>0</v>
      </c>
      <c r="F25" s="103">
        <v>0</v>
      </c>
      <c r="G25" s="103">
        <v>0</v>
      </c>
      <c r="H25" s="103">
        <f>SUM(I25:J25)</f>
        <v>4670</v>
      </c>
      <c r="I25" s="103">
        <v>4670</v>
      </c>
      <c r="J25" s="103">
        <v>0</v>
      </c>
      <c r="K25" s="103">
        <f>SUM(L25:M25)</f>
        <v>5011</v>
      </c>
      <c r="L25" s="103">
        <v>0</v>
      </c>
      <c r="M25" s="103">
        <v>5011</v>
      </c>
      <c r="N25" s="103">
        <f>SUM(O25,+V25,+AC25)</f>
        <v>9681</v>
      </c>
      <c r="O25" s="103">
        <f>SUM(P25:U25)</f>
        <v>4670</v>
      </c>
      <c r="P25" s="103">
        <v>4670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5011</v>
      </c>
      <c r="W25" s="103">
        <v>5011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213</v>
      </c>
      <c r="AG25" s="103">
        <v>213</v>
      </c>
      <c r="AH25" s="103">
        <v>0</v>
      </c>
      <c r="AI25" s="103">
        <v>0</v>
      </c>
      <c r="AJ25" s="103">
        <f>SUM(AK25:AS25)</f>
        <v>213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213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50</v>
      </c>
      <c r="B26" s="113" t="s">
        <v>309</v>
      </c>
      <c r="C26" s="101" t="s">
        <v>310</v>
      </c>
      <c r="D26" s="103">
        <f>SUM(E26,+H26,+K26)</f>
        <v>2697</v>
      </c>
      <c r="E26" s="103">
        <f>SUM(F26:G26)</f>
        <v>0</v>
      </c>
      <c r="F26" s="103">
        <v>0</v>
      </c>
      <c r="G26" s="103">
        <v>0</v>
      </c>
      <c r="H26" s="103">
        <f>SUM(I26:J26)</f>
        <v>1670</v>
      </c>
      <c r="I26" s="103">
        <v>1670</v>
      </c>
      <c r="J26" s="103">
        <v>0</v>
      </c>
      <c r="K26" s="103">
        <f>SUM(L26:M26)</f>
        <v>1027</v>
      </c>
      <c r="L26" s="103">
        <v>0</v>
      </c>
      <c r="M26" s="103">
        <v>1027</v>
      </c>
      <c r="N26" s="103">
        <f>SUM(O26,+V26,+AC26)</f>
        <v>2697</v>
      </c>
      <c r="O26" s="103">
        <f>SUM(P26:U26)</f>
        <v>1670</v>
      </c>
      <c r="P26" s="103">
        <v>1670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1027</v>
      </c>
      <c r="W26" s="103">
        <v>1027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76</v>
      </c>
      <c r="AG26" s="103">
        <v>76</v>
      </c>
      <c r="AH26" s="103">
        <v>0</v>
      </c>
      <c r="AI26" s="103">
        <v>0</v>
      </c>
      <c r="AJ26" s="103">
        <f>SUM(AK26:AS26)</f>
        <v>76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76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50</v>
      </c>
      <c r="B27" s="113" t="s">
        <v>312</v>
      </c>
      <c r="C27" s="101" t="s">
        <v>313</v>
      </c>
      <c r="D27" s="103">
        <f>SUM(E27,+H27,+K27)</f>
        <v>5918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5918</v>
      </c>
      <c r="L27" s="103">
        <v>2372</v>
      </c>
      <c r="M27" s="103">
        <v>3546</v>
      </c>
      <c r="N27" s="103">
        <f>SUM(O27,+V27,+AC27)</f>
        <v>5918</v>
      </c>
      <c r="O27" s="103">
        <f>SUM(P27:U27)</f>
        <v>2372</v>
      </c>
      <c r="P27" s="103">
        <v>2372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3546</v>
      </c>
      <c r="W27" s="103">
        <v>3546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135</v>
      </c>
      <c r="AG27" s="103">
        <v>135</v>
      </c>
      <c r="AH27" s="103">
        <v>0</v>
      </c>
      <c r="AI27" s="103">
        <v>0</v>
      </c>
      <c r="AJ27" s="103">
        <f>SUM(AK27:AS27)</f>
        <v>135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135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50</v>
      </c>
      <c r="B28" s="113" t="s">
        <v>315</v>
      </c>
      <c r="C28" s="101" t="s">
        <v>316</v>
      </c>
      <c r="D28" s="103">
        <f>SUM(E28,+H28,+K28)</f>
        <v>6405</v>
      </c>
      <c r="E28" s="103">
        <f>SUM(F28:G28)</f>
        <v>0</v>
      </c>
      <c r="F28" s="103">
        <v>0</v>
      </c>
      <c r="G28" s="103">
        <v>0</v>
      </c>
      <c r="H28" s="103">
        <f>SUM(I28:J28)</f>
        <v>2275</v>
      </c>
      <c r="I28" s="103">
        <v>2275</v>
      </c>
      <c r="J28" s="103">
        <v>0</v>
      </c>
      <c r="K28" s="103">
        <f>SUM(L28:M28)</f>
        <v>4130</v>
      </c>
      <c r="L28" s="103">
        <v>0</v>
      </c>
      <c r="M28" s="103">
        <v>4130</v>
      </c>
      <c r="N28" s="103">
        <f>SUM(O28,+V28,+AC28)</f>
        <v>6405</v>
      </c>
      <c r="O28" s="103">
        <f>SUM(P28:U28)</f>
        <v>2275</v>
      </c>
      <c r="P28" s="103">
        <v>2275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4130</v>
      </c>
      <c r="W28" s="103">
        <v>4130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20</v>
      </c>
      <c r="AG28" s="103">
        <v>20</v>
      </c>
      <c r="AH28" s="103">
        <v>0</v>
      </c>
      <c r="AI28" s="103">
        <v>0</v>
      </c>
      <c r="AJ28" s="103">
        <f>SUM(AK28:AS28)</f>
        <v>80</v>
      </c>
      <c r="AK28" s="103">
        <v>80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20</v>
      </c>
      <c r="AU28" s="103">
        <v>20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50</v>
      </c>
      <c r="B29" s="113" t="s">
        <v>318</v>
      </c>
      <c r="C29" s="101" t="s">
        <v>319</v>
      </c>
      <c r="D29" s="103">
        <f>SUM(E29,+H29,+K29)</f>
        <v>3972</v>
      </c>
      <c r="E29" s="103">
        <f>SUM(F29:G29)</f>
        <v>0</v>
      </c>
      <c r="F29" s="103">
        <v>0</v>
      </c>
      <c r="G29" s="103">
        <v>0</v>
      </c>
      <c r="H29" s="103">
        <f>SUM(I29:J29)</f>
        <v>3972</v>
      </c>
      <c r="I29" s="103">
        <v>1610</v>
      </c>
      <c r="J29" s="103">
        <v>2362</v>
      </c>
      <c r="K29" s="103">
        <f>SUM(L29:M29)</f>
        <v>0</v>
      </c>
      <c r="L29" s="103">
        <v>0</v>
      </c>
      <c r="M29" s="103">
        <v>0</v>
      </c>
      <c r="N29" s="103">
        <f>SUM(O29,+V29,+AC29)</f>
        <v>3972</v>
      </c>
      <c r="O29" s="103">
        <f>SUM(P29:U29)</f>
        <v>1610</v>
      </c>
      <c r="P29" s="103">
        <v>1610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2362</v>
      </c>
      <c r="W29" s="103">
        <v>2362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13</v>
      </c>
      <c r="AG29" s="103">
        <v>13</v>
      </c>
      <c r="AH29" s="103">
        <v>0</v>
      </c>
      <c r="AI29" s="103">
        <v>0</v>
      </c>
      <c r="AJ29" s="103">
        <f>SUM(AK29:AS29)</f>
        <v>21</v>
      </c>
      <c r="AK29" s="103">
        <v>21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13</v>
      </c>
      <c r="AU29" s="103">
        <v>13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50</v>
      </c>
      <c r="B30" s="113" t="s">
        <v>321</v>
      </c>
      <c r="C30" s="101" t="s">
        <v>322</v>
      </c>
      <c r="D30" s="103">
        <f>SUM(E30,+H30,+K30)</f>
        <v>4286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4286</v>
      </c>
      <c r="L30" s="103">
        <v>3050</v>
      </c>
      <c r="M30" s="103">
        <v>1236</v>
      </c>
      <c r="N30" s="103">
        <f>SUM(O30,+V30,+AC30)</f>
        <v>4286</v>
      </c>
      <c r="O30" s="103">
        <f>SUM(P30:U30)</f>
        <v>3050</v>
      </c>
      <c r="P30" s="103">
        <v>3050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1236</v>
      </c>
      <c r="W30" s="103">
        <v>1236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11</v>
      </c>
      <c r="AG30" s="103">
        <v>11</v>
      </c>
      <c r="AH30" s="103">
        <v>0</v>
      </c>
      <c r="AI30" s="103">
        <v>0</v>
      </c>
      <c r="AJ30" s="103">
        <f>SUM(AK30:AS30)</f>
        <v>92</v>
      </c>
      <c r="AK30" s="103">
        <v>0</v>
      </c>
      <c r="AL30" s="103">
        <v>81</v>
      </c>
      <c r="AM30" s="103">
        <v>11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81</v>
      </c>
      <c r="BA30" s="103">
        <v>81</v>
      </c>
      <c r="BB30" s="103">
        <v>0</v>
      </c>
      <c r="BC30" s="103">
        <v>0</v>
      </c>
    </row>
    <row r="31" spans="1:55" s="105" customFormat="1" ht="13.5" customHeight="1">
      <c r="A31" s="115" t="s">
        <v>50</v>
      </c>
      <c r="B31" s="113" t="s">
        <v>324</v>
      </c>
      <c r="C31" s="101" t="s">
        <v>325</v>
      </c>
      <c r="D31" s="103">
        <f>SUM(E31,+H31,+K31)</f>
        <v>895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895</v>
      </c>
      <c r="L31" s="103">
        <v>503</v>
      </c>
      <c r="M31" s="103">
        <v>392</v>
      </c>
      <c r="N31" s="103">
        <f>SUM(O31,+V31,+AC31)</f>
        <v>895</v>
      </c>
      <c r="O31" s="103">
        <f>SUM(P31:U31)</f>
        <v>503</v>
      </c>
      <c r="P31" s="103">
        <v>503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392</v>
      </c>
      <c r="W31" s="103">
        <v>392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17</v>
      </c>
      <c r="AG31" s="103">
        <v>17</v>
      </c>
      <c r="AH31" s="103">
        <v>0</v>
      </c>
      <c r="AI31" s="103">
        <v>0</v>
      </c>
      <c r="AJ31" s="103">
        <f>SUM(AK31:AS31)</f>
        <v>17</v>
      </c>
      <c r="AK31" s="103">
        <v>0</v>
      </c>
      <c r="AL31" s="103">
        <v>0</v>
      </c>
      <c r="AM31" s="103">
        <v>2</v>
      </c>
      <c r="AN31" s="103">
        <v>0</v>
      </c>
      <c r="AO31" s="103">
        <v>0</v>
      </c>
      <c r="AP31" s="103">
        <v>0</v>
      </c>
      <c r="AQ31" s="103">
        <v>15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15</v>
      </c>
      <c r="BA31" s="103">
        <v>15</v>
      </c>
      <c r="BB31" s="103">
        <v>0</v>
      </c>
      <c r="BC31" s="103">
        <v>0</v>
      </c>
    </row>
    <row r="32" spans="1:55" s="105" customFormat="1" ht="13.5" customHeight="1">
      <c r="A32" s="115" t="s">
        <v>50</v>
      </c>
      <c r="B32" s="113" t="s">
        <v>327</v>
      </c>
      <c r="C32" s="101" t="s">
        <v>328</v>
      </c>
      <c r="D32" s="103">
        <f>SUM(E32,+H32,+K32)</f>
        <v>1986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1986</v>
      </c>
      <c r="L32" s="103">
        <v>1114</v>
      </c>
      <c r="M32" s="103">
        <v>872</v>
      </c>
      <c r="N32" s="103">
        <f>SUM(O32,+V32,+AC32)</f>
        <v>1986</v>
      </c>
      <c r="O32" s="103">
        <f>SUM(P32:U32)</f>
        <v>1114</v>
      </c>
      <c r="P32" s="103">
        <v>1114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872</v>
      </c>
      <c r="W32" s="103">
        <v>872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4</v>
      </c>
      <c r="AG32" s="103">
        <v>4</v>
      </c>
      <c r="AH32" s="103">
        <v>0</v>
      </c>
      <c r="AI32" s="103">
        <v>0</v>
      </c>
      <c r="AJ32" s="103">
        <f>SUM(AK32:AS32)</f>
        <v>37</v>
      </c>
      <c r="AK32" s="103">
        <v>0</v>
      </c>
      <c r="AL32" s="103">
        <v>33</v>
      </c>
      <c r="AM32" s="103">
        <v>4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33</v>
      </c>
      <c r="BA32" s="103">
        <v>33</v>
      </c>
      <c r="BB32" s="103">
        <v>0</v>
      </c>
      <c r="BC32" s="103">
        <v>0</v>
      </c>
    </row>
    <row r="33" spans="1:55" s="105" customFormat="1" ht="13.5" customHeight="1">
      <c r="A33" s="115" t="s">
        <v>50</v>
      </c>
      <c r="B33" s="113" t="s">
        <v>330</v>
      </c>
      <c r="C33" s="101" t="s">
        <v>331</v>
      </c>
      <c r="D33" s="103">
        <f>SUM(E33,+H33,+K33)</f>
        <v>5184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5184</v>
      </c>
      <c r="L33" s="103">
        <v>2082</v>
      </c>
      <c r="M33" s="103">
        <v>3102</v>
      </c>
      <c r="N33" s="103">
        <f>SUM(O33,+V33,+AC33)</f>
        <v>5184</v>
      </c>
      <c r="O33" s="103">
        <f>SUM(P33:U33)</f>
        <v>2082</v>
      </c>
      <c r="P33" s="103">
        <v>2082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3102</v>
      </c>
      <c r="W33" s="103">
        <v>3102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6</v>
      </c>
      <c r="AG33" s="103">
        <v>6</v>
      </c>
      <c r="AH33" s="103">
        <v>0</v>
      </c>
      <c r="AI33" s="103">
        <v>0</v>
      </c>
      <c r="AJ33" s="103">
        <f>SUM(AK33:AS33)</f>
        <v>146</v>
      </c>
      <c r="AK33" s="103">
        <v>146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6</v>
      </c>
      <c r="AU33" s="103">
        <v>6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50</v>
      </c>
      <c r="B34" s="113" t="s">
        <v>333</v>
      </c>
      <c r="C34" s="101" t="s">
        <v>334</v>
      </c>
      <c r="D34" s="103">
        <f>SUM(E34,+H34,+K34)</f>
        <v>4475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4475</v>
      </c>
      <c r="L34" s="103">
        <v>1851</v>
      </c>
      <c r="M34" s="103">
        <v>2624</v>
      </c>
      <c r="N34" s="103">
        <f>SUM(O34,+V34,+AC34)</f>
        <v>4475</v>
      </c>
      <c r="O34" s="103">
        <f>SUM(P34:U34)</f>
        <v>1851</v>
      </c>
      <c r="P34" s="103">
        <v>1851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2624</v>
      </c>
      <c r="W34" s="103">
        <v>2624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5</v>
      </c>
      <c r="AG34" s="103">
        <v>5</v>
      </c>
      <c r="AH34" s="103">
        <v>0</v>
      </c>
      <c r="AI34" s="103">
        <v>0</v>
      </c>
      <c r="AJ34" s="103">
        <f>SUM(AK34:AS34)</f>
        <v>127</v>
      </c>
      <c r="AK34" s="103">
        <v>127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5</v>
      </c>
      <c r="AU34" s="103">
        <v>5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50</v>
      </c>
      <c r="B35" s="113" t="s">
        <v>336</v>
      </c>
      <c r="C35" s="101" t="s">
        <v>337</v>
      </c>
      <c r="D35" s="103">
        <f>SUM(E35,+H35,+K35)</f>
        <v>2279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2279</v>
      </c>
      <c r="L35" s="103">
        <v>526</v>
      </c>
      <c r="M35" s="103">
        <v>1753</v>
      </c>
      <c r="N35" s="103">
        <f>SUM(O35,+V35,+AC35)</f>
        <v>2279</v>
      </c>
      <c r="O35" s="103">
        <f>SUM(P35:U35)</f>
        <v>526</v>
      </c>
      <c r="P35" s="103">
        <v>526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1753</v>
      </c>
      <c r="W35" s="103">
        <v>1753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</v>
      </c>
      <c r="AG35" s="103">
        <v>3</v>
      </c>
      <c r="AH35" s="103">
        <v>0</v>
      </c>
      <c r="AI35" s="103">
        <v>0</v>
      </c>
      <c r="AJ35" s="103">
        <f>SUM(AK35:AS35)</f>
        <v>65</v>
      </c>
      <c r="AK35" s="103">
        <v>65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50</v>
      </c>
      <c r="B36" s="113" t="s">
        <v>339</v>
      </c>
      <c r="C36" s="101" t="s">
        <v>340</v>
      </c>
      <c r="D36" s="103">
        <f>SUM(E36,+H36,+K36)</f>
        <v>2821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2821</v>
      </c>
      <c r="L36" s="103">
        <v>884</v>
      </c>
      <c r="M36" s="103">
        <v>1937</v>
      </c>
      <c r="N36" s="103">
        <f>SUM(O36,+V36,+AC36)</f>
        <v>2821</v>
      </c>
      <c r="O36" s="103">
        <f>SUM(P36:U36)</f>
        <v>884</v>
      </c>
      <c r="P36" s="103">
        <v>884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1937</v>
      </c>
      <c r="W36" s="103">
        <v>1937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</v>
      </c>
      <c r="AG36" s="103">
        <v>3</v>
      </c>
      <c r="AH36" s="103">
        <v>0</v>
      </c>
      <c r="AI36" s="103">
        <v>0</v>
      </c>
      <c r="AJ36" s="103">
        <f>SUM(AK36:AS36)</f>
        <v>80</v>
      </c>
      <c r="AK36" s="103">
        <v>80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3</v>
      </c>
      <c r="AU36" s="103">
        <v>3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50</v>
      </c>
      <c r="B37" s="113" t="s">
        <v>342</v>
      </c>
      <c r="C37" s="101" t="s">
        <v>343</v>
      </c>
      <c r="D37" s="103">
        <f>SUM(E37,+H37,+K37)</f>
        <v>4160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4160</v>
      </c>
      <c r="L37" s="103">
        <v>2530</v>
      </c>
      <c r="M37" s="103">
        <v>1630</v>
      </c>
      <c r="N37" s="103">
        <f>SUM(O37,+V37,+AC37)</f>
        <v>4160</v>
      </c>
      <c r="O37" s="103">
        <f>SUM(P37:U37)</f>
        <v>2530</v>
      </c>
      <c r="P37" s="103">
        <v>2530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1630</v>
      </c>
      <c r="W37" s="103">
        <v>1630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120</v>
      </c>
      <c r="AG37" s="103">
        <v>120</v>
      </c>
      <c r="AH37" s="103">
        <v>0</v>
      </c>
      <c r="AI37" s="103">
        <v>0</v>
      </c>
      <c r="AJ37" s="103">
        <f>SUM(AK37:AS37)</f>
        <v>110</v>
      </c>
      <c r="AK37" s="103">
        <v>0</v>
      </c>
      <c r="AL37" s="103">
        <v>1</v>
      </c>
      <c r="AM37" s="103">
        <v>109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11</v>
      </c>
      <c r="AU37" s="103">
        <v>11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1</v>
      </c>
      <c r="BA37" s="103">
        <v>1</v>
      </c>
      <c r="BB37" s="103">
        <v>0</v>
      </c>
      <c r="BC37" s="103">
        <v>0</v>
      </c>
    </row>
    <row r="38" spans="1:55" s="105" customFormat="1" ht="13.5" customHeight="1">
      <c r="A38" s="115" t="s">
        <v>50</v>
      </c>
      <c r="B38" s="113" t="s">
        <v>345</v>
      </c>
      <c r="C38" s="101" t="s">
        <v>346</v>
      </c>
      <c r="D38" s="103">
        <f>SUM(E38,+H38,+K38)</f>
        <v>10594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10594</v>
      </c>
      <c r="L38" s="103">
        <v>7645</v>
      </c>
      <c r="M38" s="103">
        <v>2949</v>
      </c>
      <c r="N38" s="103">
        <f>SUM(O38,+V38,+AC38)</f>
        <v>10594</v>
      </c>
      <c r="O38" s="103">
        <f>SUM(P38:U38)</f>
        <v>7645</v>
      </c>
      <c r="P38" s="103">
        <v>7645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2949</v>
      </c>
      <c r="W38" s="103">
        <v>2949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306</v>
      </c>
      <c r="AG38" s="103">
        <v>306</v>
      </c>
      <c r="AH38" s="103">
        <v>0</v>
      </c>
      <c r="AI38" s="103">
        <v>0</v>
      </c>
      <c r="AJ38" s="103">
        <f>SUM(AK38:AS38)</f>
        <v>278</v>
      </c>
      <c r="AK38" s="103">
        <v>0</v>
      </c>
      <c r="AL38" s="103">
        <v>1</v>
      </c>
      <c r="AM38" s="103">
        <v>277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29</v>
      </c>
      <c r="AU38" s="103">
        <v>29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1</v>
      </c>
      <c r="BA38" s="103">
        <v>1</v>
      </c>
      <c r="BB38" s="103">
        <v>0</v>
      </c>
      <c r="BC38" s="103">
        <v>0</v>
      </c>
    </row>
    <row r="39" spans="1:55" s="105" customFormat="1" ht="13.5" customHeight="1">
      <c r="A39" s="115" t="s">
        <v>50</v>
      </c>
      <c r="B39" s="113" t="s">
        <v>348</v>
      </c>
      <c r="C39" s="101" t="s">
        <v>349</v>
      </c>
      <c r="D39" s="103">
        <f>SUM(E39,+H39,+K39)</f>
        <v>9775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9775</v>
      </c>
      <c r="L39" s="103">
        <v>6331</v>
      </c>
      <c r="M39" s="103">
        <v>3444</v>
      </c>
      <c r="N39" s="103">
        <f>SUM(O39,+V39,+AC39)</f>
        <v>9775</v>
      </c>
      <c r="O39" s="103">
        <f>SUM(P39:U39)</f>
        <v>6331</v>
      </c>
      <c r="P39" s="103">
        <v>6331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3444</v>
      </c>
      <c r="W39" s="103">
        <v>3444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250</v>
      </c>
      <c r="AG39" s="103">
        <v>250</v>
      </c>
      <c r="AH39" s="103">
        <v>0</v>
      </c>
      <c r="AI39" s="103">
        <v>0</v>
      </c>
      <c r="AJ39" s="103">
        <f>SUM(AK39:AS39)</f>
        <v>500</v>
      </c>
      <c r="AK39" s="103">
        <v>0</v>
      </c>
      <c r="AL39" s="103">
        <v>250</v>
      </c>
      <c r="AM39" s="103">
        <v>250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250</v>
      </c>
      <c r="BA39" s="103">
        <v>250</v>
      </c>
      <c r="BB39" s="103">
        <v>0</v>
      </c>
      <c r="BC39" s="103">
        <v>0</v>
      </c>
    </row>
    <row r="40" spans="1:55" s="105" customFormat="1" ht="13.5" customHeight="1">
      <c r="A40" s="115" t="s">
        <v>50</v>
      </c>
      <c r="B40" s="113" t="s">
        <v>351</v>
      </c>
      <c r="C40" s="101" t="s">
        <v>352</v>
      </c>
      <c r="D40" s="103">
        <f>SUM(E40,+H40,+K40)</f>
        <v>14933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14933</v>
      </c>
      <c r="L40" s="103">
        <v>7644</v>
      </c>
      <c r="M40" s="103">
        <v>7289</v>
      </c>
      <c r="N40" s="103">
        <f>SUM(O40,+V40,+AC40)</f>
        <v>14933</v>
      </c>
      <c r="O40" s="103">
        <f>SUM(P40:U40)</f>
        <v>7644</v>
      </c>
      <c r="P40" s="103">
        <v>7644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7289</v>
      </c>
      <c r="W40" s="103">
        <v>7289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382</v>
      </c>
      <c r="AG40" s="103">
        <v>382</v>
      </c>
      <c r="AH40" s="103">
        <v>0</v>
      </c>
      <c r="AI40" s="103">
        <v>0</v>
      </c>
      <c r="AJ40" s="103">
        <f>SUM(AK40:AS40)</f>
        <v>764</v>
      </c>
      <c r="AK40" s="103">
        <v>0</v>
      </c>
      <c r="AL40" s="103">
        <v>382</v>
      </c>
      <c r="AM40" s="103">
        <v>382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382</v>
      </c>
      <c r="BA40" s="103">
        <v>382</v>
      </c>
      <c r="BB40" s="103">
        <v>0</v>
      </c>
      <c r="BC40" s="103">
        <v>0</v>
      </c>
    </row>
    <row r="41" spans="1:55" s="105" customFormat="1" ht="13.5" customHeight="1">
      <c r="A41" s="115" t="s">
        <v>50</v>
      </c>
      <c r="B41" s="113" t="s">
        <v>354</v>
      </c>
      <c r="C41" s="101" t="s">
        <v>355</v>
      </c>
      <c r="D41" s="103">
        <f>SUM(E41,+H41,+K41)</f>
        <v>3796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3796</v>
      </c>
      <c r="L41" s="103">
        <v>1170</v>
      </c>
      <c r="M41" s="103">
        <v>2626</v>
      </c>
      <c r="N41" s="103">
        <f>SUM(O41,+V41,+AC41)</f>
        <v>3796</v>
      </c>
      <c r="O41" s="103">
        <f>SUM(P41:U41)</f>
        <v>1170</v>
      </c>
      <c r="P41" s="103">
        <v>1170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2626</v>
      </c>
      <c r="W41" s="103">
        <v>2626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10</v>
      </c>
      <c r="AG41" s="103">
        <v>10</v>
      </c>
      <c r="AH41" s="103">
        <v>0</v>
      </c>
      <c r="AI41" s="103">
        <v>0</v>
      </c>
      <c r="AJ41" s="103">
        <f>SUM(AK41:AS41)</f>
        <v>102</v>
      </c>
      <c r="AK41" s="103">
        <v>102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10</v>
      </c>
      <c r="AU41" s="103">
        <v>10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7</v>
      </c>
      <c r="BA41" s="103">
        <v>7</v>
      </c>
      <c r="BB41" s="103">
        <v>0</v>
      </c>
      <c r="BC41" s="103">
        <v>0</v>
      </c>
    </row>
    <row r="42" spans="1:55" s="105" customFormat="1" ht="13.5" customHeight="1">
      <c r="A42" s="115" t="s">
        <v>50</v>
      </c>
      <c r="B42" s="113" t="s">
        <v>357</v>
      </c>
      <c r="C42" s="101" t="s">
        <v>358</v>
      </c>
      <c r="D42" s="103">
        <f>SUM(E42,+H42,+K42)</f>
        <v>9536</v>
      </c>
      <c r="E42" s="103">
        <f>SUM(F42:G42)</f>
        <v>0</v>
      </c>
      <c r="F42" s="103">
        <v>0</v>
      </c>
      <c r="G42" s="103">
        <v>0</v>
      </c>
      <c r="H42" s="103">
        <f>SUM(I42:J42)</f>
        <v>4265</v>
      </c>
      <c r="I42" s="103">
        <v>4265</v>
      </c>
      <c r="J42" s="103">
        <v>0</v>
      </c>
      <c r="K42" s="103">
        <f>SUM(L42:M42)</f>
        <v>5271</v>
      </c>
      <c r="L42" s="103">
        <v>0</v>
      </c>
      <c r="M42" s="103">
        <v>5271</v>
      </c>
      <c r="N42" s="103">
        <f>SUM(O42,+V42,+AC42)</f>
        <v>9536</v>
      </c>
      <c r="O42" s="103">
        <f>SUM(P42:U42)</f>
        <v>4265</v>
      </c>
      <c r="P42" s="103">
        <v>4265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5271</v>
      </c>
      <c r="W42" s="103">
        <v>5271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04000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04100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04202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04203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04205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04206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04207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04208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04209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04211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04212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04213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04214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04215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04301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04302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04321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04322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04323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04324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04341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04361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04362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04401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04404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04406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04421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04422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04423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04424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04444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04445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04501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04505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04581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04606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2018-02-23T01:15:04Z</dcterms:modified>
</cp:coreProperties>
</file>