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03岩手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N9" i="2" s="1"/>
  <c r="O10" i="2"/>
  <c r="O11" i="2"/>
  <c r="N11" i="2" s="1"/>
  <c r="O12" i="2"/>
  <c r="O13" i="2"/>
  <c r="N13" i="2" s="1"/>
  <c r="O14" i="2"/>
  <c r="O15" i="2"/>
  <c r="N15" i="2" s="1"/>
  <c r="O16" i="2"/>
  <c r="O17" i="2"/>
  <c r="N17" i="2" s="1"/>
  <c r="O18" i="2"/>
  <c r="O19" i="2"/>
  <c r="N19" i="2" s="1"/>
  <c r="O20" i="2"/>
  <c r="O21" i="2"/>
  <c r="N21" i="2" s="1"/>
  <c r="O22" i="2"/>
  <c r="O23" i="2"/>
  <c r="N23" i="2" s="1"/>
  <c r="O24" i="2"/>
  <c r="O25" i="2"/>
  <c r="N25" i="2" s="1"/>
  <c r="O26" i="2"/>
  <c r="O27" i="2"/>
  <c r="N27" i="2" s="1"/>
  <c r="O28" i="2"/>
  <c r="O29" i="2"/>
  <c r="N29" i="2" s="1"/>
  <c r="O30" i="2"/>
  <c r="O31" i="2"/>
  <c r="N31" i="2" s="1"/>
  <c r="O32" i="2"/>
  <c r="O33" i="2"/>
  <c r="N33" i="2" s="1"/>
  <c r="O34" i="2"/>
  <c r="O35" i="2"/>
  <c r="N35" i="2" s="1"/>
  <c r="O36" i="2"/>
  <c r="O37" i="2"/>
  <c r="N37" i="2" s="1"/>
  <c r="O38" i="2"/>
  <c r="O39" i="2"/>
  <c r="N39" i="2" s="1"/>
  <c r="O40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K27" i="2"/>
  <c r="D27" i="2" s="1"/>
  <c r="K28" i="2"/>
  <c r="K29" i="2"/>
  <c r="D29" i="2" s="1"/>
  <c r="K30" i="2"/>
  <c r="K31" i="2"/>
  <c r="D31" i="2" s="1"/>
  <c r="K32" i="2"/>
  <c r="K33" i="2"/>
  <c r="D33" i="2" s="1"/>
  <c r="K34" i="2"/>
  <c r="K35" i="2"/>
  <c r="D35" i="2" s="1"/>
  <c r="K36" i="2"/>
  <c r="K37" i="2"/>
  <c r="D37" i="2" s="1"/>
  <c r="K38" i="2"/>
  <c r="K39" i="2"/>
  <c r="D39" i="2" s="1"/>
  <c r="K4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I8" i="1"/>
  <c r="D8" i="1" s="1"/>
  <c r="F8" i="1" s="1"/>
  <c r="I9" i="1"/>
  <c r="I10" i="1"/>
  <c r="D10" i="1" s="1"/>
  <c r="F10" i="1" s="1"/>
  <c r="I11" i="1"/>
  <c r="I12" i="1"/>
  <c r="D12" i="1" s="1"/>
  <c r="F12" i="1" s="1"/>
  <c r="I13" i="1"/>
  <c r="I14" i="1"/>
  <c r="D14" i="1" s="1"/>
  <c r="F14" i="1" s="1"/>
  <c r="I15" i="1"/>
  <c r="I16" i="1"/>
  <c r="D16" i="1" s="1"/>
  <c r="F16" i="1" s="1"/>
  <c r="I17" i="1"/>
  <c r="I18" i="1"/>
  <c r="D18" i="1" s="1"/>
  <c r="F18" i="1" s="1"/>
  <c r="I19" i="1"/>
  <c r="I20" i="1"/>
  <c r="D20" i="1" s="1"/>
  <c r="F20" i="1" s="1"/>
  <c r="I21" i="1"/>
  <c r="I22" i="1"/>
  <c r="D22" i="1" s="1"/>
  <c r="F22" i="1" s="1"/>
  <c r="I23" i="1"/>
  <c r="I24" i="1"/>
  <c r="D24" i="1" s="1"/>
  <c r="F24" i="1" s="1"/>
  <c r="I25" i="1"/>
  <c r="I26" i="1"/>
  <c r="D26" i="1" s="1"/>
  <c r="F26" i="1" s="1"/>
  <c r="I27" i="1"/>
  <c r="I28" i="1"/>
  <c r="D28" i="1" s="1"/>
  <c r="F28" i="1" s="1"/>
  <c r="I29" i="1"/>
  <c r="I30" i="1"/>
  <c r="D30" i="1" s="1"/>
  <c r="F30" i="1" s="1"/>
  <c r="I31" i="1"/>
  <c r="I32" i="1"/>
  <c r="D32" i="1" s="1"/>
  <c r="F32" i="1" s="1"/>
  <c r="I33" i="1"/>
  <c r="I34" i="1"/>
  <c r="D34" i="1" s="1"/>
  <c r="F34" i="1" s="1"/>
  <c r="I35" i="1"/>
  <c r="I36" i="1"/>
  <c r="D36" i="1" s="1"/>
  <c r="F36" i="1" s="1"/>
  <c r="I37" i="1"/>
  <c r="I38" i="1"/>
  <c r="D38" i="1" s="1"/>
  <c r="F38" i="1" s="1"/>
  <c r="I39" i="1"/>
  <c r="I40" i="1"/>
  <c r="D40" i="1" s="1"/>
  <c r="F40" i="1" s="1"/>
  <c r="E8" i="1"/>
  <c r="E9" i="1"/>
  <c r="E10" i="1"/>
  <c r="E11" i="1"/>
  <c r="D11" i="1" s="1"/>
  <c r="E12" i="1"/>
  <c r="E13" i="1"/>
  <c r="E14" i="1"/>
  <c r="E15" i="1"/>
  <c r="D15" i="1" s="1"/>
  <c r="E16" i="1"/>
  <c r="E17" i="1"/>
  <c r="E18" i="1"/>
  <c r="E19" i="1"/>
  <c r="D19" i="1" s="1"/>
  <c r="E20" i="1"/>
  <c r="E21" i="1"/>
  <c r="E22" i="1"/>
  <c r="E23" i="1"/>
  <c r="D23" i="1" s="1"/>
  <c r="E24" i="1"/>
  <c r="E25" i="1"/>
  <c r="E26" i="1"/>
  <c r="E27" i="1"/>
  <c r="D27" i="1" s="1"/>
  <c r="E28" i="1"/>
  <c r="E29" i="1"/>
  <c r="E30" i="1"/>
  <c r="E31" i="1"/>
  <c r="D31" i="1" s="1"/>
  <c r="E32" i="1"/>
  <c r="E33" i="1"/>
  <c r="E34" i="1"/>
  <c r="E35" i="1"/>
  <c r="D35" i="1" s="1"/>
  <c r="E36" i="1"/>
  <c r="E37" i="1"/>
  <c r="E38" i="1"/>
  <c r="E39" i="1"/>
  <c r="D39" i="1" s="1"/>
  <c r="E40" i="1"/>
  <c r="D9" i="1"/>
  <c r="F9" i="1" s="1"/>
  <c r="D13" i="1"/>
  <c r="F13" i="1" s="1"/>
  <c r="D17" i="1"/>
  <c r="F17" i="1" s="1"/>
  <c r="D21" i="1"/>
  <c r="F21" i="1" s="1"/>
  <c r="D25" i="1"/>
  <c r="F25" i="1" s="1"/>
  <c r="D29" i="1"/>
  <c r="F29" i="1" s="1"/>
  <c r="D33" i="1"/>
  <c r="F33" i="1" s="1"/>
  <c r="D37" i="1"/>
  <c r="F37" i="1" s="1"/>
  <c r="F39" i="1" l="1"/>
  <c r="N39" i="1"/>
  <c r="J39" i="1"/>
  <c r="Q39" i="1"/>
  <c r="L39" i="1"/>
  <c r="F35" i="1"/>
  <c r="N35" i="1"/>
  <c r="J35" i="1"/>
  <c r="Q35" i="1"/>
  <c r="L35" i="1"/>
  <c r="F31" i="1"/>
  <c r="N31" i="1"/>
  <c r="J31" i="1"/>
  <c r="Q31" i="1"/>
  <c r="L31" i="1"/>
  <c r="F27" i="1"/>
  <c r="N27" i="1"/>
  <c r="J27" i="1"/>
  <c r="Q27" i="1"/>
  <c r="L27" i="1"/>
  <c r="F23" i="1"/>
  <c r="N23" i="1"/>
  <c r="J23" i="1"/>
  <c r="Q23" i="1"/>
  <c r="L23" i="1"/>
  <c r="F19" i="1"/>
  <c r="N19" i="1"/>
  <c r="J19" i="1"/>
  <c r="Q19" i="1"/>
  <c r="L19" i="1"/>
  <c r="F15" i="1"/>
  <c r="N15" i="1"/>
  <c r="J15" i="1"/>
  <c r="Q15" i="1"/>
  <c r="L15" i="1"/>
  <c r="F11" i="1"/>
  <c r="N11" i="1"/>
  <c r="J11" i="1"/>
  <c r="Q11" i="1"/>
  <c r="L11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37" i="1"/>
  <c r="L33" i="1"/>
  <c r="L29" i="1"/>
  <c r="L25" i="1"/>
  <c r="L21" i="1"/>
  <c r="L17" i="1"/>
  <c r="L13" i="1"/>
  <c r="L9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37" i="1"/>
  <c r="Q33" i="1"/>
  <c r="Q29" i="1"/>
  <c r="Q25" i="1"/>
  <c r="Q21" i="1"/>
  <c r="Q17" i="1"/>
  <c r="Q13" i="1"/>
  <c r="Q9" i="1"/>
  <c r="J37" i="1"/>
  <c r="J33" i="1"/>
  <c r="J29" i="1"/>
  <c r="J25" i="1"/>
  <c r="J21" i="1"/>
  <c r="J17" i="1"/>
  <c r="J13" i="1"/>
  <c r="J9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37" i="1"/>
  <c r="N33" i="1"/>
  <c r="N29" i="1"/>
  <c r="N25" i="1"/>
  <c r="N21" i="1"/>
  <c r="N17" i="1"/>
  <c r="N13" i="1"/>
  <c r="N9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1" l="1"/>
  <c r="I7" i="1"/>
  <c r="AT7" i="2"/>
  <c r="AF7" i="2"/>
  <c r="AC7" i="2"/>
  <c r="E7" i="2"/>
  <c r="AZ7" i="2"/>
  <c r="H7" i="2"/>
  <c r="O7" i="2"/>
  <c r="AD2" i="4"/>
  <c r="AD15" i="4" s="1"/>
  <c r="H8" i="4" s="1"/>
  <c r="AG2" i="4"/>
  <c r="K7" i="2"/>
  <c r="V7" i="2"/>
  <c r="N7" i="2" s="1"/>
  <c r="AJ7" i="2"/>
  <c r="D7" i="1" l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L7" i="1" l="1"/>
  <c r="Q7" i="1"/>
  <c r="J7" i="1"/>
  <c r="F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<sst xmlns="http://schemas.openxmlformats.org/spreadsheetml/2006/main" count="781" uniqueCount="354">
  <si>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</si>
  <si>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</si>
  <si>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</si>
  <si>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</si>
  <si>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</si>
  <si>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</si>
  <si>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</si>
  <si>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</si>
  <si>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</si>
  <si>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</si>
  <si>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</si>
  <si>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</si>
  <si>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</si>
  <si>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</si>
  <si>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</si>
  <si>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</si>
  <si>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</si>
  <si>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</si>
  <si>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</si>
  <si>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</si>
  <si>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</si>
  <si>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</si>
  <si>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</si>
  <si>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</si>
  <si>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</si>
  <si>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</si>
  <si>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</si>
  <si>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</si>
  <si>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</si>
  <si>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</si>
  <si>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</si>
  <si>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</si>
  <si>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</si>
  <si>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</si>
  <si>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</si>
  <si>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</si>
  <si>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</si>
  <si>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</si>
  <si>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</si>
  <si>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</si>
  <si>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</si>
  <si>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</si>
  <si>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</si>
  <si>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</si>
  <si>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</si>
  <si>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</si>
  <si>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</si>
  <si>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</si>
  <si>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</si>
  <si>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</si>
  <si>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</si>
  <si>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</si>
  <si>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</si>
  <si>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</si>
  <si>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</si>
  <si>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</si>
  <si>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</si>
  <si>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</si>
  <si>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</si>
  <si>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</si>
  <si>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</si>
  <si>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</si>
  <si>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</si>
  <si>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</si>
  <si>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</si>
  <si>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</si>
  <si>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</si>
  <si>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</si>
  <si>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</si>
  <si>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</si>
  <si>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</si>
  <si>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</si>
  <si>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</si>
  <si>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</si>
  <si>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</si>
  <si>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</si>
  <si>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</si>
  <si>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</si>
  <si>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</si>
  <si>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</si>
  <si>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</si>
  <si>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</si>
  <si>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</si>
  <si>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</si>
  <si>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</si>
  <si>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</si>
  <si>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</si>
  <si>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</si>
  <si>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</si>
  <si>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</si>
  <si>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</si>
  <si>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</si>
  <si>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</si>
  <si>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</si>
  <si>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</si>
  <si>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</si>
  <si>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</si>
  <si>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</si>
  <si>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</si>
  <si>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</si>
  <si>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</si>
  <si>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</si>
  <si>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</si>
  <si>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</si>
  <si>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</si>
  <si>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</si>
  <si>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</si>
  <si>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</si>
  <si>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</si>
  <si>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</si>
  <si>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</si>
  <si>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</si>
  <si>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</si>
  <si>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</si>
  <si>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</si>
  <si>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</si>
  <si>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</si>
  <si>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</si>
  <si>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</si>
  <si>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</si>
  <si>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</si>
  <si>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</si>
  <si>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</si>
  <si>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</si>
  <si>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</si>
  <si>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</si>
  <si>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</si>
  <si>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</si>
  <si>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</si>
  <si>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</si>
  <si>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</si>
  <si>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</si>
  <si>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</si>
  <si>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</si>
  <si>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</si>
  <si>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</si>
  <si>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</si>
  <si>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</si>
  <si>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</si>
  <si>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</si>
  <si>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</si>
  <si>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</si>
  <si>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</si>
  <si>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</si>
  <si>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</si>
  <si>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</si>
  <si>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</si>
  <si>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</si>
  <si>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</si>
  <si>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</si>
  <si>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</si>
  <si>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</si>
  <si>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</si>
  <si>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</si>
  <si>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</si>
  <si>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</si>
  <si>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</si>
  <si>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</si>
  <si>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</si>
  <si>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</si>
  <si>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</si>
  <si>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</si>
  <si>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</si>
  <si>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</si>
  <si>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</si>
  <si>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</si>
  <si>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</si>
  <si>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</si>
  <si>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</si>
  <si>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</si>
  <si>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</si>
  <si>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</si>
  <si>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</si>
  <si>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</si>
  <si>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</si>
  <si>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</si>
  <si>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</si>
  <si>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</si>
  <si>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</si>
  <si>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</si>
  <si>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</si>
  <si>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</si>
  <si>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</si>
  <si>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</si>
  <si>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</si>
  <si>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</si>
  <si>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</si>
  <si>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</si>
  <si>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</si>
  <si>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</si>
  <si>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</si>
  <si>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</si>
  <si>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</si>
  <si>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</si>
  <si>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</si>
  <si>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</si>
  <si>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</si>
  <si>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</si>
  <si>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</si>
  <si>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</si>
  <si>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</si>
  <si>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</si>
  <si>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</si>
  <si>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</si>
  <si>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</si>
  <si>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</si>
  <si>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</si>
  <si>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</si>
  <si>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</si>
  <si>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</si>
  <si>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</si>
  <si>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</si>
  <si>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</si>
  <si>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</si>
  <si>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</si>
  <si>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</si>
  <si>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</si>
  <si>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</si>
  <si>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</si>
  <si>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</si>
  <si>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</si>
  <si>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</si>
  <si>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</si>
  <si>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</si>
  <si>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</si>
  <si>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</si>
  <si>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</si>
  <si>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</si>
  <si>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</si>
  <si>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</si>
  <si>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</si>
  <si>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</si>
  <si>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</si>
  <si>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</si>
  <si>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</si>
  <si>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</si>
  <si>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</si>
  <si>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</si>
  <si>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</si>
  <si>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</si>
  <si>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</si>
  <si>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</si>
  <si>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</si>
  <si>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</si>
  <si>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</si>
  <si>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</si>
  <si>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</si>
  <si>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</si>
  <si>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</si>
  <si>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</si>
  <si>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</si>
  <si>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03000</t>
  </si>
  <si>
    <t>水洗化人口等（平成28年度実績）</t>
    <phoneticPr fontId="3"/>
  </si>
  <si>
    <t>し尿処理の状況（平成28年度実績）</t>
    <phoneticPr fontId="3"/>
  </si>
  <si>
    <t>03201</t>
  </si>
  <si>
    <t>盛岡市</t>
  </si>
  <si>
    <t>○</t>
  </si>
  <si>
    <t>031201</t>
    <phoneticPr fontId="3"/>
  </si>
  <si>
    <t>03202</t>
  </si>
  <si>
    <t>宮古市</t>
  </si>
  <si>
    <t>031202</t>
    <phoneticPr fontId="3"/>
  </si>
  <si>
    <t>03203</t>
  </si>
  <si>
    <t>大船渡市</t>
  </si>
  <si>
    <t>031203</t>
    <phoneticPr fontId="3"/>
  </si>
  <si>
    <t>03205</t>
  </si>
  <si>
    <t>花巻市</t>
  </si>
  <si>
    <t>031205</t>
    <phoneticPr fontId="3"/>
  </si>
  <si>
    <t>03206</t>
  </si>
  <si>
    <t>北上市</t>
  </si>
  <si>
    <t>031206</t>
    <phoneticPr fontId="3"/>
  </si>
  <si>
    <t>03207</t>
  </si>
  <si>
    <t>久慈市</t>
  </si>
  <si>
    <t>031207</t>
    <phoneticPr fontId="3"/>
  </si>
  <si>
    <t>03208</t>
  </si>
  <si>
    <t>遠野市</t>
  </si>
  <si>
    <t>031208</t>
    <phoneticPr fontId="3"/>
  </si>
  <si>
    <t>03209</t>
  </si>
  <si>
    <t>一関市</t>
  </si>
  <si>
    <t>031209</t>
    <phoneticPr fontId="3"/>
  </si>
  <si>
    <t>03210</t>
  </si>
  <si>
    <t>陸前高田市</t>
  </si>
  <si>
    <t>031210</t>
    <phoneticPr fontId="3"/>
  </si>
  <si>
    <t>03211</t>
  </si>
  <si>
    <t>釜石市</t>
  </si>
  <si>
    <t>031211</t>
    <phoneticPr fontId="3"/>
  </si>
  <si>
    <t>03213</t>
  </si>
  <si>
    <t>二戸市</t>
  </si>
  <si>
    <t>031213</t>
    <phoneticPr fontId="3"/>
  </si>
  <si>
    <t>03214</t>
  </si>
  <si>
    <t>八幡平市</t>
  </si>
  <si>
    <t>031214</t>
    <phoneticPr fontId="3"/>
  </si>
  <si>
    <t>03215</t>
  </si>
  <si>
    <t>奥州市</t>
  </si>
  <si>
    <t>031215</t>
    <phoneticPr fontId="3"/>
  </si>
  <si>
    <t>03216</t>
  </si>
  <si>
    <t>滝沢市</t>
  </si>
  <si>
    <t>031216</t>
    <phoneticPr fontId="3"/>
  </si>
  <si>
    <t>03301</t>
  </si>
  <si>
    <t>雫石町</t>
  </si>
  <si>
    <t>031301</t>
    <phoneticPr fontId="3"/>
  </si>
  <si>
    <t>03302</t>
  </si>
  <si>
    <t>葛巻町</t>
  </si>
  <si>
    <t>031302</t>
    <phoneticPr fontId="3"/>
  </si>
  <si>
    <t>03303</t>
  </si>
  <si>
    <t>岩手町</t>
  </si>
  <si>
    <t>031303</t>
    <phoneticPr fontId="3"/>
  </si>
  <si>
    <t>03321</t>
  </si>
  <si>
    <t>紫波町</t>
  </si>
  <si>
    <t>031321</t>
    <phoneticPr fontId="3"/>
  </si>
  <si>
    <t>03322</t>
  </si>
  <si>
    <t>矢巾町</t>
  </si>
  <si>
    <t>031322</t>
    <phoneticPr fontId="3"/>
  </si>
  <si>
    <t>03366</t>
  </si>
  <si>
    <t>西和賀町</t>
  </si>
  <si>
    <t>031366</t>
    <phoneticPr fontId="3"/>
  </si>
  <si>
    <t>03381</t>
  </si>
  <si>
    <t>金ケ崎町</t>
  </si>
  <si>
    <t>031381</t>
    <phoneticPr fontId="3"/>
  </si>
  <si>
    <t>03402</t>
  </si>
  <si>
    <t>平泉町</t>
  </si>
  <si>
    <t>031402</t>
    <phoneticPr fontId="3"/>
  </si>
  <si>
    <t>03441</t>
  </si>
  <si>
    <t>住田町</t>
  </si>
  <si>
    <t>031441</t>
    <phoneticPr fontId="3"/>
  </si>
  <si>
    <t>03461</t>
  </si>
  <si>
    <t>大槌町</t>
  </si>
  <si>
    <t>031461</t>
    <phoneticPr fontId="3"/>
  </si>
  <si>
    <t>03482</t>
  </si>
  <si>
    <t>山田町</t>
  </si>
  <si>
    <t>031482</t>
    <phoneticPr fontId="3"/>
  </si>
  <si>
    <t>03483</t>
  </si>
  <si>
    <t>岩泉町</t>
  </si>
  <si>
    <t>031483</t>
    <phoneticPr fontId="3"/>
  </si>
  <si>
    <t>03484</t>
  </si>
  <si>
    <t>田野畑村</t>
  </si>
  <si>
    <t>031484</t>
    <phoneticPr fontId="3"/>
  </si>
  <si>
    <t>03485</t>
  </si>
  <si>
    <t>普代村</t>
  </si>
  <si>
    <t>031485</t>
    <phoneticPr fontId="3"/>
  </si>
  <si>
    <t>03501</t>
  </si>
  <si>
    <t>軽米町</t>
  </si>
  <si>
    <t>031501</t>
    <phoneticPr fontId="3"/>
  </si>
  <si>
    <t>03503</t>
  </si>
  <si>
    <t>野田村</t>
  </si>
  <si>
    <t>031503</t>
    <phoneticPr fontId="3"/>
  </si>
  <si>
    <t>03506</t>
  </si>
  <si>
    <t>九戸村</t>
  </si>
  <si>
    <t>031506</t>
    <phoneticPr fontId="3"/>
  </si>
  <si>
    <t>03507</t>
  </si>
  <si>
    <t>洋野町</t>
  </si>
  <si>
    <t>031507</t>
    <phoneticPr fontId="3"/>
  </si>
  <si>
    <t>03524</t>
  </si>
  <si>
    <t>一戸町</t>
  </si>
  <si>
    <t>031524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</si>
</sst>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51</v>
      </c>
      <c r="B7" s="116" t="s">
        <v>251</v>
      </c>
      <c r="C7" s="109" t="s">
        <v>200</v>
      </c>
      <c r="D7" s="110">
        <f>+SUM(E7,+I7)</f>
        <v>1279875</v>
      </c>
      <c r="E7" s="110">
        <f>+SUM(G7,+H7)</f>
        <v>351940</v>
      </c>
      <c r="F7" s="111">
        <f>IF(D7&gt;0,E7/D7*100,"-")</f>
        <v>27.497997851352672</v>
      </c>
      <c r="G7" s="108">
        <f>SUM(G$8:G$1000)</f>
        <v>351010</v>
      </c>
      <c r="H7" s="108">
        <f>SUM(H$8:H$1000)</f>
        <v>930</v>
      </c>
      <c r="I7" s="110">
        <f>+SUM(K7,+M7,+O7)</f>
        <v>927935</v>
      </c>
      <c r="J7" s="111">
        <f>IF(D7&gt;0,I7/D7*100,"-")</f>
        <v>72.502002148647321</v>
      </c>
      <c r="K7" s="108">
        <f>SUM(K$8:K$1000)</f>
        <v>655527</v>
      </c>
      <c r="L7" s="111">
        <f>IF(D7&gt;0,K7/D7*100,"-")</f>
        <v>51.218048637562262</v>
      </c>
      <c r="M7" s="108">
        <f>SUM(M$8:M$1000)</f>
        <v>1574</v>
      </c>
      <c r="N7" s="111">
        <f>IF(D7&gt;0,M7/D7*100,"-")</f>
        <v>0.1229807598398281</v>
      </c>
      <c r="O7" s="108">
        <f>SUM(O$8:O$1000)</f>
        <v>270834</v>
      </c>
      <c r="P7" s="108">
        <f>SUM(P$8:P$1000)</f>
        <v>235807</v>
      </c>
      <c r="Q7" s="111">
        <f>IF(D7&gt;0,O7/D7*100,"-")</f>
        <v>21.160972751245239</v>
      </c>
      <c r="R7" s="108">
        <f>SUM(R$8:R$1000)</f>
        <v>6095</v>
      </c>
      <c r="S7" s="112">
        <f t="shared" ref="S7:Z7" si="0">COUNTIF(S$8:S$1000,"○")</f>
        <v>31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28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51</v>
      </c>
      <c r="B8" s="102" t="s">
        <v>254</v>
      </c>
      <c r="C8" s="101" t="s">
        <v>255</v>
      </c>
      <c r="D8" s="103">
        <f>+SUM(E8,+I8)</f>
        <v>293130</v>
      </c>
      <c r="E8" s="103">
        <f>+SUM(G8,+H8)</f>
        <v>19524</v>
      </c>
      <c r="F8" s="104">
        <f>IF(D8&gt;0,E8/D8*100,"-")</f>
        <v>6.6605260464640255</v>
      </c>
      <c r="G8" s="103">
        <v>19524</v>
      </c>
      <c r="H8" s="103">
        <v>0</v>
      </c>
      <c r="I8" s="103">
        <f>+SUM(K8,+M8,+O8)</f>
        <v>273606</v>
      </c>
      <c r="J8" s="104">
        <f>IF(D8&gt;0,I8/D8*100,"-")</f>
        <v>93.339473953535972</v>
      </c>
      <c r="K8" s="103">
        <v>252120</v>
      </c>
      <c r="L8" s="104">
        <f>IF(D8&gt;0,K8/D8*100,"-")</f>
        <v>86.009620304984139</v>
      </c>
      <c r="M8" s="103">
        <v>0</v>
      </c>
      <c r="N8" s="104">
        <f>IF(D8&gt;0,M8/D8*100,"-")</f>
        <v>0</v>
      </c>
      <c r="O8" s="103">
        <v>21486</v>
      </c>
      <c r="P8" s="103">
        <v>20133</v>
      </c>
      <c r="Q8" s="104">
        <f>IF(D8&gt;0,O8/D8*100,"-")</f>
        <v>7.3298536485518371</v>
      </c>
      <c r="R8" s="103">
        <v>1401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51</v>
      </c>
      <c r="B9" s="102" t="s">
        <v>258</v>
      </c>
      <c r="C9" s="101" t="s">
        <v>259</v>
      </c>
      <c r="D9" s="103">
        <f>+SUM(E9,+I9)</f>
        <v>55341</v>
      </c>
      <c r="E9" s="103">
        <f>+SUM(G9,+H9)</f>
        <v>13411</v>
      </c>
      <c r="F9" s="104">
        <f>IF(D9&gt;0,E9/D9*100,"-")</f>
        <v>24.233389349668418</v>
      </c>
      <c r="G9" s="103">
        <v>13411</v>
      </c>
      <c r="H9" s="103">
        <v>0</v>
      </c>
      <c r="I9" s="103">
        <f>+SUM(K9,+M9,+O9)</f>
        <v>41930</v>
      </c>
      <c r="J9" s="104">
        <f>IF(D9&gt;0,I9/D9*100,"-")</f>
        <v>75.766610650331572</v>
      </c>
      <c r="K9" s="103">
        <v>31232</v>
      </c>
      <c r="L9" s="104">
        <f>IF(D9&gt;0,K9/D9*100,"-")</f>
        <v>56.43555410997272</v>
      </c>
      <c r="M9" s="103">
        <v>0</v>
      </c>
      <c r="N9" s="104">
        <f>IF(D9&gt;0,M9/D9*100,"-")</f>
        <v>0</v>
      </c>
      <c r="O9" s="103">
        <v>10698</v>
      </c>
      <c r="P9" s="103">
        <v>10698</v>
      </c>
      <c r="Q9" s="104">
        <f>IF(D9&gt;0,O9/D9*100,"-")</f>
        <v>19.331056540358865</v>
      </c>
      <c r="R9" s="103">
        <v>141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51</v>
      </c>
      <c r="B10" s="102" t="s">
        <v>261</v>
      </c>
      <c r="C10" s="101" t="s">
        <v>262</v>
      </c>
      <c r="D10" s="103">
        <f>+SUM(E10,+I10)</f>
        <v>38030</v>
      </c>
      <c r="E10" s="103">
        <f>+SUM(G10,+H10)</f>
        <v>17687</v>
      </c>
      <c r="F10" s="104">
        <f>IF(D10&gt;0,E10/D10*100,"-")</f>
        <v>46.508019984222983</v>
      </c>
      <c r="G10" s="103">
        <v>17627</v>
      </c>
      <c r="H10" s="103">
        <v>60</v>
      </c>
      <c r="I10" s="103">
        <f>+SUM(K10,+M10,+O10)</f>
        <v>20343</v>
      </c>
      <c r="J10" s="104">
        <f>IF(D10&gt;0,I10/D10*100,"-")</f>
        <v>53.491980015777017</v>
      </c>
      <c r="K10" s="103">
        <v>7989</v>
      </c>
      <c r="L10" s="104">
        <f>IF(D10&gt;0,K10/D10*100,"-")</f>
        <v>21.007099658164606</v>
      </c>
      <c r="M10" s="103">
        <v>0</v>
      </c>
      <c r="N10" s="104">
        <f>IF(D10&gt;0,M10/D10*100,"-")</f>
        <v>0</v>
      </c>
      <c r="O10" s="103">
        <v>12354</v>
      </c>
      <c r="P10" s="103">
        <v>11568</v>
      </c>
      <c r="Q10" s="104">
        <f>IF(D10&gt;0,O10/D10*100,"-")</f>
        <v>32.484880357612411</v>
      </c>
      <c r="R10" s="103">
        <v>375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51</v>
      </c>
      <c r="B11" s="102" t="s">
        <v>264</v>
      </c>
      <c r="C11" s="101" t="s">
        <v>265</v>
      </c>
      <c r="D11" s="103">
        <f>+SUM(E11,+I11)</f>
        <v>98241</v>
      </c>
      <c r="E11" s="103">
        <f>+SUM(G11,+H11)</f>
        <v>20715</v>
      </c>
      <c r="F11" s="104">
        <f>IF(D11&gt;0,E11/D11*100,"-")</f>
        <v>21.085900998564753</v>
      </c>
      <c r="G11" s="103">
        <v>20715</v>
      </c>
      <c r="H11" s="103">
        <v>0</v>
      </c>
      <c r="I11" s="103">
        <f>+SUM(K11,+M11,+O11)</f>
        <v>77526</v>
      </c>
      <c r="J11" s="104">
        <f>IF(D11&gt;0,I11/D11*100,"-")</f>
        <v>78.914099001435247</v>
      </c>
      <c r="K11" s="103">
        <v>50235</v>
      </c>
      <c r="L11" s="104">
        <f>IF(D11&gt;0,K11/D11*100,"-")</f>
        <v>51.134455064586071</v>
      </c>
      <c r="M11" s="103">
        <v>201</v>
      </c>
      <c r="N11" s="104">
        <f>IF(D11&gt;0,M11/D11*100,"-")</f>
        <v>0.20459889455522645</v>
      </c>
      <c r="O11" s="103">
        <v>27090</v>
      </c>
      <c r="P11" s="103">
        <v>25715</v>
      </c>
      <c r="Q11" s="104">
        <f>IF(D11&gt;0,O11/D11*100,"-")</f>
        <v>27.575045042293951</v>
      </c>
      <c r="R11" s="103">
        <v>310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51</v>
      </c>
      <c r="B12" s="102" t="s">
        <v>267</v>
      </c>
      <c r="C12" s="101" t="s">
        <v>268</v>
      </c>
      <c r="D12" s="103">
        <f>+SUM(E12,+I12)</f>
        <v>93312</v>
      </c>
      <c r="E12" s="103">
        <f>+SUM(G12,+H12)</f>
        <v>17749</v>
      </c>
      <c r="F12" s="104">
        <f>IF(D12&gt;0,E12/D12*100,"-")</f>
        <v>19.021133401920441</v>
      </c>
      <c r="G12" s="103">
        <v>17749</v>
      </c>
      <c r="H12" s="103">
        <v>0</v>
      </c>
      <c r="I12" s="103">
        <f>+SUM(K12,+M12,+O12)</f>
        <v>75563</v>
      </c>
      <c r="J12" s="104">
        <f>IF(D12&gt;0,I12/D12*100,"-")</f>
        <v>80.978866598079563</v>
      </c>
      <c r="K12" s="103">
        <v>57254</v>
      </c>
      <c r="L12" s="104">
        <f>IF(D12&gt;0,K12/D12*100,"-")</f>
        <v>61.35759602194787</v>
      </c>
      <c r="M12" s="103">
        <v>90</v>
      </c>
      <c r="N12" s="104">
        <f>IF(D12&gt;0,M12/D12*100,"-")</f>
        <v>9.6450617283950615E-2</v>
      </c>
      <c r="O12" s="103">
        <v>18219</v>
      </c>
      <c r="P12" s="103">
        <v>6550</v>
      </c>
      <c r="Q12" s="104">
        <f>IF(D12&gt;0,O12/D12*100,"-")</f>
        <v>19.524819958847736</v>
      </c>
      <c r="R12" s="103">
        <v>431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51</v>
      </c>
      <c r="B13" s="102" t="s">
        <v>270</v>
      </c>
      <c r="C13" s="101" t="s">
        <v>271</v>
      </c>
      <c r="D13" s="103">
        <f>+SUM(E13,+I13)</f>
        <v>36266</v>
      </c>
      <c r="E13" s="103">
        <f>+SUM(G13,+H13)</f>
        <v>20769</v>
      </c>
      <c r="F13" s="104">
        <f>IF(D13&gt;0,E13/D13*100,"-")</f>
        <v>57.268515965367008</v>
      </c>
      <c r="G13" s="103">
        <v>20769</v>
      </c>
      <c r="H13" s="103">
        <v>0</v>
      </c>
      <c r="I13" s="103">
        <f>+SUM(K13,+M13,+O13)</f>
        <v>15497</v>
      </c>
      <c r="J13" s="104">
        <f>IF(D13&gt;0,I13/D13*100,"-")</f>
        <v>42.731484034632992</v>
      </c>
      <c r="K13" s="103">
        <v>8300</v>
      </c>
      <c r="L13" s="104">
        <f>IF(D13&gt;0,K13/D13*100,"-")</f>
        <v>22.886450118568355</v>
      </c>
      <c r="M13" s="103">
        <v>85</v>
      </c>
      <c r="N13" s="104">
        <f>IF(D13&gt;0,M13/D13*100,"-")</f>
        <v>0.23437930844316993</v>
      </c>
      <c r="O13" s="103">
        <v>7112</v>
      </c>
      <c r="P13" s="103">
        <v>6941</v>
      </c>
      <c r="Q13" s="104">
        <f>IF(D13&gt;0,O13/D13*100,"-")</f>
        <v>19.610654607621463</v>
      </c>
      <c r="R13" s="103">
        <v>160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51</v>
      </c>
      <c r="B14" s="102" t="s">
        <v>273</v>
      </c>
      <c r="C14" s="101" t="s">
        <v>274</v>
      </c>
      <c r="D14" s="103">
        <f>+SUM(E14,+I14)</f>
        <v>28374</v>
      </c>
      <c r="E14" s="103">
        <f>+SUM(G14,+H14)</f>
        <v>11461</v>
      </c>
      <c r="F14" s="104">
        <f>IF(D14&gt;0,E14/D14*100,"-")</f>
        <v>40.392612955522658</v>
      </c>
      <c r="G14" s="103">
        <v>11461</v>
      </c>
      <c r="H14" s="103">
        <v>0</v>
      </c>
      <c r="I14" s="103">
        <f>+SUM(K14,+M14,+O14)</f>
        <v>16913</v>
      </c>
      <c r="J14" s="104">
        <f>IF(D14&gt;0,I14/D14*100,"-")</f>
        <v>59.607387044477335</v>
      </c>
      <c r="K14" s="103">
        <v>10328</v>
      </c>
      <c r="L14" s="104">
        <f>IF(D14&gt;0,K14/D14*100,"-")</f>
        <v>36.399520687953761</v>
      </c>
      <c r="M14" s="103">
        <v>0</v>
      </c>
      <c r="N14" s="104">
        <f>IF(D14&gt;0,M14/D14*100,"-")</f>
        <v>0</v>
      </c>
      <c r="O14" s="103">
        <v>6585</v>
      </c>
      <c r="P14" s="103">
        <v>6382</v>
      </c>
      <c r="Q14" s="104">
        <f>IF(D14&gt;0,O14/D14*100,"-")</f>
        <v>23.207866356523578</v>
      </c>
      <c r="R14" s="103">
        <v>97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51</v>
      </c>
      <c r="B15" s="102" t="s">
        <v>276</v>
      </c>
      <c r="C15" s="101" t="s">
        <v>277</v>
      </c>
      <c r="D15" s="103">
        <f>+SUM(E15,+I15)</f>
        <v>121411</v>
      </c>
      <c r="E15" s="103">
        <f>+SUM(G15,+H15)</f>
        <v>53528</v>
      </c>
      <c r="F15" s="104">
        <f>IF(D15&gt;0,E15/D15*100,"-")</f>
        <v>44.088262183821897</v>
      </c>
      <c r="G15" s="103">
        <v>53528</v>
      </c>
      <c r="H15" s="103">
        <v>0</v>
      </c>
      <c r="I15" s="103">
        <f>+SUM(K15,+M15,+O15)</f>
        <v>67883</v>
      </c>
      <c r="J15" s="104">
        <f>IF(D15&gt;0,I15/D15*100,"-")</f>
        <v>55.91173781617811</v>
      </c>
      <c r="K15" s="103">
        <v>35845</v>
      </c>
      <c r="L15" s="104">
        <f>IF(D15&gt;0,K15/D15*100,"-")</f>
        <v>29.523684015451646</v>
      </c>
      <c r="M15" s="103">
        <v>154</v>
      </c>
      <c r="N15" s="104">
        <f>IF(D15&gt;0,M15/D15*100,"-")</f>
        <v>0.12684188417853406</v>
      </c>
      <c r="O15" s="103">
        <v>31884</v>
      </c>
      <c r="P15" s="103">
        <v>31105</v>
      </c>
      <c r="Q15" s="104">
        <f>IF(D15&gt;0,O15/D15*100,"-")</f>
        <v>26.261211916547921</v>
      </c>
      <c r="R15" s="103">
        <v>782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51</v>
      </c>
      <c r="B16" s="102" t="s">
        <v>279</v>
      </c>
      <c r="C16" s="101" t="s">
        <v>280</v>
      </c>
      <c r="D16" s="103">
        <f>+SUM(E16,+I16)</f>
        <v>19931</v>
      </c>
      <c r="E16" s="103">
        <f>+SUM(G16,+H16)</f>
        <v>8898</v>
      </c>
      <c r="F16" s="104">
        <f>IF(D16&gt;0,E16/D16*100,"-")</f>
        <v>44.644021875470372</v>
      </c>
      <c r="G16" s="103">
        <v>8898</v>
      </c>
      <c r="H16" s="103">
        <v>0</v>
      </c>
      <c r="I16" s="103">
        <f>+SUM(K16,+M16,+O16)</f>
        <v>11033</v>
      </c>
      <c r="J16" s="104">
        <f>IF(D16&gt;0,I16/D16*100,"-")</f>
        <v>55.355978124529628</v>
      </c>
      <c r="K16" s="103">
        <v>2228</v>
      </c>
      <c r="L16" s="104">
        <f>IF(D16&gt;0,K16/D16*100,"-")</f>
        <v>11.178566052882443</v>
      </c>
      <c r="M16" s="103">
        <v>0</v>
      </c>
      <c r="N16" s="104">
        <f>IF(D16&gt;0,M16/D16*100,"-")</f>
        <v>0</v>
      </c>
      <c r="O16" s="103">
        <v>8805</v>
      </c>
      <c r="P16" s="103">
        <v>8539</v>
      </c>
      <c r="Q16" s="104">
        <f>IF(D16&gt;0,O16/D16*100,"-")</f>
        <v>44.177412071647183</v>
      </c>
      <c r="R16" s="103">
        <v>124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51</v>
      </c>
      <c r="B17" s="102" t="s">
        <v>282</v>
      </c>
      <c r="C17" s="101" t="s">
        <v>283</v>
      </c>
      <c r="D17" s="103">
        <f>+SUM(E17,+I17)</f>
        <v>35458</v>
      </c>
      <c r="E17" s="103">
        <f>+SUM(G17,+H17)</f>
        <v>9515</v>
      </c>
      <c r="F17" s="104">
        <f>IF(D17&gt;0,E17/D17*100,"-")</f>
        <v>26.834564837272268</v>
      </c>
      <c r="G17" s="103">
        <v>9515</v>
      </c>
      <c r="H17" s="103">
        <v>0</v>
      </c>
      <c r="I17" s="103">
        <f>+SUM(K17,+M17,+O17)</f>
        <v>25943</v>
      </c>
      <c r="J17" s="104">
        <f>IF(D17&gt;0,I17/D17*100,"-")</f>
        <v>73.165435162727732</v>
      </c>
      <c r="K17" s="103">
        <v>18145</v>
      </c>
      <c r="L17" s="104">
        <f>IF(D17&gt;0,K17/D17*100,"-")</f>
        <v>51.173219019685256</v>
      </c>
      <c r="M17" s="103">
        <v>0</v>
      </c>
      <c r="N17" s="104">
        <f>IF(D17&gt;0,M17/D17*100,"-")</f>
        <v>0</v>
      </c>
      <c r="O17" s="103">
        <v>7798</v>
      </c>
      <c r="P17" s="103">
        <v>7511</v>
      </c>
      <c r="Q17" s="104">
        <f>IF(D17&gt;0,O17/D17*100,"-")</f>
        <v>21.992216143042473</v>
      </c>
      <c r="R17" s="103">
        <v>195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51</v>
      </c>
      <c r="B18" s="102" t="s">
        <v>285</v>
      </c>
      <c r="C18" s="101" t="s">
        <v>286</v>
      </c>
      <c r="D18" s="103">
        <f>+SUM(E18,+I18)</f>
        <v>28112</v>
      </c>
      <c r="E18" s="103">
        <f>+SUM(G18,+H18)</f>
        <v>11706</v>
      </c>
      <c r="F18" s="104">
        <f>IF(D18&gt;0,E18/D18*100,"-")</f>
        <v>41.640580535002847</v>
      </c>
      <c r="G18" s="103">
        <v>11706</v>
      </c>
      <c r="H18" s="103">
        <v>0</v>
      </c>
      <c r="I18" s="103">
        <f>+SUM(K18,+M18,+O18)</f>
        <v>16406</v>
      </c>
      <c r="J18" s="104">
        <f>IF(D18&gt;0,I18/D18*100,"-")</f>
        <v>58.359419464997153</v>
      </c>
      <c r="K18" s="103">
        <v>12307</v>
      </c>
      <c r="L18" s="104">
        <f>IF(D18&gt;0,K18/D18*100,"-")</f>
        <v>43.778457598178719</v>
      </c>
      <c r="M18" s="103">
        <v>0</v>
      </c>
      <c r="N18" s="104">
        <f>IF(D18&gt;0,M18/D18*100,"-")</f>
        <v>0</v>
      </c>
      <c r="O18" s="103">
        <v>4099</v>
      </c>
      <c r="P18" s="103">
        <v>3768</v>
      </c>
      <c r="Q18" s="104">
        <f>IF(D18&gt;0,O18/D18*100,"-")</f>
        <v>14.58096186681844</v>
      </c>
      <c r="R18" s="103">
        <v>161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51</v>
      </c>
      <c r="B19" s="102" t="s">
        <v>288</v>
      </c>
      <c r="C19" s="101" t="s">
        <v>289</v>
      </c>
      <c r="D19" s="103">
        <f>+SUM(E19,+I19)</f>
        <v>26784</v>
      </c>
      <c r="E19" s="103">
        <f>+SUM(G19,+H19)</f>
        <v>13185</v>
      </c>
      <c r="F19" s="104">
        <f>IF(D19&gt;0,E19/D19*100,"-")</f>
        <v>49.227150537634408</v>
      </c>
      <c r="G19" s="103">
        <v>13185</v>
      </c>
      <c r="H19" s="103">
        <v>0</v>
      </c>
      <c r="I19" s="103">
        <f>+SUM(K19,+M19,+O19)</f>
        <v>13599</v>
      </c>
      <c r="J19" s="104">
        <f>IF(D19&gt;0,I19/D19*100,"-")</f>
        <v>50.772849462365585</v>
      </c>
      <c r="K19" s="103">
        <v>6349</v>
      </c>
      <c r="L19" s="104">
        <f>IF(D19&gt;0,K19/D19*100,"-")</f>
        <v>23.704450418160093</v>
      </c>
      <c r="M19" s="103">
        <v>0</v>
      </c>
      <c r="N19" s="104">
        <f>IF(D19&gt;0,M19/D19*100,"-")</f>
        <v>0</v>
      </c>
      <c r="O19" s="103">
        <v>7250</v>
      </c>
      <c r="P19" s="103">
        <v>7250</v>
      </c>
      <c r="Q19" s="104">
        <f>IF(D19&gt;0,O19/D19*100,"-")</f>
        <v>27.068399044205492</v>
      </c>
      <c r="R19" s="103">
        <v>136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51</v>
      </c>
      <c r="B20" s="102" t="s">
        <v>291</v>
      </c>
      <c r="C20" s="101" t="s">
        <v>292</v>
      </c>
      <c r="D20" s="103">
        <f>+SUM(E20,+I20)</f>
        <v>120328</v>
      </c>
      <c r="E20" s="103">
        <f>+SUM(G20,+H20)</f>
        <v>39568</v>
      </c>
      <c r="F20" s="104">
        <f>IF(D20&gt;0,E20/D20*100,"-")</f>
        <v>32.883451898145069</v>
      </c>
      <c r="G20" s="103">
        <v>39568</v>
      </c>
      <c r="H20" s="103">
        <v>0</v>
      </c>
      <c r="I20" s="103">
        <f>+SUM(K20,+M20,+O20)</f>
        <v>80760</v>
      </c>
      <c r="J20" s="104">
        <f>IF(D20&gt;0,I20/D20*100,"-")</f>
        <v>67.116548101854931</v>
      </c>
      <c r="K20" s="103">
        <v>42629</v>
      </c>
      <c r="L20" s="104">
        <f>IF(D20&gt;0,K20/D20*100,"-")</f>
        <v>35.427331959311218</v>
      </c>
      <c r="M20" s="103">
        <v>1044</v>
      </c>
      <c r="N20" s="104">
        <f>IF(D20&gt;0,M20/D20*100,"-")</f>
        <v>0.86762848214879329</v>
      </c>
      <c r="O20" s="103">
        <v>37087</v>
      </c>
      <c r="P20" s="103">
        <v>20839</v>
      </c>
      <c r="Q20" s="104">
        <f>IF(D20&gt;0,O20/D20*100,"-")</f>
        <v>30.821587660394922</v>
      </c>
      <c r="R20" s="103">
        <v>522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51</v>
      </c>
      <c r="B21" s="102" t="s">
        <v>294</v>
      </c>
      <c r="C21" s="101" t="s">
        <v>295</v>
      </c>
      <c r="D21" s="103">
        <f>+SUM(E21,+I21)</f>
        <v>55174</v>
      </c>
      <c r="E21" s="103">
        <f>+SUM(G21,+H21)</f>
        <v>10417</v>
      </c>
      <c r="F21" s="104">
        <f>IF(D21&gt;0,E21/D21*100,"-")</f>
        <v>18.880269692246348</v>
      </c>
      <c r="G21" s="103">
        <v>10261</v>
      </c>
      <c r="H21" s="103">
        <v>156</v>
      </c>
      <c r="I21" s="103">
        <f>+SUM(K21,+M21,+O21)</f>
        <v>44757</v>
      </c>
      <c r="J21" s="104">
        <f>IF(D21&gt;0,I21/D21*100,"-")</f>
        <v>81.119730307753656</v>
      </c>
      <c r="K21" s="103">
        <v>35219</v>
      </c>
      <c r="L21" s="104">
        <f>IF(D21&gt;0,K21/D21*100,"-")</f>
        <v>63.832602312683505</v>
      </c>
      <c r="M21" s="103">
        <v>0</v>
      </c>
      <c r="N21" s="104">
        <f>IF(D21&gt;0,M21/D21*100,"-")</f>
        <v>0</v>
      </c>
      <c r="O21" s="103">
        <v>9538</v>
      </c>
      <c r="P21" s="103">
        <v>9476</v>
      </c>
      <c r="Q21" s="104">
        <f>IF(D21&gt;0,O21/D21*100,"-")</f>
        <v>17.287127995070144</v>
      </c>
      <c r="R21" s="103">
        <v>145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51</v>
      </c>
      <c r="B22" s="102" t="s">
        <v>297</v>
      </c>
      <c r="C22" s="101" t="s">
        <v>298</v>
      </c>
      <c r="D22" s="103">
        <f>+SUM(E22,+I22)</f>
        <v>17151</v>
      </c>
      <c r="E22" s="103">
        <f>+SUM(G22,+H22)</f>
        <v>4921</v>
      </c>
      <c r="F22" s="104">
        <f>IF(D22&gt;0,E22/D22*100,"-")</f>
        <v>28.69220453617865</v>
      </c>
      <c r="G22" s="103">
        <v>4921</v>
      </c>
      <c r="H22" s="103">
        <v>0</v>
      </c>
      <c r="I22" s="103">
        <f>+SUM(K22,+M22,+O22)</f>
        <v>12230</v>
      </c>
      <c r="J22" s="104">
        <f>IF(D22&gt;0,I22/D22*100,"-")</f>
        <v>71.30779546382135</v>
      </c>
      <c r="K22" s="103">
        <v>9141</v>
      </c>
      <c r="L22" s="104">
        <f>IF(D22&gt;0,K22/D22*100,"-")</f>
        <v>53.297183837677096</v>
      </c>
      <c r="M22" s="103">
        <v>0</v>
      </c>
      <c r="N22" s="104">
        <f>IF(D22&gt;0,M22/D22*100,"-")</f>
        <v>0</v>
      </c>
      <c r="O22" s="103">
        <v>3089</v>
      </c>
      <c r="P22" s="103">
        <v>2774</v>
      </c>
      <c r="Q22" s="104">
        <f>IF(D22&gt;0,O22/D22*100,"-")</f>
        <v>18.01061162614425</v>
      </c>
      <c r="R22" s="103">
        <v>38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51</v>
      </c>
      <c r="B23" s="102" t="s">
        <v>300</v>
      </c>
      <c r="C23" s="101" t="s">
        <v>301</v>
      </c>
      <c r="D23" s="103">
        <f>+SUM(E23,+I23)</f>
        <v>6529</v>
      </c>
      <c r="E23" s="103">
        <f>+SUM(G23,+H23)</f>
        <v>3684</v>
      </c>
      <c r="F23" s="104">
        <f>IF(D23&gt;0,E23/D23*100,"-")</f>
        <v>56.425179966304185</v>
      </c>
      <c r="G23" s="103">
        <v>3151</v>
      </c>
      <c r="H23" s="103">
        <v>533</v>
      </c>
      <c r="I23" s="103">
        <f>+SUM(K23,+M23,+O23)</f>
        <v>2845</v>
      </c>
      <c r="J23" s="104">
        <f>IF(D23&gt;0,I23/D23*100,"-")</f>
        <v>43.574820033695822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2845</v>
      </c>
      <c r="P23" s="103">
        <v>2845</v>
      </c>
      <c r="Q23" s="104">
        <f>IF(D23&gt;0,O23/D23*100,"-")</f>
        <v>43.574820033695822</v>
      </c>
      <c r="R23" s="103">
        <v>19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51</v>
      </c>
      <c r="B24" s="102" t="s">
        <v>303</v>
      </c>
      <c r="C24" s="101" t="s">
        <v>304</v>
      </c>
      <c r="D24" s="103">
        <f>+SUM(E24,+I24)</f>
        <v>14109</v>
      </c>
      <c r="E24" s="103">
        <f>+SUM(G24,+H24)</f>
        <v>7753</v>
      </c>
      <c r="F24" s="104">
        <f>IF(D24&gt;0,E24/D24*100,"-")</f>
        <v>54.950740661988803</v>
      </c>
      <c r="G24" s="103">
        <v>7753</v>
      </c>
      <c r="H24" s="103">
        <v>0</v>
      </c>
      <c r="I24" s="103">
        <f>+SUM(K24,+M24,+O24)</f>
        <v>6356</v>
      </c>
      <c r="J24" s="104">
        <f>IF(D24&gt;0,I24/D24*100,"-")</f>
        <v>45.049259338011197</v>
      </c>
      <c r="K24" s="103">
        <v>3533</v>
      </c>
      <c r="L24" s="104">
        <f>IF(D24&gt;0,K24/D24*100,"-")</f>
        <v>25.040754128570413</v>
      </c>
      <c r="M24" s="103">
        <v>0</v>
      </c>
      <c r="N24" s="104">
        <f>IF(D24&gt;0,M24/D24*100,"-")</f>
        <v>0</v>
      </c>
      <c r="O24" s="103">
        <v>2823</v>
      </c>
      <c r="P24" s="103">
        <v>2782</v>
      </c>
      <c r="Q24" s="104">
        <f>IF(D24&gt;0,O24/D24*100,"-")</f>
        <v>20.008505209440784</v>
      </c>
      <c r="R24" s="103">
        <v>133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51</v>
      </c>
      <c r="B25" s="102" t="s">
        <v>306</v>
      </c>
      <c r="C25" s="101" t="s">
        <v>307</v>
      </c>
      <c r="D25" s="103">
        <f>+SUM(E25,+I25)</f>
        <v>33496</v>
      </c>
      <c r="E25" s="103">
        <f>+SUM(G25,+H25)</f>
        <v>4696</v>
      </c>
      <c r="F25" s="104">
        <f>IF(D25&gt;0,E25/D25*100,"-")</f>
        <v>14.019584427991402</v>
      </c>
      <c r="G25" s="103">
        <v>4696</v>
      </c>
      <c r="H25" s="103">
        <v>0</v>
      </c>
      <c r="I25" s="103">
        <f>+SUM(K25,+M25,+O25)</f>
        <v>28800</v>
      </c>
      <c r="J25" s="104">
        <f>IF(D25&gt;0,I25/D25*100,"-")</f>
        <v>85.980415572008596</v>
      </c>
      <c r="K25" s="103">
        <v>18254</v>
      </c>
      <c r="L25" s="104">
        <f>IF(D25&gt;0,K25/D25*100,"-")</f>
        <v>54.496059230952952</v>
      </c>
      <c r="M25" s="103">
        <v>0</v>
      </c>
      <c r="N25" s="104">
        <f>IF(D25&gt;0,M25/D25*100,"-")</f>
        <v>0</v>
      </c>
      <c r="O25" s="103">
        <v>10546</v>
      </c>
      <c r="P25" s="103">
        <v>10495</v>
      </c>
      <c r="Q25" s="104">
        <f>IF(D25&gt;0,O25/D25*100,"-")</f>
        <v>31.484356341055648</v>
      </c>
      <c r="R25" s="103">
        <v>65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51</v>
      </c>
      <c r="B26" s="102" t="s">
        <v>309</v>
      </c>
      <c r="C26" s="101" t="s">
        <v>310</v>
      </c>
      <c r="D26" s="103">
        <f>+SUM(E26,+I26)</f>
        <v>27258</v>
      </c>
      <c r="E26" s="103">
        <f>+SUM(G26,+H26)</f>
        <v>1498</v>
      </c>
      <c r="F26" s="104">
        <f>IF(D26&gt;0,E26/D26*100,"-")</f>
        <v>5.4956343091936315</v>
      </c>
      <c r="G26" s="103">
        <v>1498</v>
      </c>
      <c r="H26" s="103">
        <v>0</v>
      </c>
      <c r="I26" s="103">
        <f>+SUM(K26,+M26,+O26)</f>
        <v>25760</v>
      </c>
      <c r="J26" s="104">
        <f>IF(D26&gt;0,I26/D26*100,"-")</f>
        <v>94.504365690806367</v>
      </c>
      <c r="K26" s="103">
        <v>20092</v>
      </c>
      <c r="L26" s="104">
        <f>IF(D26&gt;0,K26/D26*100,"-")</f>
        <v>73.710470320639814</v>
      </c>
      <c r="M26" s="103">
        <v>0</v>
      </c>
      <c r="N26" s="104">
        <f>IF(D26&gt;0,M26/D26*100,"-")</f>
        <v>0</v>
      </c>
      <c r="O26" s="103">
        <v>5668</v>
      </c>
      <c r="P26" s="103">
        <v>5668</v>
      </c>
      <c r="Q26" s="104">
        <f>IF(D26&gt;0,O26/D26*100,"-")</f>
        <v>20.793895370166556</v>
      </c>
      <c r="R26" s="103">
        <v>61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51</v>
      </c>
      <c r="B27" s="102" t="s">
        <v>312</v>
      </c>
      <c r="C27" s="101" t="s">
        <v>313</v>
      </c>
      <c r="D27" s="103">
        <f>+SUM(E27,+I27)</f>
        <v>6023</v>
      </c>
      <c r="E27" s="103">
        <f>+SUM(G27,+H27)</f>
        <v>1467</v>
      </c>
      <c r="F27" s="104">
        <f>IF(D27&gt;0,E27/D27*100,"-")</f>
        <v>24.356632907189109</v>
      </c>
      <c r="G27" s="103">
        <v>1467</v>
      </c>
      <c r="H27" s="103">
        <v>0</v>
      </c>
      <c r="I27" s="103">
        <f>+SUM(K27,+M27,+O27)</f>
        <v>4556</v>
      </c>
      <c r="J27" s="104">
        <f>IF(D27&gt;0,I27/D27*100,"-")</f>
        <v>75.643367092810891</v>
      </c>
      <c r="K27" s="103">
        <v>3156</v>
      </c>
      <c r="L27" s="104">
        <f>IF(D27&gt;0,K27/D27*100,"-")</f>
        <v>52.399136642869003</v>
      </c>
      <c r="M27" s="103">
        <v>0</v>
      </c>
      <c r="N27" s="104">
        <f>IF(D27&gt;0,M27/D27*100,"-")</f>
        <v>0</v>
      </c>
      <c r="O27" s="103">
        <v>1400</v>
      </c>
      <c r="P27" s="103">
        <v>1254</v>
      </c>
      <c r="Q27" s="104">
        <f>IF(D27&gt;0,O27/D27*100,"-")</f>
        <v>23.244230449941888</v>
      </c>
      <c r="R27" s="103">
        <v>13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51</v>
      </c>
      <c r="B28" s="102" t="s">
        <v>315</v>
      </c>
      <c r="C28" s="101" t="s">
        <v>316</v>
      </c>
      <c r="D28" s="103">
        <f>+SUM(E28,+I28)</f>
        <v>15972</v>
      </c>
      <c r="E28" s="103">
        <f>+SUM(G28,+H28)</f>
        <v>2256</v>
      </c>
      <c r="F28" s="104">
        <f>IF(D28&gt;0,E28/D28*100,"-")</f>
        <v>14.124718256949661</v>
      </c>
      <c r="G28" s="103">
        <v>2256</v>
      </c>
      <c r="H28" s="103">
        <v>0</v>
      </c>
      <c r="I28" s="103">
        <f>+SUM(K28,+M28,+O28)</f>
        <v>13716</v>
      </c>
      <c r="J28" s="104">
        <f>IF(D28&gt;0,I28/D28*100,"-")</f>
        <v>85.875281743050337</v>
      </c>
      <c r="K28" s="103">
        <v>7747</v>
      </c>
      <c r="L28" s="104">
        <f>IF(D28&gt;0,K28/D28*100,"-")</f>
        <v>48.503631354871025</v>
      </c>
      <c r="M28" s="103">
        <v>0</v>
      </c>
      <c r="N28" s="104">
        <f>IF(D28&gt;0,M28/D28*100,"-")</f>
        <v>0</v>
      </c>
      <c r="O28" s="103">
        <v>5969</v>
      </c>
      <c r="P28" s="103">
        <v>5969</v>
      </c>
      <c r="Q28" s="104">
        <f>IF(D28&gt;0,O28/D28*100,"-")</f>
        <v>37.371650388179312</v>
      </c>
      <c r="R28" s="103">
        <v>157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51</v>
      </c>
      <c r="B29" s="102" t="s">
        <v>318</v>
      </c>
      <c r="C29" s="101" t="s">
        <v>319</v>
      </c>
      <c r="D29" s="103">
        <f>+SUM(E29,+I29)</f>
        <v>7909</v>
      </c>
      <c r="E29" s="103">
        <f>+SUM(G29,+H29)</f>
        <v>3429</v>
      </c>
      <c r="F29" s="104">
        <f>IF(D29&gt;0,E29/D29*100,"-")</f>
        <v>43.355670754836261</v>
      </c>
      <c r="G29" s="103">
        <v>3429</v>
      </c>
      <c r="H29" s="103">
        <v>0</v>
      </c>
      <c r="I29" s="103">
        <f>+SUM(K29,+M29,+O29)</f>
        <v>4480</v>
      </c>
      <c r="J29" s="104">
        <f>IF(D29&gt;0,I29/D29*100,"-")</f>
        <v>56.644329245163739</v>
      </c>
      <c r="K29" s="103">
        <v>2346</v>
      </c>
      <c r="L29" s="104">
        <f>IF(D29&gt;0,K29/D29*100,"-")</f>
        <v>29.662409912757621</v>
      </c>
      <c r="M29" s="103">
        <v>0</v>
      </c>
      <c r="N29" s="104">
        <f>IF(D29&gt;0,M29/D29*100,"-")</f>
        <v>0</v>
      </c>
      <c r="O29" s="103">
        <v>2134</v>
      </c>
      <c r="P29" s="103">
        <v>2134</v>
      </c>
      <c r="Q29" s="104">
        <f>IF(D29&gt;0,O29/D29*100,"-")</f>
        <v>26.981919332406118</v>
      </c>
      <c r="R29" s="103">
        <v>32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51</v>
      </c>
      <c r="B30" s="102" t="s">
        <v>321</v>
      </c>
      <c r="C30" s="101" t="s">
        <v>322</v>
      </c>
      <c r="D30" s="103">
        <f>+SUM(E30,+I30)</f>
        <v>5852</v>
      </c>
      <c r="E30" s="103">
        <f>+SUM(G30,+H30)</f>
        <v>2900</v>
      </c>
      <c r="F30" s="104">
        <f>IF(D30&gt;0,E30/D30*100,"-")</f>
        <v>49.555707450444295</v>
      </c>
      <c r="G30" s="103">
        <v>2840</v>
      </c>
      <c r="H30" s="103">
        <v>60</v>
      </c>
      <c r="I30" s="103">
        <f>+SUM(K30,+M30,+O30)</f>
        <v>2952</v>
      </c>
      <c r="J30" s="104">
        <f>IF(D30&gt;0,I30/D30*100,"-")</f>
        <v>50.444292549555705</v>
      </c>
      <c r="K30" s="103">
        <v>1629</v>
      </c>
      <c r="L30" s="104">
        <f>IF(D30&gt;0,K30/D30*100,"-")</f>
        <v>27.836637047163364</v>
      </c>
      <c r="M30" s="103">
        <v>0</v>
      </c>
      <c r="N30" s="104">
        <f>IF(D30&gt;0,M30/D30*100,"-")</f>
        <v>0</v>
      </c>
      <c r="O30" s="103">
        <v>1323</v>
      </c>
      <c r="P30" s="103">
        <v>1210</v>
      </c>
      <c r="Q30" s="104">
        <f>IF(D30&gt;0,O30/D30*100,"-")</f>
        <v>22.607655502392344</v>
      </c>
      <c r="R30" s="103">
        <v>98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51</v>
      </c>
      <c r="B31" s="102" t="s">
        <v>324</v>
      </c>
      <c r="C31" s="101" t="s">
        <v>325</v>
      </c>
      <c r="D31" s="103">
        <f>+SUM(E31,+I31)</f>
        <v>12301</v>
      </c>
      <c r="E31" s="103">
        <f>+SUM(G31,+H31)</f>
        <v>6170</v>
      </c>
      <c r="F31" s="104">
        <f>IF(D31&gt;0,E31/D31*100,"-")</f>
        <v>50.158523697260385</v>
      </c>
      <c r="G31" s="103">
        <v>6170</v>
      </c>
      <c r="H31" s="103">
        <v>0</v>
      </c>
      <c r="I31" s="103">
        <f>+SUM(K31,+M31,+O31)</f>
        <v>6131</v>
      </c>
      <c r="J31" s="104">
        <f>IF(D31&gt;0,I31/D31*100,"-")</f>
        <v>49.841476302739615</v>
      </c>
      <c r="K31" s="103">
        <v>2652</v>
      </c>
      <c r="L31" s="104">
        <f>IF(D31&gt;0,K31/D31*100,"-")</f>
        <v>21.559222827412405</v>
      </c>
      <c r="M31" s="103">
        <v>0</v>
      </c>
      <c r="N31" s="104">
        <f>IF(D31&gt;0,M31/D31*100,"-")</f>
        <v>0</v>
      </c>
      <c r="O31" s="103">
        <v>3479</v>
      </c>
      <c r="P31" s="103">
        <v>3479</v>
      </c>
      <c r="Q31" s="104">
        <f>IF(D31&gt;0,O31/D31*100,"-")</f>
        <v>28.282253475327206</v>
      </c>
      <c r="R31" s="103">
        <v>25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51</v>
      </c>
      <c r="B32" s="102" t="s">
        <v>327</v>
      </c>
      <c r="C32" s="101" t="s">
        <v>328</v>
      </c>
      <c r="D32" s="103">
        <f>+SUM(E32,+I32)</f>
        <v>16227</v>
      </c>
      <c r="E32" s="103">
        <f>+SUM(G32,+H32)</f>
        <v>7104</v>
      </c>
      <c r="F32" s="104">
        <f>IF(D32&gt;0,E32/D32*100,"-")</f>
        <v>43.77888704011832</v>
      </c>
      <c r="G32" s="103">
        <v>7104</v>
      </c>
      <c r="H32" s="103">
        <v>0</v>
      </c>
      <c r="I32" s="103">
        <f>+SUM(K32,+M32,+O32)</f>
        <v>9123</v>
      </c>
      <c r="J32" s="104">
        <f>IF(D32&gt;0,I32/D32*100,"-")</f>
        <v>56.22111295988168</v>
      </c>
      <c r="K32" s="103">
        <v>2704</v>
      </c>
      <c r="L32" s="104">
        <f>IF(D32&gt;0,K32/D32*100,"-")</f>
        <v>16.663585382387382</v>
      </c>
      <c r="M32" s="103">
        <v>0</v>
      </c>
      <c r="N32" s="104">
        <f>IF(D32&gt;0,M32/D32*100,"-")</f>
        <v>0</v>
      </c>
      <c r="O32" s="103">
        <v>6419</v>
      </c>
      <c r="P32" s="103">
        <v>6419</v>
      </c>
      <c r="Q32" s="104">
        <f>IF(D32&gt;0,O32/D32*100,"-")</f>
        <v>39.557527577494298</v>
      </c>
      <c r="R32" s="103">
        <v>52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51</v>
      </c>
      <c r="B33" s="102" t="s">
        <v>330</v>
      </c>
      <c r="C33" s="101" t="s">
        <v>331</v>
      </c>
      <c r="D33" s="103">
        <f>+SUM(E33,+I33)</f>
        <v>9898</v>
      </c>
      <c r="E33" s="103">
        <f>+SUM(G33,+H33)</f>
        <v>6172</v>
      </c>
      <c r="F33" s="104">
        <f>IF(D33&gt;0,E33/D33*100,"-")</f>
        <v>62.356031521519498</v>
      </c>
      <c r="G33" s="103">
        <v>6172</v>
      </c>
      <c r="H33" s="103">
        <v>0</v>
      </c>
      <c r="I33" s="103">
        <f>+SUM(K33,+M33,+O33)</f>
        <v>3726</v>
      </c>
      <c r="J33" s="104">
        <f>IF(D33&gt;0,I33/D33*100,"-")</f>
        <v>37.643968478480502</v>
      </c>
      <c r="K33" s="103">
        <v>1942</v>
      </c>
      <c r="L33" s="104">
        <f>IF(D33&gt;0,K33/D33*100,"-")</f>
        <v>19.620125277833907</v>
      </c>
      <c r="M33" s="103">
        <v>0</v>
      </c>
      <c r="N33" s="104">
        <f>IF(D33&gt;0,M33/D33*100,"-")</f>
        <v>0</v>
      </c>
      <c r="O33" s="103">
        <v>1784</v>
      </c>
      <c r="P33" s="103">
        <v>1784</v>
      </c>
      <c r="Q33" s="104">
        <f>IF(D33&gt;0,O33/D33*100,"-")</f>
        <v>18.023843200646596</v>
      </c>
      <c r="R33" s="103">
        <v>47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51</v>
      </c>
      <c r="B34" s="102" t="s">
        <v>333</v>
      </c>
      <c r="C34" s="101" t="s">
        <v>334</v>
      </c>
      <c r="D34" s="103">
        <f>+SUM(E34,+I34)</f>
        <v>3597</v>
      </c>
      <c r="E34" s="103">
        <f>+SUM(G34,+H34)</f>
        <v>1928</v>
      </c>
      <c r="F34" s="104">
        <f>IF(D34&gt;0,E34/D34*100,"-")</f>
        <v>53.600222407561859</v>
      </c>
      <c r="G34" s="103">
        <v>1928</v>
      </c>
      <c r="H34" s="103">
        <v>0</v>
      </c>
      <c r="I34" s="103">
        <f>+SUM(K34,+M34,+O34)</f>
        <v>1669</v>
      </c>
      <c r="J34" s="104">
        <f>IF(D34&gt;0,I34/D34*100,"-")</f>
        <v>46.399777592438141</v>
      </c>
      <c r="K34" s="103">
        <v>323</v>
      </c>
      <c r="L34" s="104">
        <f>IF(D34&gt;0,K34/D34*100,"-")</f>
        <v>8.9797053099805382</v>
      </c>
      <c r="M34" s="103">
        <v>0</v>
      </c>
      <c r="N34" s="104">
        <f>IF(D34&gt;0,M34/D34*100,"-")</f>
        <v>0</v>
      </c>
      <c r="O34" s="103">
        <v>1346</v>
      </c>
      <c r="P34" s="103">
        <v>1346</v>
      </c>
      <c r="Q34" s="104">
        <f>IF(D34&gt;0,O34/D34*100,"-")</f>
        <v>37.420072282457603</v>
      </c>
      <c r="R34" s="103">
        <v>17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51</v>
      </c>
      <c r="B35" s="102" t="s">
        <v>336</v>
      </c>
      <c r="C35" s="101" t="s">
        <v>337</v>
      </c>
      <c r="D35" s="103">
        <f>+SUM(E35,+I35)</f>
        <v>2825</v>
      </c>
      <c r="E35" s="103">
        <f>+SUM(G35,+H35)</f>
        <v>1685</v>
      </c>
      <c r="F35" s="104">
        <f>IF(D35&gt;0,E35/D35*100,"-")</f>
        <v>59.646017699115042</v>
      </c>
      <c r="G35" s="103">
        <v>1685</v>
      </c>
      <c r="H35" s="103">
        <v>0</v>
      </c>
      <c r="I35" s="103">
        <f>+SUM(K35,+M35,+O35)</f>
        <v>1140</v>
      </c>
      <c r="J35" s="104">
        <f>IF(D35&gt;0,I35/D35*100,"-")</f>
        <v>40.353982300884958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1140</v>
      </c>
      <c r="P35" s="103">
        <v>1140</v>
      </c>
      <c r="Q35" s="104">
        <f>IF(D35&gt;0,O35/D35*100,"-")</f>
        <v>40.353982300884958</v>
      </c>
      <c r="R35" s="103">
        <v>14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51</v>
      </c>
      <c r="B36" s="102" t="s">
        <v>339</v>
      </c>
      <c r="C36" s="101" t="s">
        <v>340</v>
      </c>
      <c r="D36" s="103">
        <f>+SUM(E36,+I36)</f>
        <v>9628</v>
      </c>
      <c r="E36" s="103">
        <f>+SUM(G36,+H36)</f>
        <v>4803</v>
      </c>
      <c r="F36" s="104">
        <f>IF(D36&gt;0,E36/D36*100,"-")</f>
        <v>49.885749896136268</v>
      </c>
      <c r="G36" s="103">
        <v>4682</v>
      </c>
      <c r="H36" s="103">
        <v>121</v>
      </c>
      <c r="I36" s="103">
        <f>+SUM(K36,+M36,+O36)</f>
        <v>4825</v>
      </c>
      <c r="J36" s="104">
        <f>IF(D36&gt;0,I36/D36*100,"-")</f>
        <v>50.114250103863732</v>
      </c>
      <c r="K36" s="103">
        <v>2752</v>
      </c>
      <c r="L36" s="104">
        <f>IF(D36&gt;0,K36/D36*100,"-")</f>
        <v>28.583298712089739</v>
      </c>
      <c r="M36" s="103">
        <v>0</v>
      </c>
      <c r="N36" s="104">
        <f>IF(D36&gt;0,M36/D36*100,"-")</f>
        <v>0</v>
      </c>
      <c r="O36" s="103">
        <v>2073</v>
      </c>
      <c r="P36" s="103">
        <v>2073</v>
      </c>
      <c r="Q36" s="104">
        <f>IF(D36&gt;0,O36/D36*100,"-")</f>
        <v>21.530951391773993</v>
      </c>
      <c r="R36" s="103">
        <v>85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51</v>
      </c>
      <c r="B37" s="102" t="s">
        <v>342</v>
      </c>
      <c r="C37" s="101" t="s">
        <v>343</v>
      </c>
      <c r="D37" s="103">
        <f>+SUM(E37,+I37)</f>
        <v>4404</v>
      </c>
      <c r="E37" s="103">
        <f>+SUM(G37,+H37)</f>
        <v>1340</v>
      </c>
      <c r="F37" s="104">
        <f>IF(D37&gt;0,E37/D37*100,"-")</f>
        <v>30.426884650317891</v>
      </c>
      <c r="G37" s="103">
        <v>1340</v>
      </c>
      <c r="H37" s="103">
        <v>0</v>
      </c>
      <c r="I37" s="103">
        <f>+SUM(K37,+M37,+O37)</f>
        <v>3064</v>
      </c>
      <c r="J37" s="104">
        <f>IF(D37&gt;0,I37/D37*100,"-")</f>
        <v>69.573115349682098</v>
      </c>
      <c r="K37" s="103">
        <v>1888</v>
      </c>
      <c r="L37" s="104">
        <f>IF(D37&gt;0,K37/D37*100,"-")</f>
        <v>42.870118074477745</v>
      </c>
      <c r="M37" s="103">
        <v>0</v>
      </c>
      <c r="N37" s="104">
        <f>IF(D37&gt;0,M37/D37*100,"-")</f>
        <v>0</v>
      </c>
      <c r="O37" s="103">
        <v>1176</v>
      </c>
      <c r="P37" s="103">
        <v>1176</v>
      </c>
      <c r="Q37" s="104">
        <f>IF(D37&gt;0,O37/D37*100,"-")</f>
        <v>26.702997275204361</v>
      </c>
      <c r="R37" s="103">
        <v>10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51</v>
      </c>
      <c r="B38" s="102" t="s">
        <v>345</v>
      </c>
      <c r="C38" s="101" t="s">
        <v>346</v>
      </c>
      <c r="D38" s="103">
        <f>+SUM(E38,+I38)</f>
        <v>6092</v>
      </c>
      <c r="E38" s="103">
        <f>+SUM(G38,+H38)</f>
        <v>2898</v>
      </c>
      <c r="F38" s="104">
        <f>IF(D38&gt;0,E38/D38*100,"-")</f>
        <v>47.570584372948126</v>
      </c>
      <c r="G38" s="103">
        <v>2898</v>
      </c>
      <c r="H38" s="103">
        <v>0</v>
      </c>
      <c r="I38" s="103">
        <f>+SUM(K38,+M38,+O38)</f>
        <v>3194</v>
      </c>
      <c r="J38" s="104">
        <f>IF(D38&gt;0,I38/D38*100,"-")</f>
        <v>52.429415627051867</v>
      </c>
      <c r="K38" s="103">
        <v>1830</v>
      </c>
      <c r="L38" s="104">
        <f>IF(D38&gt;0,K38/D38*100,"-")</f>
        <v>30.039395929087327</v>
      </c>
      <c r="M38" s="103">
        <v>0</v>
      </c>
      <c r="N38" s="104">
        <f>IF(D38&gt;0,M38/D38*100,"-")</f>
        <v>0</v>
      </c>
      <c r="O38" s="103">
        <v>1364</v>
      </c>
      <c r="P38" s="103">
        <v>1364</v>
      </c>
      <c r="Q38" s="104">
        <f>IF(D38&gt;0,O38/D38*100,"-")</f>
        <v>22.390019697964544</v>
      </c>
      <c r="R38" s="103">
        <v>17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51</v>
      </c>
      <c r="B39" s="102" t="s">
        <v>348</v>
      </c>
      <c r="C39" s="101" t="s">
        <v>349</v>
      </c>
      <c r="D39" s="103">
        <f>+SUM(E39,+I39)</f>
        <v>17575</v>
      </c>
      <c r="E39" s="103">
        <f>+SUM(G39,+H39)</f>
        <v>10526</v>
      </c>
      <c r="F39" s="104">
        <f>IF(D39&gt;0,E39/D39*100,"-")</f>
        <v>59.891891891891888</v>
      </c>
      <c r="G39" s="103">
        <v>10526</v>
      </c>
      <c r="H39" s="103">
        <v>0</v>
      </c>
      <c r="I39" s="103">
        <f>+SUM(K39,+M39,+O39)</f>
        <v>7049</v>
      </c>
      <c r="J39" s="104">
        <f>IF(D39&gt;0,I39/D39*100,"-")</f>
        <v>40.108108108108112</v>
      </c>
      <c r="K39" s="103">
        <v>2417</v>
      </c>
      <c r="L39" s="104">
        <f>IF(D39&gt;0,K39/D39*100,"-")</f>
        <v>13.752489331436699</v>
      </c>
      <c r="M39" s="103">
        <v>0</v>
      </c>
      <c r="N39" s="104">
        <f>IF(D39&gt;0,M39/D39*100,"-")</f>
        <v>0</v>
      </c>
      <c r="O39" s="103">
        <v>4632</v>
      </c>
      <c r="P39" s="103">
        <v>3860</v>
      </c>
      <c r="Q39" s="104">
        <f>IF(D39&gt;0,O39/D39*100,"-")</f>
        <v>26.355618776671406</v>
      </c>
      <c r="R39" s="103">
        <v>74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51</v>
      </c>
      <c r="B40" s="102" t="s">
        <v>351</v>
      </c>
      <c r="C40" s="101" t="s">
        <v>352</v>
      </c>
      <c r="D40" s="103">
        <f>+SUM(E40,+I40)</f>
        <v>13137</v>
      </c>
      <c r="E40" s="103">
        <f>+SUM(G40,+H40)</f>
        <v>8577</v>
      </c>
      <c r="F40" s="104">
        <f>IF(D40&gt;0,E40/D40*100,"-")</f>
        <v>65.288878739438232</v>
      </c>
      <c r="G40" s="103">
        <v>8577</v>
      </c>
      <c r="H40" s="103">
        <v>0</v>
      </c>
      <c r="I40" s="103">
        <f>+SUM(K40,+M40,+O40)</f>
        <v>4560</v>
      </c>
      <c r="J40" s="104">
        <f>IF(D40&gt;0,I40/D40*100,"-")</f>
        <v>34.711121260561775</v>
      </c>
      <c r="K40" s="103">
        <v>2941</v>
      </c>
      <c r="L40" s="104">
        <f>IF(D40&gt;0,K40/D40*100,"-")</f>
        <v>22.387150795463196</v>
      </c>
      <c r="M40" s="103">
        <v>0</v>
      </c>
      <c r="N40" s="104">
        <f>IF(D40&gt;0,M40/D40*100,"-")</f>
        <v>0</v>
      </c>
      <c r="O40" s="103">
        <v>1619</v>
      </c>
      <c r="P40" s="103">
        <v>1560</v>
      </c>
      <c r="Q40" s="104">
        <f>IF(D40&gt;0,O40/D40*100,"-")</f>
        <v>12.323970465098578</v>
      </c>
      <c r="R40" s="103">
        <v>158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0">
    <sortCondition ref="A8:A40"/>
    <sortCondition ref="B8:B40"/>
    <sortCondition ref="C8:C4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岩手県</v>
      </c>
      <c r="B7" s="107" t="str">
        <f>水洗化人口等!B7</f>
        <v>03000</v>
      </c>
      <c r="C7" s="106" t="s">
        <v>200</v>
      </c>
      <c r="D7" s="108">
        <f>SUM(E7,+H7,+K7)</f>
        <v>539090.56900000002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195008.34599999999</v>
      </c>
      <c r="I7" s="108">
        <f>SUM(I$8:I$1000)</f>
        <v>182646.636</v>
      </c>
      <c r="J7" s="108">
        <f>SUM(J$8:J$1000)</f>
        <v>12361.71</v>
      </c>
      <c r="K7" s="108">
        <f>SUM(L7:M7)</f>
        <v>344082.223</v>
      </c>
      <c r="L7" s="108">
        <f>SUM(L$8:L$1000)</f>
        <v>191847.93</v>
      </c>
      <c r="M7" s="108">
        <f>SUM(M$8:M$1000)</f>
        <v>152234.29300000001</v>
      </c>
      <c r="N7" s="108">
        <f>SUM(O7,+V7,+AC7)</f>
        <v>539845.56900000002</v>
      </c>
      <c r="O7" s="108">
        <f>SUM(P7:U7)</f>
        <v>374494.56599999999</v>
      </c>
      <c r="P7" s="108">
        <f t="shared" ref="P7:U7" si="0">SUM(P$8:P$1000)</f>
        <v>374494.56599999999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164596.003</v>
      </c>
      <c r="W7" s="108">
        <f t="shared" ref="W7:AB7" si="1">SUM(W$8:W$1000)</f>
        <v>164596.003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755</v>
      </c>
      <c r="AD7" s="108">
        <f>SUM(AD$8:AD$1000)</f>
        <v>755</v>
      </c>
      <c r="AE7" s="108">
        <f>SUM(AE$8:AE$1000)</f>
        <v>0</v>
      </c>
      <c r="AF7" s="108">
        <f>SUM(AG7:AI7)</f>
        <v>15637</v>
      </c>
      <c r="AG7" s="108">
        <f>SUM(AG$8:AG$1000)</f>
        <v>15637</v>
      </c>
      <c r="AH7" s="108">
        <f>SUM(AH$8:AH$1000)</f>
        <v>0</v>
      </c>
      <c r="AI7" s="108">
        <f>SUM(AI$8:AI$1000)</f>
        <v>0</v>
      </c>
      <c r="AJ7" s="108">
        <f>SUM(AK7:AS7)</f>
        <v>16023</v>
      </c>
      <c r="AK7" s="108">
        <f t="shared" ref="AK7:AS7" si="2">SUM(AK$8:AK$1000)</f>
        <v>0</v>
      </c>
      <c r="AL7" s="108">
        <f t="shared" si="2"/>
        <v>466</v>
      </c>
      <c r="AM7" s="108">
        <f t="shared" si="2"/>
        <v>5244</v>
      </c>
      <c r="AN7" s="108">
        <f t="shared" si="2"/>
        <v>8303</v>
      </c>
      <c r="AO7" s="108">
        <f t="shared" si="2"/>
        <v>0</v>
      </c>
      <c r="AP7" s="108">
        <f t="shared" si="2"/>
        <v>0</v>
      </c>
      <c r="AQ7" s="108">
        <f t="shared" si="2"/>
        <v>180</v>
      </c>
      <c r="AR7" s="108">
        <f t="shared" si="2"/>
        <v>0</v>
      </c>
      <c r="AS7" s="108">
        <f t="shared" si="2"/>
        <v>1830</v>
      </c>
      <c r="AT7" s="108">
        <f>SUM(AU7:AY7)</f>
        <v>489.77300000000002</v>
      </c>
      <c r="AU7" s="108">
        <f>SUM(AU$8:AU$1000)</f>
        <v>80</v>
      </c>
      <c r="AV7" s="108">
        <f>SUM(AV$8:AV$1000)</f>
        <v>0</v>
      </c>
      <c r="AW7" s="108">
        <f>SUM(AW$8:AW$1000)</f>
        <v>409.77300000000002</v>
      </c>
      <c r="AX7" s="108">
        <f>SUM(AX$8:AX$1000)</f>
        <v>0</v>
      </c>
      <c r="AY7" s="108">
        <f>SUM(AY$8:AY$1000)</f>
        <v>0</v>
      </c>
      <c r="AZ7" s="108">
        <f>SUM(BA7:BC7)</f>
        <v>585</v>
      </c>
      <c r="BA7" s="108">
        <f>SUM(BA$8:BA$1000)</f>
        <v>585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51</v>
      </c>
      <c r="B8" s="113" t="s">
        <v>254</v>
      </c>
      <c r="C8" s="101" t="s">
        <v>255</v>
      </c>
      <c r="D8" s="103">
        <f>SUM(E8,+H8,+K8)</f>
        <v>29477.568999999996</v>
      </c>
      <c r="E8" s="103">
        <f>SUM(F8:G8)</f>
        <v>0</v>
      </c>
      <c r="F8" s="103">
        <v>0</v>
      </c>
      <c r="G8" s="103">
        <v>0</v>
      </c>
      <c r="H8" s="103">
        <f>SUM(I8:J8)</f>
        <v>13102.345999999998</v>
      </c>
      <c r="I8" s="103">
        <v>11677.635999999999</v>
      </c>
      <c r="J8" s="103">
        <v>1424.71</v>
      </c>
      <c r="K8" s="103">
        <f>SUM(L8:M8)</f>
        <v>16375.223</v>
      </c>
      <c r="L8" s="103">
        <v>9886.93</v>
      </c>
      <c r="M8" s="103">
        <v>6488.2929999999997</v>
      </c>
      <c r="N8" s="103">
        <f>SUM(O8,+V8,+AC8)</f>
        <v>29477.569</v>
      </c>
      <c r="O8" s="103">
        <f>SUM(P8:U8)</f>
        <v>21564.565999999999</v>
      </c>
      <c r="P8" s="103">
        <v>21564.565999999999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7913.0029999999997</v>
      </c>
      <c r="W8" s="103">
        <v>7913.0029999999997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531</v>
      </c>
      <c r="AG8" s="103">
        <v>531</v>
      </c>
      <c r="AH8" s="103">
        <v>0</v>
      </c>
      <c r="AI8" s="103">
        <v>0</v>
      </c>
      <c r="AJ8" s="103">
        <f>SUM(AK8:AS8)</f>
        <v>666</v>
      </c>
      <c r="AK8" s="103">
        <v>0</v>
      </c>
      <c r="AL8" s="103">
        <v>135</v>
      </c>
      <c r="AM8" s="103">
        <v>3</v>
      </c>
      <c r="AN8" s="103">
        <v>528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17.773</v>
      </c>
      <c r="AU8" s="103">
        <v>0</v>
      </c>
      <c r="AV8" s="103">
        <v>0</v>
      </c>
      <c r="AW8" s="103">
        <v>17.773</v>
      </c>
      <c r="AX8" s="103">
        <v>0</v>
      </c>
      <c r="AY8" s="103">
        <v>0</v>
      </c>
      <c r="AZ8" s="103">
        <f>SUM(BA8:BC8)</f>
        <v>123</v>
      </c>
      <c r="BA8" s="103">
        <v>123</v>
      </c>
      <c r="BB8" s="103">
        <v>0</v>
      </c>
      <c r="BC8" s="103">
        <v>0</v>
      </c>
    </row>
    <row r="9" spans="1:55" s="105" customFormat="1" ht="13.5" customHeight="1">
      <c r="A9" s="115" t="s">
        <v>51</v>
      </c>
      <c r="B9" s="113" t="s">
        <v>258</v>
      </c>
      <c r="C9" s="101" t="s">
        <v>259</v>
      </c>
      <c r="D9" s="103">
        <f>SUM(E9,+H9,+K9)</f>
        <v>29935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29935</v>
      </c>
      <c r="L9" s="103">
        <v>21823</v>
      </c>
      <c r="M9" s="103">
        <v>8112</v>
      </c>
      <c r="N9" s="103">
        <f>SUM(O9,+V9,+AC9)</f>
        <v>29935</v>
      </c>
      <c r="O9" s="103">
        <f>SUM(P9:U9)</f>
        <v>21823</v>
      </c>
      <c r="P9" s="103">
        <v>21823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8112</v>
      </c>
      <c r="W9" s="103">
        <v>8112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1018</v>
      </c>
      <c r="AG9" s="103">
        <v>1018</v>
      </c>
      <c r="AH9" s="103">
        <v>0</v>
      </c>
      <c r="AI9" s="103">
        <v>0</v>
      </c>
      <c r="AJ9" s="103">
        <f>SUM(AK9:AS9)</f>
        <v>1018</v>
      </c>
      <c r="AK9" s="103">
        <v>0</v>
      </c>
      <c r="AL9" s="103">
        <v>0</v>
      </c>
      <c r="AM9" s="103">
        <v>1018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93</v>
      </c>
      <c r="AU9" s="103">
        <v>0</v>
      </c>
      <c r="AV9" s="103">
        <v>0</v>
      </c>
      <c r="AW9" s="103">
        <v>93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51</v>
      </c>
      <c r="B10" s="113" t="s">
        <v>261</v>
      </c>
      <c r="C10" s="101" t="s">
        <v>262</v>
      </c>
      <c r="D10" s="103">
        <f>SUM(E10,+H10,+K10)</f>
        <v>30963</v>
      </c>
      <c r="E10" s="103">
        <f>SUM(F10:G10)</f>
        <v>0</v>
      </c>
      <c r="F10" s="103">
        <v>0</v>
      </c>
      <c r="G10" s="103">
        <v>0</v>
      </c>
      <c r="H10" s="103">
        <f>SUM(I10:J10)</f>
        <v>20340</v>
      </c>
      <c r="I10" s="103">
        <v>20340</v>
      </c>
      <c r="J10" s="103">
        <v>0</v>
      </c>
      <c r="K10" s="103">
        <f>SUM(L10:M10)</f>
        <v>10623</v>
      </c>
      <c r="L10" s="103">
        <v>0</v>
      </c>
      <c r="M10" s="103">
        <v>10623</v>
      </c>
      <c r="N10" s="103">
        <f>SUM(O10,+V10,+AC10)</f>
        <v>31019</v>
      </c>
      <c r="O10" s="103">
        <f>SUM(P10:U10)</f>
        <v>20340</v>
      </c>
      <c r="P10" s="103">
        <v>20340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10623</v>
      </c>
      <c r="W10" s="103">
        <v>10623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56</v>
      </c>
      <c r="AD10" s="103">
        <v>56</v>
      </c>
      <c r="AE10" s="103">
        <v>0</v>
      </c>
      <c r="AF10" s="103">
        <f>SUM(AG10:AI10)</f>
        <v>1075</v>
      </c>
      <c r="AG10" s="103">
        <v>1075</v>
      </c>
      <c r="AH10" s="103">
        <v>0</v>
      </c>
      <c r="AI10" s="103">
        <v>0</v>
      </c>
      <c r="AJ10" s="103">
        <f>SUM(AK10:AS10)</f>
        <v>1075</v>
      </c>
      <c r="AK10" s="103">
        <v>0</v>
      </c>
      <c r="AL10" s="103">
        <v>0</v>
      </c>
      <c r="AM10" s="103">
        <v>32</v>
      </c>
      <c r="AN10" s="103">
        <v>569</v>
      </c>
      <c r="AO10" s="103">
        <v>0</v>
      </c>
      <c r="AP10" s="103">
        <v>0</v>
      </c>
      <c r="AQ10" s="103">
        <v>0</v>
      </c>
      <c r="AR10" s="103">
        <v>0</v>
      </c>
      <c r="AS10" s="103">
        <v>474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51</v>
      </c>
      <c r="B11" s="113" t="s">
        <v>264</v>
      </c>
      <c r="C11" s="101" t="s">
        <v>265</v>
      </c>
      <c r="D11" s="103">
        <f>SUM(E11,+H11,+K11)</f>
        <v>40153</v>
      </c>
      <c r="E11" s="103">
        <f>SUM(F11:G11)</f>
        <v>0</v>
      </c>
      <c r="F11" s="103">
        <v>0</v>
      </c>
      <c r="G11" s="103">
        <v>0</v>
      </c>
      <c r="H11" s="103">
        <f>SUM(I11:J11)</f>
        <v>21229</v>
      </c>
      <c r="I11" s="103">
        <v>21229</v>
      </c>
      <c r="J11" s="103">
        <v>0</v>
      </c>
      <c r="K11" s="103">
        <f>SUM(L11:M11)</f>
        <v>18924</v>
      </c>
      <c r="L11" s="103">
        <v>0</v>
      </c>
      <c r="M11" s="103">
        <v>18924</v>
      </c>
      <c r="N11" s="103">
        <f>SUM(O11,+V11,+AC11)</f>
        <v>40153</v>
      </c>
      <c r="O11" s="103">
        <f>SUM(P11:U11)</f>
        <v>21229</v>
      </c>
      <c r="P11" s="103">
        <v>21229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18924</v>
      </c>
      <c r="W11" s="103">
        <v>18924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1417</v>
      </c>
      <c r="AG11" s="103">
        <v>1417</v>
      </c>
      <c r="AH11" s="103">
        <v>0</v>
      </c>
      <c r="AI11" s="103">
        <v>0</v>
      </c>
      <c r="AJ11" s="103">
        <f>SUM(AK11:AS11)</f>
        <v>1417</v>
      </c>
      <c r="AK11" s="103">
        <v>0</v>
      </c>
      <c r="AL11" s="103">
        <v>0</v>
      </c>
      <c r="AM11" s="103">
        <v>26</v>
      </c>
      <c r="AN11" s="103">
        <v>446</v>
      </c>
      <c r="AO11" s="103">
        <v>0</v>
      </c>
      <c r="AP11" s="103">
        <v>0</v>
      </c>
      <c r="AQ11" s="103">
        <v>0</v>
      </c>
      <c r="AR11" s="103">
        <v>0</v>
      </c>
      <c r="AS11" s="103">
        <v>945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51</v>
      </c>
      <c r="B12" s="113" t="s">
        <v>267</v>
      </c>
      <c r="C12" s="101" t="s">
        <v>268</v>
      </c>
      <c r="D12" s="103">
        <f>SUM(E12,+H12,+K12)</f>
        <v>31808</v>
      </c>
      <c r="E12" s="103">
        <f>SUM(F12:G12)</f>
        <v>0</v>
      </c>
      <c r="F12" s="103">
        <v>0</v>
      </c>
      <c r="G12" s="103">
        <v>0</v>
      </c>
      <c r="H12" s="103">
        <f>SUM(I12:J12)</f>
        <v>20706</v>
      </c>
      <c r="I12" s="103">
        <v>20706</v>
      </c>
      <c r="J12" s="103">
        <v>0</v>
      </c>
      <c r="K12" s="103">
        <f>SUM(L12:M12)</f>
        <v>11102</v>
      </c>
      <c r="L12" s="103">
        <v>0</v>
      </c>
      <c r="M12" s="103">
        <v>11102</v>
      </c>
      <c r="N12" s="103">
        <f>SUM(O12,+V12,+AC12)</f>
        <v>31808</v>
      </c>
      <c r="O12" s="103">
        <f>SUM(P12:U12)</f>
        <v>20706</v>
      </c>
      <c r="P12" s="103">
        <v>20706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11102</v>
      </c>
      <c r="W12" s="103">
        <v>11102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990</v>
      </c>
      <c r="AG12" s="103">
        <v>990</v>
      </c>
      <c r="AH12" s="103">
        <v>0</v>
      </c>
      <c r="AI12" s="103">
        <v>0</v>
      </c>
      <c r="AJ12" s="103">
        <f>SUM(AK12:AS12)</f>
        <v>990</v>
      </c>
      <c r="AK12" s="103">
        <v>0</v>
      </c>
      <c r="AL12" s="103">
        <v>0</v>
      </c>
      <c r="AM12" s="103">
        <v>26</v>
      </c>
      <c r="AN12" s="103">
        <v>964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51</v>
      </c>
      <c r="B13" s="113" t="s">
        <v>270</v>
      </c>
      <c r="C13" s="101" t="s">
        <v>271</v>
      </c>
      <c r="D13" s="103">
        <f>SUM(E13,+H13,+K13)</f>
        <v>25496</v>
      </c>
      <c r="E13" s="103">
        <f>SUM(F13:G13)</f>
        <v>0</v>
      </c>
      <c r="F13" s="103">
        <v>0</v>
      </c>
      <c r="G13" s="103">
        <v>0</v>
      </c>
      <c r="H13" s="103">
        <f>SUM(I13:J13)</f>
        <v>21659</v>
      </c>
      <c r="I13" s="103">
        <v>21659</v>
      </c>
      <c r="J13" s="103">
        <v>0</v>
      </c>
      <c r="K13" s="103">
        <f>SUM(L13:M13)</f>
        <v>3837</v>
      </c>
      <c r="L13" s="103">
        <v>0</v>
      </c>
      <c r="M13" s="103">
        <v>3837</v>
      </c>
      <c r="N13" s="103">
        <f>SUM(O13,+V13,+AC13)</f>
        <v>25496</v>
      </c>
      <c r="O13" s="103">
        <f>SUM(P13:U13)</f>
        <v>21659</v>
      </c>
      <c r="P13" s="103">
        <v>21659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3837</v>
      </c>
      <c r="W13" s="103">
        <v>3837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717</v>
      </c>
      <c r="AG13" s="103">
        <v>717</v>
      </c>
      <c r="AH13" s="103">
        <v>0</v>
      </c>
      <c r="AI13" s="103">
        <v>0</v>
      </c>
      <c r="AJ13" s="103">
        <f>SUM(AK13:AS13)</f>
        <v>717</v>
      </c>
      <c r="AK13" s="103">
        <v>0</v>
      </c>
      <c r="AL13" s="103">
        <v>0</v>
      </c>
      <c r="AM13" s="103">
        <v>25</v>
      </c>
      <c r="AN13" s="103">
        <v>692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51</v>
      </c>
      <c r="B14" s="113" t="s">
        <v>273</v>
      </c>
      <c r="C14" s="101" t="s">
        <v>274</v>
      </c>
      <c r="D14" s="103">
        <f>SUM(E14,+H14,+K14)</f>
        <v>17999</v>
      </c>
      <c r="E14" s="103">
        <f>SUM(F14:G14)</f>
        <v>0</v>
      </c>
      <c r="F14" s="103">
        <v>0</v>
      </c>
      <c r="G14" s="103">
        <v>0</v>
      </c>
      <c r="H14" s="103">
        <f>SUM(I14:J14)</f>
        <v>17999</v>
      </c>
      <c r="I14" s="103">
        <v>15278</v>
      </c>
      <c r="J14" s="103">
        <v>2721</v>
      </c>
      <c r="K14" s="103">
        <f>SUM(L14:M14)</f>
        <v>0</v>
      </c>
      <c r="L14" s="103">
        <v>0</v>
      </c>
      <c r="M14" s="103">
        <v>0</v>
      </c>
      <c r="N14" s="103">
        <f>SUM(O14,+V14,+AC14)</f>
        <v>17999</v>
      </c>
      <c r="O14" s="103">
        <f>SUM(P14:U14)</f>
        <v>15278</v>
      </c>
      <c r="P14" s="103">
        <v>15278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2721</v>
      </c>
      <c r="W14" s="103">
        <v>2721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669</v>
      </c>
      <c r="AG14" s="103">
        <v>669</v>
      </c>
      <c r="AH14" s="103">
        <v>0</v>
      </c>
      <c r="AI14" s="103">
        <v>0</v>
      </c>
      <c r="AJ14" s="103">
        <f>SUM(AK14:AS14)</f>
        <v>669</v>
      </c>
      <c r="AK14" s="103">
        <v>0</v>
      </c>
      <c r="AL14" s="103">
        <v>0</v>
      </c>
      <c r="AM14" s="103">
        <v>55</v>
      </c>
      <c r="AN14" s="103">
        <v>358</v>
      </c>
      <c r="AO14" s="103">
        <v>0</v>
      </c>
      <c r="AP14" s="103">
        <v>0</v>
      </c>
      <c r="AQ14" s="103">
        <v>180</v>
      </c>
      <c r="AR14" s="103">
        <v>0</v>
      </c>
      <c r="AS14" s="103">
        <v>76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51</v>
      </c>
      <c r="B15" s="113" t="s">
        <v>276</v>
      </c>
      <c r="C15" s="101" t="s">
        <v>277</v>
      </c>
      <c r="D15" s="103">
        <f>SUM(E15,+H15,+K15)</f>
        <v>76731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76731</v>
      </c>
      <c r="L15" s="103">
        <v>61316</v>
      </c>
      <c r="M15" s="103">
        <v>15415</v>
      </c>
      <c r="N15" s="103">
        <f>SUM(O15,+V15,+AC15)</f>
        <v>76731</v>
      </c>
      <c r="O15" s="103">
        <f>SUM(P15:U15)</f>
        <v>61316</v>
      </c>
      <c r="P15" s="103">
        <v>61316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15415</v>
      </c>
      <c r="W15" s="103">
        <v>15415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3191</v>
      </c>
      <c r="AG15" s="103">
        <v>3191</v>
      </c>
      <c r="AH15" s="103">
        <v>0</v>
      </c>
      <c r="AI15" s="103">
        <v>0</v>
      </c>
      <c r="AJ15" s="103">
        <f>SUM(AK15:AS15)</f>
        <v>3191</v>
      </c>
      <c r="AK15" s="103">
        <v>0</v>
      </c>
      <c r="AL15" s="103">
        <v>0</v>
      </c>
      <c r="AM15" s="103">
        <v>102</v>
      </c>
      <c r="AN15" s="103">
        <v>3089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51</v>
      </c>
      <c r="B16" s="113" t="s">
        <v>279</v>
      </c>
      <c r="C16" s="101" t="s">
        <v>280</v>
      </c>
      <c r="D16" s="103">
        <f>SUM(E16,+H16,+K16)</f>
        <v>15065</v>
      </c>
      <c r="E16" s="103">
        <f>SUM(F16:G16)</f>
        <v>0</v>
      </c>
      <c r="F16" s="103">
        <v>0</v>
      </c>
      <c r="G16" s="103">
        <v>0</v>
      </c>
      <c r="H16" s="103">
        <f>SUM(I16:J16)</f>
        <v>7708</v>
      </c>
      <c r="I16" s="103">
        <v>7708</v>
      </c>
      <c r="J16" s="103">
        <v>0</v>
      </c>
      <c r="K16" s="103">
        <f>SUM(L16:M16)</f>
        <v>7357</v>
      </c>
      <c r="L16" s="103">
        <v>0</v>
      </c>
      <c r="M16" s="103">
        <v>7357</v>
      </c>
      <c r="N16" s="103">
        <f>SUM(O16,+V16,+AC16)</f>
        <v>15065</v>
      </c>
      <c r="O16" s="103">
        <f>SUM(P16:U16)</f>
        <v>7708</v>
      </c>
      <c r="P16" s="103">
        <v>7708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7357</v>
      </c>
      <c r="W16" s="103">
        <v>7357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523</v>
      </c>
      <c r="AG16" s="103">
        <v>523</v>
      </c>
      <c r="AH16" s="103">
        <v>0</v>
      </c>
      <c r="AI16" s="103">
        <v>0</v>
      </c>
      <c r="AJ16" s="103">
        <f>SUM(AK16:AS16)</f>
        <v>523</v>
      </c>
      <c r="AK16" s="103">
        <v>0</v>
      </c>
      <c r="AL16" s="103">
        <v>0</v>
      </c>
      <c r="AM16" s="103">
        <v>16</v>
      </c>
      <c r="AN16" s="103">
        <v>277</v>
      </c>
      <c r="AO16" s="103">
        <v>0</v>
      </c>
      <c r="AP16" s="103">
        <v>0</v>
      </c>
      <c r="AQ16" s="103">
        <v>0</v>
      </c>
      <c r="AR16" s="103">
        <v>0</v>
      </c>
      <c r="AS16" s="103">
        <v>230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51</v>
      </c>
      <c r="B17" s="113" t="s">
        <v>282</v>
      </c>
      <c r="C17" s="101" t="s">
        <v>283</v>
      </c>
      <c r="D17" s="103">
        <f>SUM(E17,+H17,+K17)</f>
        <v>16469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16469</v>
      </c>
      <c r="L17" s="103">
        <v>11387</v>
      </c>
      <c r="M17" s="103">
        <v>5082</v>
      </c>
      <c r="N17" s="103">
        <f>SUM(O17,+V17,+AC17)</f>
        <v>16469</v>
      </c>
      <c r="O17" s="103">
        <f>SUM(P17:U17)</f>
        <v>11387</v>
      </c>
      <c r="P17" s="103">
        <v>11387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5082</v>
      </c>
      <c r="W17" s="103">
        <v>5082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23</v>
      </c>
      <c r="AG17" s="103">
        <v>23</v>
      </c>
      <c r="AH17" s="103">
        <v>0</v>
      </c>
      <c r="AI17" s="103">
        <v>0</v>
      </c>
      <c r="AJ17" s="103">
        <f>SUM(AK17:AS17)</f>
        <v>98</v>
      </c>
      <c r="AK17" s="103">
        <v>0</v>
      </c>
      <c r="AL17" s="103">
        <v>75</v>
      </c>
      <c r="AM17" s="103">
        <v>23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75</v>
      </c>
      <c r="BA17" s="103">
        <v>75</v>
      </c>
      <c r="BB17" s="103">
        <v>0</v>
      </c>
      <c r="BC17" s="103">
        <v>0</v>
      </c>
    </row>
    <row r="18" spans="1:55" s="105" customFormat="1" ht="13.5" customHeight="1">
      <c r="A18" s="115" t="s">
        <v>51</v>
      </c>
      <c r="B18" s="113" t="s">
        <v>285</v>
      </c>
      <c r="C18" s="101" t="s">
        <v>286</v>
      </c>
      <c r="D18" s="103">
        <f>SUM(E18,+H18,+K18)</f>
        <v>17627</v>
      </c>
      <c r="E18" s="103">
        <f>SUM(F18:G18)</f>
        <v>0</v>
      </c>
      <c r="F18" s="103">
        <v>0</v>
      </c>
      <c r="G18" s="103">
        <v>0</v>
      </c>
      <c r="H18" s="103">
        <f>SUM(I18:J18)</f>
        <v>14735</v>
      </c>
      <c r="I18" s="103">
        <v>14735</v>
      </c>
      <c r="J18" s="103">
        <v>0</v>
      </c>
      <c r="K18" s="103">
        <f>SUM(L18:M18)</f>
        <v>2892</v>
      </c>
      <c r="L18" s="103">
        <v>0</v>
      </c>
      <c r="M18" s="103">
        <v>2892</v>
      </c>
      <c r="N18" s="103">
        <f>SUM(O18,+V18,+AC18)</f>
        <v>17627</v>
      </c>
      <c r="O18" s="103">
        <f>SUM(P18:U18)</f>
        <v>14735</v>
      </c>
      <c r="P18" s="103">
        <v>14735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2892</v>
      </c>
      <c r="W18" s="103">
        <v>2892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907</v>
      </c>
      <c r="AG18" s="103">
        <v>907</v>
      </c>
      <c r="AH18" s="103">
        <v>0</v>
      </c>
      <c r="AI18" s="103">
        <v>0</v>
      </c>
      <c r="AJ18" s="103">
        <f>SUM(AK18:AS18)</f>
        <v>907</v>
      </c>
      <c r="AK18" s="103">
        <v>0</v>
      </c>
      <c r="AL18" s="103">
        <v>0</v>
      </c>
      <c r="AM18" s="103">
        <v>907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74</v>
      </c>
      <c r="AU18" s="103">
        <v>0</v>
      </c>
      <c r="AV18" s="103">
        <v>0</v>
      </c>
      <c r="AW18" s="103">
        <v>74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51</v>
      </c>
      <c r="B19" s="113" t="s">
        <v>288</v>
      </c>
      <c r="C19" s="101" t="s">
        <v>289</v>
      </c>
      <c r="D19" s="103">
        <f>SUM(E19,+H19,+K19)</f>
        <v>15502</v>
      </c>
      <c r="E19" s="103">
        <f>SUM(F19:G19)</f>
        <v>0</v>
      </c>
      <c r="F19" s="103">
        <v>0</v>
      </c>
      <c r="G19" s="103">
        <v>0</v>
      </c>
      <c r="H19" s="103">
        <f>SUM(I19:J19)</f>
        <v>15502</v>
      </c>
      <c r="I19" s="103">
        <v>9825</v>
      </c>
      <c r="J19" s="103">
        <v>5677</v>
      </c>
      <c r="K19" s="103">
        <f>SUM(L19:M19)</f>
        <v>0</v>
      </c>
      <c r="L19" s="103">
        <v>0</v>
      </c>
      <c r="M19" s="103">
        <v>0</v>
      </c>
      <c r="N19" s="103">
        <f>SUM(O19,+V19,+AC19)</f>
        <v>15502</v>
      </c>
      <c r="O19" s="103">
        <f>SUM(P19:U19)</f>
        <v>9825</v>
      </c>
      <c r="P19" s="103">
        <v>9825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5677</v>
      </c>
      <c r="W19" s="103">
        <v>5677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49</v>
      </c>
      <c r="AG19" s="103">
        <v>49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49</v>
      </c>
      <c r="AU19" s="103">
        <v>49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51</v>
      </c>
      <c r="B20" s="113" t="s">
        <v>291</v>
      </c>
      <c r="C20" s="101" t="s">
        <v>292</v>
      </c>
      <c r="D20" s="103">
        <f>SUM(E20,+H20,+K20)</f>
        <v>67303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67303</v>
      </c>
      <c r="L20" s="103">
        <v>45225</v>
      </c>
      <c r="M20" s="103">
        <v>22078</v>
      </c>
      <c r="N20" s="103">
        <f>SUM(O20,+V20,+AC20)</f>
        <v>67303</v>
      </c>
      <c r="O20" s="103">
        <f>SUM(P20:U20)</f>
        <v>45225</v>
      </c>
      <c r="P20" s="103">
        <v>45225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22078</v>
      </c>
      <c r="W20" s="103">
        <v>22078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1087</v>
      </c>
      <c r="AG20" s="103">
        <v>1087</v>
      </c>
      <c r="AH20" s="103">
        <v>0</v>
      </c>
      <c r="AI20" s="103">
        <v>0</v>
      </c>
      <c r="AJ20" s="103">
        <f>SUM(AK20:AS20)</f>
        <v>1117</v>
      </c>
      <c r="AK20" s="103">
        <v>0</v>
      </c>
      <c r="AL20" s="103">
        <v>30</v>
      </c>
      <c r="AM20" s="103">
        <v>1087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130</v>
      </c>
      <c r="AU20" s="103">
        <v>0</v>
      </c>
      <c r="AV20" s="103">
        <v>0</v>
      </c>
      <c r="AW20" s="103">
        <v>130</v>
      </c>
      <c r="AX20" s="103">
        <v>0</v>
      </c>
      <c r="AY20" s="103">
        <v>0</v>
      </c>
      <c r="AZ20" s="103">
        <f>SUM(BA20:BC20)</f>
        <v>30</v>
      </c>
      <c r="BA20" s="103">
        <v>30</v>
      </c>
      <c r="BB20" s="103">
        <v>0</v>
      </c>
      <c r="BC20" s="103">
        <v>0</v>
      </c>
    </row>
    <row r="21" spans="1:55" s="105" customFormat="1" ht="13.5" customHeight="1">
      <c r="A21" s="115" t="s">
        <v>51</v>
      </c>
      <c r="B21" s="113" t="s">
        <v>294</v>
      </c>
      <c r="C21" s="101" t="s">
        <v>295</v>
      </c>
      <c r="D21" s="103">
        <f>SUM(E21,+H21,+K21)</f>
        <v>18456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18456</v>
      </c>
      <c r="L21" s="103">
        <v>13477</v>
      </c>
      <c r="M21" s="103">
        <v>4979</v>
      </c>
      <c r="N21" s="103">
        <f>SUM(O21,+V21,+AC21)</f>
        <v>18648</v>
      </c>
      <c r="O21" s="103">
        <f>SUM(P21:U21)</f>
        <v>13477</v>
      </c>
      <c r="P21" s="103">
        <v>13477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4979</v>
      </c>
      <c r="W21" s="103">
        <v>4979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192</v>
      </c>
      <c r="AD21" s="103">
        <v>192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173</v>
      </c>
      <c r="AK21" s="103">
        <v>0</v>
      </c>
      <c r="AL21" s="103">
        <v>173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173</v>
      </c>
      <c r="BA21" s="103">
        <v>173</v>
      </c>
      <c r="BB21" s="103">
        <v>0</v>
      </c>
      <c r="BC21" s="103">
        <v>0</v>
      </c>
    </row>
    <row r="22" spans="1:55" s="105" customFormat="1" ht="13.5" customHeight="1">
      <c r="A22" s="115" t="s">
        <v>51</v>
      </c>
      <c r="B22" s="113" t="s">
        <v>297</v>
      </c>
      <c r="C22" s="101" t="s">
        <v>298</v>
      </c>
      <c r="D22" s="103">
        <f>SUM(E22,+H22,+K22)</f>
        <v>5683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5683</v>
      </c>
      <c r="L22" s="103">
        <v>3687</v>
      </c>
      <c r="M22" s="103">
        <v>1996</v>
      </c>
      <c r="N22" s="103">
        <f>SUM(O22,+V22,+AC22)</f>
        <v>5683</v>
      </c>
      <c r="O22" s="103">
        <f>SUM(P22:U22)</f>
        <v>3687</v>
      </c>
      <c r="P22" s="103">
        <v>3687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1996</v>
      </c>
      <c r="W22" s="103">
        <v>1996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53</v>
      </c>
      <c r="AK22" s="103">
        <v>0</v>
      </c>
      <c r="AL22" s="103">
        <v>53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53</v>
      </c>
      <c r="BA22" s="103">
        <v>53</v>
      </c>
      <c r="BB22" s="103">
        <v>0</v>
      </c>
      <c r="BC22" s="103">
        <v>0</v>
      </c>
    </row>
    <row r="23" spans="1:55" s="105" customFormat="1" ht="13.5" customHeight="1">
      <c r="A23" s="115" t="s">
        <v>51</v>
      </c>
      <c r="B23" s="113" t="s">
        <v>300</v>
      </c>
      <c r="C23" s="101" t="s">
        <v>301</v>
      </c>
      <c r="D23" s="103">
        <f>SUM(E23,+H23,+K23)</f>
        <v>2829</v>
      </c>
      <c r="E23" s="103">
        <f>SUM(F23:G23)</f>
        <v>0</v>
      </c>
      <c r="F23" s="103">
        <v>0</v>
      </c>
      <c r="G23" s="103">
        <v>0</v>
      </c>
      <c r="H23" s="103">
        <f>SUM(I23:J23)</f>
        <v>2829</v>
      </c>
      <c r="I23" s="103">
        <v>1927</v>
      </c>
      <c r="J23" s="103">
        <v>902</v>
      </c>
      <c r="K23" s="103">
        <f>SUM(L23:M23)</f>
        <v>0</v>
      </c>
      <c r="L23" s="103">
        <v>0</v>
      </c>
      <c r="M23" s="103">
        <v>0</v>
      </c>
      <c r="N23" s="103">
        <f>SUM(O23,+V23,+AC23)</f>
        <v>3229</v>
      </c>
      <c r="O23" s="103">
        <f>SUM(P23:U23)</f>
        <v>1927</v>
      </c>
      <c r="P23" s="103">
        <v>1927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902</v>
      </c>
      <c r="W23" s="103">
        <v>902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400</v>
      </c>
      <c r="AD23" s="103">
        <v>400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9</v>
      </c>
      <c r="AU23" s="103">
        <v>9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51</v>
      </c>
      <c r="B24" s="113" t="s">
        <v>303</v>
      </c>
      <c r="C24" s="101" t="s">
        <v>304</v>
      </c>
      <c r="D24" s="103">
        <f>SUM(E24,+H24,+K24)</f>
        <v>6885</v>
      </c>
      <c r="E24" s="103">
        <f>SUM(F24:G24)</f>
        <v>0</v>
      </c>
      <c r="F24" s="103">
        <v>0</v>
      </c>
      <c r="G24" s="103">
        <v>0</v>
      </c>
      <c r="H24" s="103">
        <f>SUM(I24:J24)</f>
        <v>6885</v>
      </c>
      <c r="I24" s="103">
        <v>6096</v>
      </c>
      <c r="J24" s="103">
        <v>789</v>
      </c>
      <c r="K24" s="103">
        <f>SUM(L24:M24)</f>
        <v>0</v>
      </c>
      <c r="L24" s="103">
        <v>0</v>
      </c>
      <c r="M24" s="103">
        <v>0</v>
      </c>
      <c r="N24" s="103">
        <f>SUM(O24,+V24,+AC24)</f>
        <v>6885</v>
      </c>
      <c r="O24" s="103">
        <f>SUM(P24:U24)</f>
        <v>6096</v>
      </c>
      <c r="P24" s="103">
        <v>6096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789</v>
      </c>
      <c r="W24" s="103">
        <v>789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22</v>
      </c>
      <c r="AG24" s="103">
        <v>22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22</v>
      </c>
      <c r="AU24" s="103">
        <v>22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51</v>
      </c>
      <c r="B25" s="113" t="s">
        <v>306</v>
      </c>
      <c r="C25" s="101" t="s">
        <v>307</v>
      </c>
      <c r="D25" s="103">
        <f>SUM(E25,+H25,+K25)</f>
        <v>10373</v>
      </c>
      <c r="E25" s="103">
        <f>SUM(F25:G25)</f>
        <v>0</v>
      </c>
      <c r="F25" s="103">
        <v>0</v>
      </c>
      <c r="G25" s="103">
        <v>0</v>
      </c>
      <c r="H25" s="103">
        <f>SUM(I25:J25)</f>
        <v>4544</v>
      </c>
      <c r="I25" s="103">
        <v>4544</v>
      </c>
      <c r="J25" s="103">
        <v>0</v>
      </c>
      <c r="K25" s="103">
        <f>SUM(L25:M25)</f>
        <v>5829</v>
      </c>
      <c r="L25" s="103">
        <v>0</v>
      </c>
      <c r="M25" s="103">
        <v>5829</v>
      </c>
      <c r="N25" s="103">
        <f>SUM(O25,+V25,+AC25)</f>
        <v>10373</v>
      </c>
      <c r="O25" s="103">
        <f>SUM(P25:U25)</f>
        <v>4544</v>
      </c>
      <c r="P25" s="103">
        <v>4544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5829</v>
      </c>
      <c r="W25" s="103">
        <v>5829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519</v>
      </c>
      <c r="AG25" s="103">
        <v>519</v>
      </c>
      <c r="AH25" s="103">
        <v>0</v>
      </c>
      <c r="AI25" s="103">
        <v>0</v>
      </c>
      <c r="AJ25" s="103">
        <f>SUM(AK25:AS25)</f>
        <v>519</v>
      </c>
      <c r="AK25" s="103">
        <v>0</v>
      </c>
      <c r="AL25" s="103">
        <v>0</v>
      </c>
      <c r="AM25" s="103">
        <v>3</v>
      </c>
      <c r="AN25" s="103">
        <v>516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51</v>
      </c>
      <c r="B26" s="113" t="s">
        <v>309</v>
      </c>
      <c r="C26" s="101" t="s">
        <v>310</v>
      </c>
      <c r="D26" s="103">
        <f>SUM(E26,+H26,+K26)</f>
        <v>4932</v>
      </c>
      <c r="E26" s="103">
        <f>SUM(F26:G26)</f>
        <v>0</v>
      </c>
      <c r="F26" s="103">
        <v>0</v>
      </c>
      <c r="G26" s="103">
        <v>0</v>
      </c>
      <c r="H26" s="103">
        <f>SUM(I26:J26)</f>
        <v>2129</v>
      </c>
      <c r="I26" s="103">
        <v>2129</v>
      </c>
      <c r="J26" s="103">
        <v>0</v>
      </c>
      <c r="K26" s="103">
        <f>SUM(L26:M26)</f>
        <v>2803</v>
      </c>
      <c r="L26" s="103">
        <v>0</v>
      </c>
      <c r="M26" s="103">
        <v>2803</v>
      </c>
      <c r="N26" s="103">
        <f>SUM(O26,+V26,+AC26)</f>
        <v>4932</v>
      </c>
      <c r="O26" s="103">
        <f>SUM(P26:U26)</f>
        <v>2129</v>
      </c>
      <c r="P26" s="103">
        <v>2129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2803</v>
      </c>
      <c r="W26" s="103">
        <v>2803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248</v>
      </c>
      <c r="AG26" s="103">
        <v>248</v>
      </c>
      <c r="AH26" s="103">
        <v>0</v>
      </c>
      <c r="AI26" s="103">
        <v>0</v>
      </c>
      <c r="AJ26" s="103">
        <f>SUM(AK26:AS26)</f>
        <v>248</v>
      </c>
      <c r="AK26" s="103">
        <v>0</v>
      </c>
      <c r="AL26" s="103">
        <v>0</v>
      </c>
      <c r="AM26" s="103">
        <v>1</v>
      </c>
      <c r="AN26" s="103">
        <v>247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51</v>
      </c>
      <c r="B27" s="113" t="s">
        <v>312</v>
      </c>
      <c r="C27" s="101" t="s">
        <v>313</v>
      </c>
      <c r="D27" s="103">
        <f>SUM(E27,+H27,+K27)</f>
        <v>1838</v>
      </c>
      <c r="E27" s="103">
        <f>SUM(F27:G27)</f>
        <v>0</v>
      </c>
      <c r="F27" s="103">
        <v>0</v>
      </c>
      <c r="G27" s="103">
        <v>0</v>
      </c>
      <c r="H27" s="103">
        <f>SUM(I27:J27)</f>
        <v>1838</v>
      </c>
      <c r="I27" s="103">
        <v>990</v>
      </c>
      <c r="J27" s="103">
        <v>848</v>
      </c>
      <c r="K27" s="103">
        <f>SUM(L27:M27)</f>
        <v>0</v>
      </c>
      <c r="L27" s="103">
        <v>0</v>
      </c>
      <c r="M27" s="103">
        <v>0</v>
      </c>
      <c r="N27" s="103">
        <f>SUM(O27,+V27,+AC27)</f>
        <v>1838</v>
      </c>
      <c r="O27" s="103">
        <f>SUM(P27:U27)</f>
        <v>990</v>
      </c>
      <c r="P27" s="103">
        <v>990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848</v>
      </c>
      <c r="W27" s="103">
        <v>848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58</v>
      </c>
      <c r="AG27" s="103">
        <v>58</v>
      </c>
      <c r="AH27" s="103">
        <v>0</v>
      </c>
      <c r="AI27" s="103">
        <v>0</v>
      </c>
      <c r="AJ27" s="103">
        <f>SUM(AK27:AS27)</f>
        <v>58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56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51</v>
      </c>
      <c r="B28" s="113" t="s">
        <v>315</v>
      </c>
      <c r="C28" s="101" t="s">
        <v>316</v>
      </c>
      <c r="D28" s="103">
        <f>SUM(E28,+H28,+K28)</f>
        <v>4991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4991</v>
      </c>
      <c r="L28" s="103">
        <v>2221</v>
      </c>
      <c r="M28" s="103">
        <v>2770</v>
      </c>
      <c r="N28" s="103">
        <f>SUM(O28,+V28,+AC28)</f>
        <v>4991</v>
      </c>
      <c r="O28" s="103">
        <f>SUM(P28:U28)</f>
        <v>2221</v>
      </c>
      <c r="P28" s="103">
        <v>2221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2770</v>
      </c>
      <c r="W28" s="103">
        <v>2770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91</v>
      </c>
      <c r="AG28" s="103">
        <v>91</v>
      </c>
      <c r="AH28" s="103">
        <v>0</v>
      </c>
      <c r="AI28" s="103">
        <v>0</v>
      </c>
      <c r="AJ28" s="103">
        <f>SUM(AK28:AS28)</f>
        <v>91</v>
      </c>
      <c r="AK28" s="103">
        <v>0</v>
      </c>
      <c r="AL28" s="103">
        <v>0</v>
      </c>
      <c r="AM28" s="103">
        <v>91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11</v>
      </c>
      <c r="AU28" s="103">
        <v>0</v>
      </c>
      <c r="AV28" s="103">
        <v>0</v>
      </c>
      <c r="AW28" s="103">
        <v>11</v>
      </c>
      <c r="AX28" s="103">
        <v>0</v>
      </c>
      <c r="AY28" s="103">
        <v>0</v>
      </c>
      <c r="AZ28" s="103">
        <f>SUM(BA28:BC28)</f>
        <v>2</v>
      </c>
      <c r="BA28" s="103">
        <v>2</v>
      </c>
      <c r="BB28" s="103">
        <v>0</v>
      </c>
      <c r="BC28" s="103">
        <v>0</v>
      </c>
    </row>
    <row r="29" spans="1:55" s="105" customFormat="1" ht="13.5" customHeight="1">
      <c r="A29" s="115" t="s">
        <v>51</v>
      </c>
      <c r="B29" s="113" t="s">
        <v>318</v>
      </c>
      <c r="C29" s="101" t="s">
        <v>319</v>
      </c>
      <c r="D29" s="103">
        <f>SUM(E29,+H29,+K29)</f>
        <v>4527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4527</v>
      </c>
      <c r="L29" s="103">
        <v>3827</v>
      </c>
      <c r="M29" s="103">
        <v>700</v>
      </c>
      <c r="N29" s="103">
        <f>SUM(O29,+V29,+AC29)</f>
        <v>4527</v>
      </c>
      <c r="O29" s="103">
        <f>SUM(P29:U29)</f>
        <v>3827</v>
      </c>
      <c r="P29" s="103">
        <v>3827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700</v>
      </c>
      <c r="W29" s="103">
        <v>700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174</v>
      </c>
      <c r="AG29" s="103">
        <v>174</v>
      </c>
      <c r="AH29" s="103">
        <v>0</v>
      </c>
      <c r="AI29" s="103">
        <v>0</v>
      </c>
      <c r="AJ29" s="103">
        <f>SUM(AK29:AS29)</f>
        <v>174</v>
      </c>
      <c r="AK29" s="103">
        <v>0</v>
      </c>
      <c r="AL29" s="103">
        <v>0</v>
      </c>
      <c r="AM29" s="103">
        <v>5</v>
      </c>
      <c r="AN29" s="103">
        <v>169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51</v>
      </c>
      <c r="B30" s="113" t="s">
        <v>321</v>
      </c>
      <c r="C30" s="101" t="s">
        <v>322</v>
      </c>
      <c r="D30" s="103">
        <f>SUM(E30,+H30,+K30)</f>
        <v>3180</v>
      </c>
      <c r="E30" s="103">
        <f>SUM(F30:G30)</f>
        <v>0</v>
      </c>
      <c r="F30" s="103">
        <v>0</v>
      </c>
      <c r="G30" s="103">
        <v>0</v>
      </c>
      <c r="H30" s="103">
        <f>SUM(I30:J30)</f>
        <v>2197</v>
      </c>
      <c r="I30" s="103">
        <v>2197</v>
      </c>
      <c r="J30" s="103">
        <v>0</v>
      </c>
      <c r="K30" s="103">
        <f>SUM(L30:M30)</f>
        <v>983</v>
      </c>
      <c r="L30" s="103">
        <v>0</v>
      </c>
      <c r="M30" s="103">
        <v>983</v>
      </c>
      <c r="N30" s="103">
        <f>SUM(O30,+V30,+AC30)</f>
        <v>3236</v>
      </c>
      <c r="O30" s="103">
        <f>SUM(P30:U30)</f>
        <v>2197</v>
      </c>
      <c r="P30" s="103">
        <v>2197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983</v>
      </c>
      <c r="W30" s="103">
        <v>983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56</v>
      </c>
      <c r="AD30" s="103">
        <v>56</v>
      </c>
      <c r="AE30" s="103">
        <v>0</v>
      </c>
      <c r="AF30" s="103">
        <f>SUM(AG30:AI30)</f>
        <v>110</v>
      </c>
      <c r="AG30" s="103">
        <v>110</v>
      </c>
      <c r="AH30" s="103">
        <v>0</v>
      </c>
      <c r="AI30" s="103">
        <v>0</v>
      </c>
      <c r="AJ30" s="103">
        <f>SUM(AK30:AS30)</f>
        <v>110</v>
      </c>
      <c r="AK30" s="103">
        <v>0</v>
      </c>
      <c r="AL30" s="103">
        <v>0</v>
      </c>
      <c r="AM30" s="103">
        <v>3</v>
      </c>
      <c r="AN30" s="103">
        <v>58</v>
      </c>
      <c r="AO30" s="103">
        <v>0</v>
      </c>
      <c r="AP30" s="103">
        <v>0</v>
      </c>
      <c r="AQ30" s="103">
        <v>0</v>
      </c>
      <c r="AR30" s="103">
        <v>0</v>
      </c>
      <c r="AS30" s="103">
        <v>49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51</v>
      </c>
      <c r="B31" s="113" t="s">
        <v>324</v>
      </c>
      <c r="C31" s="101" t="s">
        <v>325</v>
      </c>
      <c r="D31" s="103">
        <f>SUM(E31,+H31,+K31)</f>
        <v>11876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11876</v>
      </c>
      <c r="L31" s="103">
        <v>5333</v>
      </c>
      <c r="M31" s="103">
        <v>6543</v>
      </c>
      <c r="N31" s="103">
        <f>SUM(O31,+V31,+AC31)</f>
        <v>11876</v>
      </c>
      <c r="O31" s="103">
        <f>SUM(P31:U31)</f>
        <v>5333</v>
      </c>
      <c r="P31" s="103">
        <v>5333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6543</v>
      </c>
      <c r="W31" s="103">
        <v>6543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376</v>
      </c>
      <c r="AG31" s="103">
        <v>376</v>
      </c>
      <c r="AH31" s="103">
        <v>0</v>
      </c>
      <c r="AI31" s="103">
        <v>0</v>
      </c>
      <c r="AJ31" s="103">
        <f>SUM(AK31:AS31)</f>
        <v>376</v>
      </c>
      <c r="AK31" s="103">
        <v>0</v>
      </c>
      <c r="AL31" s="103">
        <v>0</v>
      </c>
      <c r="AM31" s="103">
        <v>376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129</v>
      </c>
      <c r="BA31" s="103">
        <v>129</v>
      </c>
      <c r="BB31" s="103">
        <v>0</v>
      </c>
      <c r="BC31" s="103">
        <v>0</v>
      </c>
    </row>
    <row r="32" spans="1:55" s="105" customFormat="1" ht="13.5" customHeight="1">
      <c r="A32" s="115" t="s">
        <v>51</v>
      </c>
      <c r="B32" s="113" t="s">
        <v>327</v>
      </c>
      <c r="C32" s="101" t="s">
        <v>328</v>
      </c>
      <c r="D32" s="103">
        <f>SUM(E32,+H32,+K32)</f>
        <v>11065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11065</v>
      </c>
      <c r="L32" s="103">
        <v>7567</v>
      </c>
      <c r="M32" s="103">
        <v>3498</v>
      </c>
      <c r="N32" s="103">
        <f>SUM(O32,+V32,+AC32)</f>
        <v>11065</v>
      </c>
      <c r="O32" s="103">
        <f>SUM(P32:U32)</f>
        <v>7567</v>
      </c>
      <c r="P32" s="103">
        <v>7567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3498</v>
      </c>
      <c r="W32" s="103">
        <v>3498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376</v>
      </c>
      <c r="AG32" s="103">
        <v>376</v>
      </c>
      <c r="AH32" s="103">
        <v>0</v>
      </c>
      <c r="AI32" s="103">
        <v>0</v>
      </c>
      <c r="AJ32" s="103">
        <f>SUM(AK32:AS32)</f>
        <v>376</v>
      </c>
      <c r="AK32" s="103">
        <v>0</v>
      </c>
      <c r="AL32" s="103">
        <v>0</v>
      </c>
      <c r="AM32" s="103">
        <v>376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34</v>
      </c>
      <c r="AU32" s="103">
        <v>0</v>
      </c>
      <c r="AV32" s="103">
        <v>0</v>
      </c>
      <c r="AW32" s="103">
        <v>34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51</v>
      </c>
      <c r="B33" s="113" t="s">
        <v>330</v>
      </c>
      <c r="C33" s="101" t="s">
        <v>331</v>
      </c>
      <c r="D33" s="103">
        <f>SUM(E33,+H33,+K33)</f>
        <v>6421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6421</v>
      </c>
      <c r="L33" s="103">
        <v>5001</v>
      </c>
      <c r="M33" s="103">
        <v>1420</v>
      </c>
      <c r="N33" s="103">
        <f>SUM(O33,+V33,+AC33)</f>
        <v>6421</v>
      </c>
      <c r="O33" s="103">
        <f>SUM(P33:U33)</f>
        <v>5001</v>
      </c>
      <c r="P33" s="103">
        <v>5001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1420</v>
      </c>
      <c r="W33" s="103">
        <v>1420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219</v>
      </c>
      <c r="AG33" s="103">
        <v>219</v>
      </c>
      <c r="AH33" s="103">
        <v>0</v>
      </c>
      <c r="AI33" s="103">
        <v>0</v>
      </c>
      <c r="AJ33" s="103">
        <f>SUM(AK33:AS33)</f>
        <v>219</v>
      </c>
      <c r="AK33" s="103">
        <v>0</v>
      </c>
      <c r="AL33" s="103">
        <v>0</v>
      </c>
      <c r="AM33" s="103">
        <v>219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20</v>
      </c>
      <c r="AU33" s="103">
        <v>0</v>
      </c>
      <c r="AV33" s="103">
        <v>0</v>
      </c>
      <c r="AW33" s="103">
        <v>20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51</v>
      </c>
      <c r="B34" s="113" t="s">
        <v>333</v>
      </c>
      <c r="C34" s="101" t="s">
        <v>334</v>
      </c>
      <c r="D34" s="103">
        <f>SUM(E34,+H34,+K34)</f>
        <v>2169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2169</v>
      </c>
      <c r="L34" s="103">
        <v>1097</v>
      </c>
      <c r="M34" s="103">
        <v>1072</v>
      </c>
      <c r="N34" s="103">
        <f>SUM(O34,+V34,+AC34)</f>
        <v>2169</v>
      </c>
      <c r="O34" s="103">
        <f>SUM(P34:U34)</f>
        <v>1097</v>
      </c>
      <c r="P34" s="103">
        <v>1097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1072</v>
      </c>
      <c r="W34" s="103">
        <v>1072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74</v>
      </c>
      <c r="AG34" s="103">
        <v>74</v>
      </c>
      <c r="AH34" s="103">
        <v>0</v>
      </c>
      <c r="AI34" s="103">
        <v>0</v>
      </c>
      <c r="AJ34" s="103">
        <f>SUM(AK34:AS34)</f>
        <v>74</v>
      </c>
      <c r="AK34" s="103">
        <v>0</v>
      </c>
      <c r="AL34" s="103">
        <v>0</v>
      </c>
      <c r="AM34" s="103">
        <v>74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7</v>
      </c>
      <c r="AU34" s="103">
        <v>0</v>
      </c>
      <c r="AV34" s="103">
        <v>0</v>
      </c>
      <c r="AW34" s="103">
        <v>7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51</v>
      </c>
      <c r="B35" s="113" t="s">
        <v>336</v>
      </c>
      <c r="C35" s="101" t="s">
        <v>337</v>
      </c>
      <c r="D35" s="103">
        <f>SUM(E35,+H35,+K35)</f>
        <v>2036</v>
      </c>
      <c r="E35" s="103">
        <f>SUM(F35:G35)</f>
        <v>0</v>
      </c>
      <c r="F35" s="103">
        <v>0</v>
      </c>
      <c r="G35" s="103">
        <v>0</v>
      </c>
      <c r="H35" s="103">
        <f>SUM(I35:J35)</f>
        <v>1471</v>
      </c>
      <c r="I35" s="103">
        <v>1471</v>
      </c>
      <c r="J35" s="103">
        <v>0</v>
      </c>
      <c r="K35" s="103">
        <f>SUM(L35:M35)</f>
        <v>565</v>
      </c>
      <c r="L35" s="103">
        <v>0</v>
      </c>
      <c r="M35" s="103">
        <v>565</v>
      </c>
      <c r="N35" s="103">
        <f>SUM(O35,+V35,+AC35)</f>
        <v>2036</v>
      </c>
      <c r="O35" s="103">
        <f>SUM(P35:U35)</f>
        <v>1471</v>
      </c>
      <c r="P35" s="103">
        <v>1471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565</v>
      </c>
      <c r="W35" s="103">
        <v>565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55</v>
      </c>
      <c r="AG35" s="103">
        <v>55</v>
      </c>
      <c r="AH35" s="103">
        <v>0</v>
      </c>
      <c r="AI35" s="103">
        <v>0</v>
      </c>
      <c r="AJ35" s="103">
        <f>SUM(AK35:AS35)</f>
        <v>55</v>
      </c>
      <c r="AK35" s="103">
        <v>0</v>
      </c>
      <c r="AL35" s="103">
        <v>0</v>
      </c>
      <c r="AM35" s="103">
        <v>2</v>
      </c>
      <c r="AN35" s="103">
        <v>53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51</v>
      </c>
      <c r="B36" s="113" t="s">
        <v>339</v>
      </c>
      <c r="C36" s="101" t="s">
        <v>340</v>
      </c>
      <c r="D36" s="103">
        <f>SUM(E36,+H36,+K36)</f>
        <v>5497</v>
      </c>
      <c r="E36" s="103">
        <f>SUM(F36:G36)</f>
        <v>0</v>
      </c>
      <c r="F36" s="103">
        <v>0</v>
      </c>
      <c r="G36" s="103">
        <v>0</v>
      </c>
      <c r="H36" s="103">
        <f>SUM(I36:J36)</f>
        <v>4318</v>
      </c>
      <c r="I36" s="103">
        <v>4318</v>
      </c>
      <c r="J36" s="103">
        <v>0</v>
      </c>
      <c r="K36" s="103">
        <f>SUM(L36:M36)</f>
        <v>1179</v>
      </c>
      <c r="L36" s="103">
        <v>0</v>
      </c>
      <c r="M36" s="103">
        <v>1179</v>
      </c>
      <c r="N36" s="103">
        <f>SUM(O36,+V36,+AC36)</f>
        <v>5548</v>
      </c>
      <c r="O36" s="103">
        <f>SUM(P36:U36)</f>
        <v>4318</v>
      </c>
      <c r="P36" s="103">
        <v>4318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1179</v>
      </c>
      <c r="W36" s="103">
        <v>1179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51</v>
      </c>
      <c r="AD36" s="103">
        <v>51</v>
      </c>
      <c r="AE36" s="103">
        <v>0</v>
      </c>
      <c r="AF36" s="103">
        <f>SUM(AG36:AI36)</f>
        <v>283</v>
      </c>
      <c r="AG36" s="103">
        <v>283</v>
      </c>
      <c r="AH36" s="103">
        <v>0</v>
      </c>
      <c r="AI36" s="103">
        <v>0</v>
      </c>
      <c r="AJ36" s="103">
        <f>SUM(AK36:AS36)</f>
        <v>283</v>
      </c>
      <c r="AK36" s="103">
        <v>0</v>
      </c>
      <c r="AL36" s="103">
        <v>0</v>
      </c>
      <c r="AM36" s="103">
        <v>283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23</v>
      </c>
      <c r="AU36" s="103">
        <v>0</v>
      </c>
      <c r="AV36" s="103">
        <v>0</v>
      </c>
      <c r="AW36" s="103">
        <v>23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51</v>
      </c>
      <c r="B37" s="113" t="s">
        <v>342</v>
      </c>
      <c r="C37" s="101" t="s">
        <v>343</v>
      </c>
      <c r="D37" s="103">
        <f>SUM(E37,+H37,+K37)</f>
        <v>2142</v>
      </c>
      <c r="E37" s="103">
        <f>SUM(F37:G37)</f>
        <v>0</v>
      </c>
      <c r="F37" s="103">
        <v>0</v>
      </c>
      <c r="G37" s="103">
        <v>0</v>
      </c>
      <c r="H37" s="103">
        <f>SUM(I37:J37)</f>
        <v>1403</v>
      </c>
      <c r="I37" s="103">
        <v>1403</v>
      </c>
      <c r="J37" s="103">
        <v>0</v>
      </c>
      <c r="K37" s="103">
        <f>SUM(L37:M37)</f>
        <v>739</v>
      </c>
      <c r="L37" s="103">
        <v>0</v>
      </c>
      <c r="M37" s="103">
        <v>739</v>
      </c>
      <c r="N37" s="103">
        <f>SUM(O37,+V37,+AC37)</f>
        <v>2142</v>
      </c>
      <c r="O37" s="103">
        <f>SUM(P37:U37)</f>
        <v>1403</v>
      </c>
      <c r="P37" s="103">
        <v>1403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739</v>
      </c>
      <c r="W37" s="103">
        <v>739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62</v>
      </c>
      <c r="AG37" s="103">
        <v>62</v>
      </c>
      <c r="AH37" s="103">
        <v>0</v>
      </c>
      <c r="AI37" s="103">
        <v>0</v>
      </c>
      <c r="AJ37" s="103">
        <f>SUM(AK37:AS37)</f>
        <v>62</v>
      </c>
      <c r="AK37" s="103">
        <v>0</v>
      </c>
      <c r="AL37" s="103">
        <v>0</v>
      </c>
      <c r="AM37" s="103">
        <v>2</v>
      </c>
      <c r="AN37" s="103">
        <v>60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51</v>
      </c>
      <c r="B38" s="113" t="s">
        <v>345</v>
      </c>
      <c r="C38" s="101" t="s">
        <v>346</v>
      </c>
      <c r="D38" s="103">
        <f>SUM(E38,+H38,+K38)</f>
        <v>2501</v>
      </c>
      <c r="E38" s="103">
        <f>SUM(F38:G38)</f>
        <v>0</v>
      </c>
      <c r="F38" s="103">
        <v>0</v>
      </c>
      <c r="G38" s="103">
        <v>0</v>
      </c>
      <c r="H38" s="103">
        <f>SUM(I38:J38)</f>
        <v>1987</v>
      </c>
      <c r="I38" s="103">
        <v>1987</v>
      </c>
      <c r="J38" s="103">
        <v>0</v>
      </c>
      <c r="K38" s="103">
        <f>SUM(L38:M38)</f>
        <v>514</v>
      </c>
      <c r="L38" s="103">
        <v>0</v>
      </c>
      <c r="M38" s="103">
        <v>514</v>
      </c>
      <c r="N38" s="103">
        <f>SUM(O38,+V38,+AC38)</f>
        <v>2501</v>
      </c>
      <c r="O38" s="103">
        <f>SUM(P38:U38)</f>
        <v>1987</v>
      </c>
      <c r="P38" s="103">
        <v>1987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514</v>
      </c>
      <c r="W38" s="103">
        <v>514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129</v>
      </c>
      <c r="AG38" s="103">
        <v>129</v>
      </c>
      <c r="AH38" s="103">
        <v>0</v>
      </c>
      <c r="AI38" s="103">
        <v>0</v>
      </c>
      <c r="AJ38" s="103">
        <f>SUM(AK38:AS38)</f>
        <v>129</v>
      </c>
      <c r="AK38" s="103">
        <v>0</v>
      </c>
      <c r="AL38" s="103">
        <v>0</v>
      </c>
      <c r="AM38" s="103">
        <v>129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51</v>
      </c>
      <c r="B39" s="113" t="s">
        <v>348</v>
      </c>
      <c r="C39" s="101" t="s">
        <v>349</v>
      </c>
      <c r="D39" s="103">
        <f>SUM(E39,+H39,+K39)</f>
        <v>10405</v>
      </c>
      <c r="E39" s="103">
        <f>SUM(F39:G39)</f>
        <v>0</v>
      </c>
      <c r="F39" s="103">
        <v>0</v>
      </c>
      <c r="G39" s="103">
        <v>0</v>
      </c>
      <c r="H39" s="103">
        <f>SUM(I39:J39)</f>
        <v>6964</v>
      </c>
      <c r="I39" s="103">
        <v>6964</v>
      </c>
      <c r="J39" s="103">
        <v>0</v>
      </c>
      <c r="K39" s="103">
        <f>SUM(L39:M39)</f>
        <v>3441</v>
      </c>
      <c r="L39" s="103">
        <v>0</v>
      </c>
      <c r="M39" s="103">
        <v>3441</v>
      </c>
      <c r="N39" s="103">
        <f>SUM(O39,+V39,+AC39)</f>
        <v>10405</v>
      </c>
      <c r="O39" s="103">
        <f>SUM(P39:U39)</f>
        <v>6964</v>
      </c>
      <c r="P39" s="103">
        <v>6964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3441</v>
      </c>
      <c r="W39" s="103">
        <v>3441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287</v>
      </c>
      <c r="AG39" s="103">
        <v>287</v>
      </c>
      <c r="AH39" s="103">
        <v>0</v>
      </c>
      <c r="AI39" s="103">
        <v>0</v>
      </c>
      <c r="AJ39" s="103">
        <f>SUM(AK39:AS39)</f>
        <v>287</v>
      </c>
      <c r="AK39" s="103">
        <v>0</v>
      </c>
      <c r="AL39" s="103">
        <v>0</v>
      </c>
      <c r="AM39" s="103">
        <v>10</v>
      </c>
      <c r="AN39" s="103">
        <v>277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51</v>
      </c>
      <c r="B40" s="113" t="s">
        <v>351</v>
      </c>
      <c r="C40" s="101" t="s">
        <v>352</v>
      </c>
      <c r="D40" s="103">
        <f>SUM(E40,+H40,+K40)</f>
        <v>6756</v>
      </c>
      <c r="E40" s="103">
        <f>SUM(F40:G40)</f>
        <v>0</v>
      </c>
      <c r="F40" s="103">
        <v>0</v>
      </c>
      <c r="G40" s="103">
        <v>0</v>
      </c>
      <c r="H40" s="103">
        <f>SUM(I40:J40)</f>
        <v>5463</v>
      </c>
      <c r="I40" s="103">
        <v>5463</v>
      </c>
      <c r="J40" s="103">
        <v>0</v>
      </c>
      <c r="K40" s="103">
        <f>SUM(L40:M40)</f>
        <v>1293</v>
      </c>
      <c r="L40" s="103">
        <v>0</v>
      </c>
      <c r="M40" s="103">
        <v>1293</v>
      </c>
      <c r="N40" s="103">
        <f>SUM(O40,+V40,+AC40)</f>
        <v>6756</v>
      </c>
      <c r="O40" s="103">
        <f>SUM(P40:U40)</f>
        <v>5463</v>
      </c>
      <c r="P40" s="103">
        <v>5463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1293</v>
      </c>
      <c r="W40" s="103">
        <v>1293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348</v>
      </c>
      <c r="AG40" s="103">
        <v>348</v>
      </c>
      <c r="AH40" s="103">
        <v>0</v>
      </c>
      <c r="AI40" s="103">
        <v>0</v>
      </c>
      <c r="AJ40" s="103">
        <f>SUM(AK40:AS40)</f>
        <v>348</v>
      </c>
      <c r="AK40" s="103">
        <v>0</v>
      </c>
      <c r="AL40" s="103">
        <v>0</v>
      </c>
      <c r="AM40" s="103">
        <v>348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03000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03201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03205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03206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03301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03302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03303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03321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03322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03366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03381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03402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03441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03461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03482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03483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03484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03485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03501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03503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03506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03507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03524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2018-03-05T01:42:01Z</dcterms:modified>
</cp:coreProperties>
</file>