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02青森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市町村分担金内訳!$A$6:$DU$19</definedName>
    <definedName name="_xlnm._FilterDatabase" localSheetId="4" hidden="1">組合分担金内訳!$A$6:$BE$46</definedName>
    <definedName name="_xlnm._FilterDatabase" localSheetId="3" hidden="1">'廃棄物事業経費（歳出）'!$A$6:$CI$59</definedName>
    <definedName name="_xlnm._FilterDatabase" localSheetId="2" hidden="1">'廃棄物事業経費（歳入）'!$A$6:$AE$59</definedName>
    <definedName name="_xlnm._FilterDatabase" localSheetId="0" hidden="1">'廃棄物事業経費（市町村）'!$A$6:$DJ$46</definedName>
    <definedName name="_xlnm._FilterDatabase" localSheetId="1" hidden="1">'廃棄物事業経費（組合）'!$A$6:$DJ$19</definedName>
    <definedName name="_xlnm.Print_Area" localSheetId="6">経費集計!$A$1:$M$33</definedName>
    <definedName name="_xlnm.Print_Area" localSheetId="5">市町村分担金内訳!$2:$20</definedName>
    <definedName name="_xlnm.Print_Area" localSheetId="4">組合分担金内訳!$2:$47</definedName>
    <definedName name="_xlnm.Print_Area" localSheetId="3">'廃棄物事業経費（歳出）'!$2:$60</definedName>
    <definedName name="_xlnm.Print_Area" localSheetId="2">'廃棄物事業経費（歳入）'!$2:$60</definedName>
    <definedName name="_xlnm.Print_Area" localSheetId="0">'廃棄物事業経費（市町村）'!$2:$47</definedName>
    <definedName name="_xlnm.Print_Area" localSheetId="1">'廃棄物事業経費（組合）'!$2:$20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N9" i="4"/>
  <c r="BG9" i="4" s="1"/>
  <c r="AN11" i="4"/>
  <c r="BG11" i="4" s="1"/>
  <c r="AN13" i="4"/>
  <c r="BG13" i="4" s="1"/>
  <c r="AN15" i="4"/>
  <c r="BG15" i="4" s="1"/>
  <c r="AN17" i="4"/>
  <c r="BG17" i="4" s="1"/>
  <c r="AN19" i="4"/>
  <c r="BG19" i="4" s="1"/>
  <c r="AN21" i="4"/>
  <c r="BG21" i="4" s="1"/>
  <c r="AN23" i="4"/>
  <c r="BG23" i="4" s="1"/>
  <c r="AN25" i="4"/>
  <c r="BG25" i="4" s="1"/>
  <c r="AN27" i="4"/>
  <c r="BG27" i="4" s="1"/>
  <c r="AN29" i="4"/>
  <c r="BG29" i="4" s="1"/>
  <c r="AN31" i="4"/>
  <c r="BG31" i="4" s="1"/>
  <c r="AN33" i="4"/>
  <c r="BG33" i="4" s="1"/>
  <c r="AN35" i="4"/>
  <c r="BG35" i="4" s="1"/>
  <c r="AN37" i="4"/>
  <c r="BG37" i="4" s="1"/>
  <c r="AN39" i="4"/>
  <c r="BG39" i="4" s="1"/>
  <c r="AN41" i="4"/>
  <c r="BG41" i="4" s="1"/>
  <c r="AN43" i="4"/>
  <c r="BG43" i="4" s="1"/>
  <c r="AN45" i="4"/>
  <c r="BG45" i="4" s="1"/>
  <c r="AN47" i="4"/>
  <c r="BG47" i="4" s="1"/>
  <c r="AN49" i="4"/>
  <c r="BG49" i="4" s="1"/>
  <c r="AN51" i="4"/>
  <c r="BG51" i="4" s="1"/>
  <c r="AN53" i="4"/>
  <c r="BG53" i="4" s="1"/>
  <c r="AN55" i="4"/>
  <c r="BG55" i="4" s="1"/>
  <c r="AN57" i="4"/>
  <c r="BG57" i="4" s="1"/>
  <c r="AN59" i="4"/>
  <c r="BG59" i="4" s="1"/>
  <c r="AG8" i="4"/>
  <c r="AF8" i="4" s="1"/>
  <c r="AG9" i="4"/>
  <c r="AG10" i="4"/>
  <c r="AF10" i="4" s="1"/>
  <c r="AG11" i="4"/>
  <c r="AG12" i="4"/>
  <c r="AF12" i="4" s="1"/>
  <c r="AG13" i="4"/>
  <c r="AG14" i="4"/>
  <c r="AF14" i="4" s="1"/>
  <c r="AG15" i="4"/>
  <c r="AG16" i="4"/>
  <c r="AF16" i="4" s="1"/>
  <c r="AG17" i="4"/>
  <c r="AG18" i="4"/>
  <c r="AF18" i="4" s="1"/>
  <c r="AG19" i="4"/>
  <c r="AG20" i="4"/>
  <c r="AF20" i="4" s="1"/>
  <c r="AG21" i="4"/>
  <c r="AG22" i="4"/>
  <c r="AF22" i="4" s="1"/>
  <c r="AG23" i="4"/>
  <c r="AG24" i="4"/>
  <c r="AF24" i="4" s="1"/>
  <c r="AG25" i="4"/>
  <c r="AG26" i="4"/>
  <c r="AF26" i="4" s="1"/>
  <c r="AG27" i="4"/>
  <c r="AG28" i="4"/>
  <c r="AF28" i="4" s="1"/>
  <c r="AG29" i="4"/>
  <c r="AG30" i="4"/>
  <c r="AF30" i="4" s="1"/>
  <c r="AG31" i="4"/>
  <c r="AG32" i="4"/>
  <c r="AF32" i="4" s="1"/>
  <c r="AG33" i="4"/>
  <c r="AG34" i="4"/>
  <c r="AF34" i="4" s="1"/>
  <c r="AG35" i="4"/>
  <c r="AG36" i="4"/>
  <c r="AF36" i="4" s="1"/>
  <c r="AG37" i="4"/>
  <c r="AG38" i="4"/>
  <c r="AF38" i="4" s="1"/>
  <c r="AG39" i="4"/>
  <c r="AG40" i="4"/>
  <c r="AF40" i="4" s="1"/>
  <c r="AG41" i="4"/>
  <c r="AG42" i="4"/>
  <c r="AF42" i="4" s="1"/>
  <c r="AG43" i="4"/>
  <c r="AG44" i="4"/>
  <c r="AF44" i="4" s="1"/>
  <c r="AG45" i="4"/>
  <c r="AG46" i="4"/>
  <c r="AF46" i="4" s="1"/>
  <c r="AG47" i="4"/>
  <c r="AG48" i="4"/>
  <c r="AF48" i="4" s="1"/>
  <c r="AG49" i="4"/>
  <c r="AG50" i="4"/>
  <c r="AF50" i="4" s="1"/>
  <c r="AG51" i="4"/>
  <c r="AG52" i="4"/>
  <c r="AF52" i="4" s="1"/>
  <c r="AG53" i="4"/>
  <c r="AG54" i="4"/>
  <c r="AF54" i="4" s="1"/>
  <c r="AG55" i="4"/>
  <c r="AG56" i="4"/>
  <c r="AF56" i="4" s="1"/>
  <c r="AG57" i="4"/>
  <c r="AG58" i="4"/>
  <c r="AF58" i="4" s="1"/>
  <c r="AG59" i="4"/>
  <c r="AG60" i="4"/>
  <c r="AF60" i="4" s="1"/>
  <c r="AF9" i="4"/>
  <c r="AF11" i="4"/>
  <c r="AF13" i="4"/>
  <c r="AF15" i="4"/>
  <c r="AF17" i="4"/>
  <c r="AF19" i="4"/>
  <c r="AF21" i="4"/>
  <c r="AF23" i="4"/>
  <c r="AF25" i="4"/>
  <c r="AF27" i="4"/>
  <c r="AF29" i="4"/>
  <c r="AF31" i="4"/>
  <c r="AF33" i="4"/>
  <c r="AF35" i="4"/>
  <c r="AF37" i="4"/>
  <c r="AF39" i="4"/>
  <c r="AF41" i="4"/>
  <c r="AF43" i="4"/>
  <c r="AF45" i="4"/>
  <c r="AF47" i="4"/>
  <c r="AF49" i="4"/>
  <c r="AF51" i="4"/>
  <c r="AF53" i="4"/>
  <c r="AF55" i="4"/>
  <c r="AF57" i="4"/>
  <c r="AF59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L9" i="4"/>
  <c r="BP9" i="4" s="1"/>
  <c r="L11" i="4"/>
  <c r="BP11" i="4" s="1"/>
  <c r="L13" i="4"/>
  <c r="BP13" i="4" s="1"/>
  <c r="L15" i="4"/>
  <c r="BP15" i="4" s="1"/>
  <c r="L17" i="4"/>
  <c r="BP17" i="4" s="1"/>
  <c r="L19" i="4"/>
  <c r="BP19" i="4" s="1"/>
  <c r="L21" i="4"/>
  <c r="BP21" i="4" s="1"/>
  <c r="L23" i="4"/>
  <c r="BP23" i="4" s="1"/>
  <c r="L25" i="4"/>
  <c r="BP25" i="4" s="1"/>
  <c r="L27" i="4"/>
  <c r="BP27" i="4" s="1"/>
  <c r="L29" i="4"/>
  <c r="BP29" i="4" s="1"/>
  <c r="L31" i="4"/>
  <c r="BP31" i="4" s="1"/>
  <c r="L33" i="4"/>
  <c r="BP33" i="4" s="1"/>
  <c r="L35" i="4"/>
  <c r="BP35" i="4" s="1"/>
  <c r="L37" i="4"/>
  <c r="BP37" i="4" s="1"/>
  <c r="L39" i="4"/>
  <c r="BP39" i="4" s="1"/>
  <c r="L41" i="4"/>
  <c r="BP41" i="4" s="1"/>
  <c r="L43" i="4"/>
  <c r="BP43" i="4" s="1"/>
  <c r="L45" i="4"/>
  <c r="BP45" i="4" s="1"/>
  <c r="L47" i="4"/>
  <c r="BP47" i="4" s="1"/>
  <c r="L49" i="4"/>
  <c r="BP49" i="4" s="1"/>
  <c r="L51" i="4"/>
  <c r="BP51" i="4" s="1"/>
  <c r="L53" i="4"/>
  <c r="BP53" i="4" s="1"/>
  <c r="L55" i="4"/>
  <c r="BP55" i="4" s="1"/>
  <c r="L57" i="4"/>
  <c r="BP57" i="4" s="1"/>
  <c r="L59" i="4"/>
  <c r="BP59" i="4" s="1"/>
  <c r="E8" i="4"/>
  <c r="E9" i="4"/>
  <c r="BI9" i="4" s="1"/>
  <c r="E10" i="4"/>
  <c r="E11" i="4"/>
  <c r="BI11" i="4" s="1"/>
  <c r="E12" i="4"/>
  <c r="E13" i="4"/>
  <c r="BI13" i="4" s="1"/>
  <c r="E14" i="4"/>
  <c r="E15" i="4"/>
  <c r="BI15" i="4" s="1"/>
  <c r="E16" i="4"/>
  <c r="E17" i="4"/>
  <c r="BI17" i="4" s="1"/>
  <c r="E18" i="4"/>
  <c r="E19" i="4"/>
  <c r="BI19" i="4" s="1"/>
  <c r="E20" i="4"/>
  <c r="E21" i="4"/>
  <c r="BI21" i="4" s="1"/>
  <c r="E22" i="4"/>
  <c r="E23" i="4"/>
  <c r="BI23" i="4" s="1"/>
  <c r="E24" i="4"/>
  <c r="E25" i="4"/>
  <c r="BI25" i="4" s="1"/>
  <c r="E26" i="4"/>
  <c r="E27" i="4"/>
  <c r="BI27" i="4" s="1"/>
  <c r="E28" i="4"/>
  <c r="E29" i="4"/>
  <c r="BI29" i="4" s="1"/>
  <c r="E30" i="4"/>
  <c r="E31" i="4"/>
  <c r="BI31" i="4" s="1"/>
  <c r="E32" i="4"/>
  <c r="E33" i="4"/>
  <c r="BI33" i="4" s="1"/>
  <c r="E34" i="4"/>
  <c r="E35" i="4"/>
  <c r="BI35" i="4" s="1"/>
  <c r="E36" i="4"/>
  <c r="E37" i="4"/>
  <c r="BI37" i="4" s="1"/>
  <c r="E38" i="4"/>
  <c r="E39" i="4"/>
  <c r="BI39" i="4" s="1"/>
  <c r="E40" i="4"/>
  <c r="E41" i="4"/>
  <c r="BI41" i="4" s="1"/>
  <c r="E42" i="4"/>
  <c r="E43" i="4"/>
  <c r="BI43" i="4" s="1"/>
  <c r="E44" i="4"/>
  <c r="E45" i="4"/>
  <c r="BI45" i="4" s="1"/>
  <c r="E46" i="4"/>
  <c r="E47" i="4"/>
  <c r="BI47" i="4" s="1"/>
  <c r="E48" i="4"/>
  <c r="E49" i="4"/>
  <c r="BI49" i="4" s="1"/>
  <c r="E50" i="4"/>
  <c r="E51" i="4"/>
  <c r="BI51" i="4" s="1"/>
  <c r="E52" i="4"/>
  <c r="E53" i="4"/>
  <c r="BI53" i="4" s="1"/>
  <c r="E54" i="4"/>
  <c r="E55" i="4"/>
  <c r="BI55" i="4" s="1"/>
  <c r="E56" i="4"/>
  <c r="E57" i="4"/>
  <c r="BI57" i="4" s="1"/>
  <c r="E58" i="4"/>
  <c r="E59" i="4"/>
  <c r="BI59" i="4" s="1"/>
  <c r="E60" i="4"/>
  <c r="D9" i="4"/>
  <c r="BH9" i="4" s="1"/>
  <c r="D11" i="4"/>
  <c r="BH11" i="4" s="1"/>
  <c r="D13" i="4"/>
  <c r="BH13" i="4" s="1"/>
  <c r="D17" i="4"/>
  <c r="BH17" i="4" s="1"/>
  <c r="D21" i="4"/>
  <c r="BH21" i="4" s="1"/>
  <c r="D25" i="4"/>
  <c r="BH25" i="4" s="1"/>
  <c r="D29" i="4"/>
  <c r="BH29" i="4" s="1"/>
  <c r="D33" i="4"/>
  <c r="BH33" i="4" s="1"/>
  <c r="D37" i="4"/>
  <c r="BH37" i="4" s="1"/>
  <c r="D41" i="4"/>
  <c r="BH41" i="4" s="1"/>
  <c r="D45" i="4"/>
  <c r="BH45" i="4" s="1"/>
  <c r="D49" i="4"/>
  <c r="BH49" i="4" s="1"/>
  <c r="D53" i="4"/>
  <c r="BH53" i="4" s="1"/>
  <c r="D57" i="4"/>
  <c r="BH5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N8" i="3"/>
  <c r="N9" i="3"/>
  <c r="M9" i="3" s="1"/>
  <c r="N10" i="3"/>
  <c r="N11" i="3"/>
  <c r="M11" i="3" s="1"/>
  <c r="N12" i="3"/>
  <c r="N13" i="3"/>
  <c r="M13" i="3" s="1"/>
  <c r="N14" i="3"/>
  <c r="N15" i="3"/>
  <c r="M15" i="3" s="1"/>
  <c r="N16" i="3"/>
  <c r="N17" i="3"/>
  <c r="M17" i="3" s="1"/>
  <c r="N18" i="3"/>
  <c r="N19" i="3"/>
  <c r="M19" i="3" s="1"/>
  <c r="N20" i="3"/>
  <c r="N21" i="3"/>
  <c r="M21" i="3" s="1"/>
  <c r="N22" i="3"/>
  <c r="N23" i="3"/>
  <c r="M23" i="3" s="1"/>
  <c r="N24" i="3"/>
  <c r="N25" i="3"/>
  <c r="M25" i="3" s="1"/>
  <c r="N26" i="3"/>
  <c r="N27" i="3"/>
  <c r="M27" i="3" s="1"/>
  <c r="N28" i="3"/>
  <c r="N29" i="3"/>
  <c r="M29" i="3" s="1"/>
  <c r="N30" i="3"/>
  <c r="N31" i="3"/>
  <c r="M31" i="3" s="1"/>
  <c r="N32" i="3"/>
  <c r="N33" i="3"/>
  <c r="M33" i="3" s="1"/>
  <c r="N34" i="3"/>
  <c r="N35" i="3"/>
  <c r="M35" i="3" s="1"/>
  <c r="N36" i="3"/>
  <c r="N37" i="3"/>
  <c r="M37" i="3" s="1"/>
  <c r="N38" i="3"/>
  <c r="N39" i="3"/>
  <c r="M39" i="3" s="1"/>
  <c r="N40" i="3"/>
  <c r="N41" i="3"/>
  <c r="M41" i="3" s="1"/>
  <c r="N42" i="3"/>
  <c r="N43" i="3"/>
  <c r="M43" i="3" s="1"/>
  <c r="N44" i="3"/>
  <c r="N45" i="3"/>
  <c r="M45" i="3" s="1"/>
  <c r="N46" i="3"/>
  <c r="N47" i="3"/>
  <c r="M47" i="3" s="1"/>
  <c r="N48" i="3"/>
  <c r="N49" i="3"/>
  <c r="M49" i="3" s="1"/>
  <c r="N50" i="3"/>
  <c r="N51" i="3"/>
  <c r="M51" i="3" s="1"/>
  <c r="N52" i="3"/>
  <c r="N53" i="3"/>
  <c r="M53" i="3" s="1"/>
  <c r="N54" i="3"/>
  <c r="N55" i="3"/>
  <c r="M55" i="3" s="1"/>
  <c r="N56" i="3"/>
  <c r="N57" i="3"/>
  <c r="M57" i="3" s="1"/>
  <c r="N58" i="3"/>
  <c r="N59" i="3"/>
  <c r="M59" i="3" s="1"/>
  <c r="N60" i="3"/>
  <c r="M8" i="3"/>
  <c r="M10" i="3"/>
  <c r="M12" i="3"/>
  <c r="M14" i="3"/>
  <c r="M16" i="3"/>
  <c r="M18" i="3"/>
  <c r="M20" i="3"/>
  <c r="M22" i="3"/>
  <c r="M24" i="3"/>
  <c r="M26" i="3"/>
  <c r="M28" i="3"/>
  <c r="M30" i="3"/>
  <c r="M32" i="3"/>
  <c r="M34" i="3"/>
  <c r="M36" i="3"/>
  <c r="M38" i="3"/>
  <c r="M40" i="3"/>
  <c r="M42" i="3"/>
  <c r="M44" i="3"/>
  <c r="M46" i="3"/>
  <c r="M48" i="3"/>
  <c r="M50" i="3"/>
  <c r="M52" i="3"/>
  <c r="M54" i="3"/>
  <c r="M56" i="3"/>
  <c r="M58" i="3"/>
  <c r="M60" i="3"/>
  <c r="E8" i="3"/>
  <c r="D8" i="3" s="1"/>
  <c r="V8" i="3" s="1"/>
  <c r="E9" i="3"/>
  <c r="W9" i="3" s="1"/>
  <c r="E10" i="3"/>
  <c r="D10" i="3" s="1"/>
  <c r="V10" i="3" s="1"/>
  <c r="E11" i="3"/>
  <c r="E12" i="3"/>
  <c r="D12" i="3" s="1"/>
  <c r="V12" i="3" s="1"/>
  <c r="E13" i="3"/>
  <c r="W13" i="3" s="1"/>
  <c r="E14" i="3"/>
  <c r="D14" i="3" s="1"/>
  <c r="V14" i="3" s="1"/>
  <c r="E15" i="3"/>
  <c r="E16" i="3"/>
  <c r="D16" i="3" s="1"/>
  <c r="V16" i="3" s="1"/>
  <c r="E17" i="3"/>
  <c r="W17" i="3" s="1"/>
  <c r="E18" i="3"/>
  <c r="D18" i="3" s="1"/>
  <c r="V18" i="3" s="1"/>
  <c r="E19" i="3"/>
  <c r="E20" i="3"/>
  <c r="D20" i="3" s="1"/>
  <c r="V20" i="3" s="1"/>
  <c r="E21" i="3"/>
  <c r="W21" i="3" s="1"/>
  <c r="E22" i="3"/>
  <c r="D22" i="3" s="1"/>
  <c r="V22" i="3" s="1"/>
  <c r="E23" i="3"/>
  <c r="E24" i="3"/>
  <c r="D24" i="3" s="1"/>
  <c r="V24" i="3" s="1"/>
  <c r="E25" i="3"/>
  <c r="W25" i="3" s="1"/>
  <c r="E26" i="3"/>
  <c r="D26" i="3" s="1"/>
  <c r="V26" i="3" s="1"/>
  <c r="E27" i="3"/>
  <c r="E28" i="3"/>
  <c r="D28" i="3" s="1"/>
  <c r="V28" i="3" s="1"/>
  <c r="E29" i="3"/>
  <c r="W29" i="3" s="1"/>
  <c r="E30" i="3"/>
  <c r="D30" i="3" s="1"/>
  <c r="V30" i="3" s="1"/>
  <c r="E31" i="3"/>
  <c r="E32" i="3"/>
  <c r="D32" i="3" s="1"/>
  <c r="V32" i="3" s="1"/>
  <c r="E33" i="3"/>
  <c r="W33" i="3" s="1"/>
  <c r="E34" i="3"/>
  <c r="D34" i="3" s="1"/>
  <c r="V34" i="3" s="1"/>
  <c r="E35" i="3"/>
  <c r="W35" i="3" s="1"/>
  <c r="E36" i="3"/>
  <c r="D36" i="3" s="1"/>
  <c r="V36" i="3" s="1"/>
  <c r="E37" i="3"/>
  <c r="W37" i="3" s="1"/>
  <c r="E38" i="3"/>
  <c r="D38" i="3" s="1"/>
  <c r="V38" i="3" s="1"/>
  <c r="E39" i="3"/>
  <c r="W39" i="3" s="1"/>
  <c r="E40" i="3"/>
  <c r="D40" i="3" s="1"/>
  <c r="V40" i="3" s="1"/>
  <c r="E41" i="3"/>
  <c r="W41" i="3" s="1"/>
  <c r="E42" i="3"/>
  <c r="D42" i="3" s="1"/>
  <c r="V42" i="3" s="1"/>
  <c r="E43" i="3"/>
  <c r="W43" i="3" s="1"/>
  <c r="E44" i="3"/>
  <c r="D44" i="3" s="1"/>
  <c r="V44" i="3" s="1"/>
  <c r="E45" i="3"/>
  <c r="W45" i="3" s="1"/>
  <c r="E46" i="3"/>
  <c r="D46" i="3" s="1"/>
  <c r="V46" i="3" s="1"/>
  <c r="E47" i="3"/>
  <c r="W47" i="3" s="1"/>
  <c r="E48" i="3"/>
  <c r="D48" i="3" s="1"/>
  <c r="E49" i="3"/>
  <c r="W49" i="3" s="1"/>
  <c r="E50" i="3"/>
  <c r="D50" i="3" s="1"/>
  <c r="V50" i="3" s="1"/>
  <c r="E51" i="3"/>
  <c r="W51" i="3" s="1"/>
  <c r="E52" i="3"/>
  <c r="D52" i="3" s="1"/>
  <c r="E53" i="3"/>
  <c r="W53" i="3" s="1"/>
  <c r="E54" i="3"/>
  <c r="D54" i="3" s="1"/>
  <c r="V54" i="3" s="1"/>
  <c r="E55" i="3"/>
  <c r="W55" i="3" s="1"/>
  <c r="E56" i="3"/>
  <c r="D56" i="3" s="1"/>
  <c r="E57" i="3"/>
  <c r="W57" i="3" s="1"/>
  <c r="E58" i="3"/>
  <c r="D58" i="3" s="1"/>
  <c r="V58" i="3" s="1"/>
  <c r="E59" i="3"/>
  <c r="W59" i="3" s="1"/>
  <c r="E60" i="3"/>
  <c r="D60" i="3" s="1"/>
  <c r="D9" i="3"/>
  <c r="V9" i="3" s="1"/>
  <c r="D17" i="3"/>
  <c r="V17" i="3" s="1"/>
  <c r="D25" i="3"/>
  <c r="V25" i="3" s="1"/>
  <c r="D33" i="3"/>
  <c r="V33" i="3" s="1"/>
  <c r="D37" i="3"/>
  <c r="V37" i="3" s="1"/>
  <c r="D41" i="3"/>
  <c r="V41" i="3" s="1"/>
  <c r="D45" i="3"/>
  <c r="V45" i="3" s="1"/>
  <c r="D49" i="3"/>
  <c r="V49" i="3" s="1"/>
  <c r="D53" i="3"/>
  <c r="V53" i="3" s="1"/>
  <c r="D57" i="3"/>
  <c r="V57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O9" i="2"/>
  <c r="CQ9" i="2" s="1"/>
  <c r="BO13" i="2"/>
  <c r="CQ13" i="2" s="1"/>
  <c r="BO17" i="2"/>
  <c r="CQ17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H20" i="2"/>
  <c r="CJ20" i="2" s="1"/>
  <c r="BG9" i="2"/>
  <c r="CI9" i="2" s="1"/>
  <c r="BG11" i="2"/>
  <c r="CI11" i="2" s="1"/>
  <c r="BG13" i="2"/>
  <c r="CI13" i="2" s="1"/>
  <c r="BG15" i="2"/>
  <c r="CI15" i="2" s="1"/>
  <c r="BG17" i="2"/>
  <c r="CI17" i="2" s="1"/>
  <c r="BG19" i="2"/>
  <c r="CI19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N8" i="2"/>
  <c r="AN9" i="2"/>
  <c r="AN10" i="2"/>
  <c r="AN11" i="2"/>
  <c r="AM11" i="2" s="1"/>
  <c r="BF11" i="2" s="1"/>
  <c r="AN12" i="2"/>
  <c r="AN13" i="2"/>
  <c r="AN14" i="2"/>
  <c r="AN15" i="2"/>
  <c r="AM15" i="2" s="1"/>
  <c r="BF15" i="2" s="1"/>
  <c r="AN16" i="2"/>
  <c r="AN17" i="2"/>
  <c r="AN18" i="2"/>
  <c r="AN19" i="2"/>
  <c r="AM19" i="2" s="1"/>
  <c r="BF19" i="2" s="1"/>
  <c r="AN20" i="2"/>
  <c r="AM9" i="2"/>
  <c r="BF9" i="2" s="1"/>
  <c r="AM13" i="2"/>
  <c r="BF13" i="2" s="1"/>
  <c r="AM17" i="2"/>
  <c r="BF17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F15" i="2"/>
  <c r="AF16" i="2"/>
  <c r="AE16" i="2" s="1"/>
  <c r="AF17" i="2"/>
  <c r="AF18" i="2"/>
  <c r="AE18" i="2" s="1"/>
  <c r="AF19" i="2"/>
  <c r="AF20" i="2"/>
  <c r="AE20" i="2" s="1"/>
  <c r="AE9" i="2"/>
  <c r="AE11" i="2"/>
  <c r="AE13" i="2"/>
  <c r="AE15" i="2"/>
  <c r="AE17" i="2"/>
  <c r="AE19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N8" i="2"/>
  <c r="M8" i="2" s="1"/>
  <c r="N9" i="2"/>
  <c r="N10" i="2"/>
  <c r="M10" i="2" s="1"/>
  <c r="N11" i="2"/>
  <c r="N12" i="2"/>
  <c r="M12" i="2" s="1"/>
  <c r="N13" i="2"/>
  <c r="N14" i="2"/>
  <c r="M14" i="2" s="1"/>
  <c r="N15" i="2"/>
  <c r="N16" i="2"/>
  <c r="M16" i="2" s="1"/>
  <c r="N17" i="2"/>
  <c r="N18" i="2"/>
  <c r="M18" i="2" s="1"/>
  <c r="N19" i="2"/>
  <c r="N20" i="2"/>
  <c r="M20" i="2" s="1"/>
  <c r="M9" i="2"/>
  <c r="M11" i="2"/>
  <c r="M13" i="2"/>
  <c r="M15" i="2"/>
  <c r="M17" i="2"/>
  <c r="M19" i="2"/>
  <c r="E8" i="2"/>
  <c r="D8" i="2" s="1"/>
  <c r="E9" i="2"/>
  <c r="W9" i="2" s="1"/>
  <c r="E10" i="2"/>
  <c r="D10" i="2" s="1"/>
  <c r="E11" i="2"/>
  <c r="W11" i="2" s="1"/>
  <c r="E12" i="2"/>
  <c r="D12" i="2" s="1"/>
  <c r="V12" i="2" s="1"/>
  <c r="E13" i="2"/>
  <c r="W13" i="2" s="1"/>
  <c r="E14" i="2"/>
  <c r="D14" i="2" s="1"/>
  <c r="V14" i="2" s="1"/>
  <c r="E15" i="2"/>
  <c r="W15" i="2" s="1"/>
  <c r="E16" i="2"/>
  <c r="D16" i="2" s="1"/>
  <c r="V16" i="2" s="1"/>
  <c r="E17" i="2"/>
  <c r="W17" i="2" s="1"/>
  <c r="E18" i="2"/>
  <c r="D18" i="2" s="1"/>
  <c r="V18" i="2" s="1"/>
  <c r="E19" i="2"/>
  <c r="W19" i="2" s="1"/>
  <c r="E20" i="2"/>
  <c r="D20" i="2" s="1"/>
  <c r="V20" i="2" s="1"/>
  <c r="D9" i="2"/>
  <c r="V9" i="2" s="1"/>
  <c r="D13" i="2"/>
  <c r="V13" i="2" s="1"/>
  <c r="D17" i="2"/>
  <c r="V17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CH46" i="1" s="1"/>
  <c r="BO4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AE57" i="4" l="1"/>
  <c r="CI57" i="4" s="1"/>
  <c r="AE53" i="4"/>
  <c r="CI53" i="4" s="1"/>
  <c r="AE49" i="4"/>
  <c r="CI49" i="4" s="1"/>
  <c r="AE45" i="4"/>
  <c r="CI45" i="4" s="1"/>
  <c r="AE41" i="4"/>
  <c r="CI41" i="4" s="1"/>
  <c r="AE37" i="4"/>
  <c r="CI37" i="4" s="1"/>
  <c r="AE33" i="4"/>
  <c r="CI33" i="4" s="1"/>
  <c r="AE29" i="4"/>
  <c r="CI29" i="4" s="1"/>
  <c r="AE25" i="4"/>
  <c r="CI25" i="4" s="1"/>
  <c r="AE21" i="4"/>
  <c r="CI21" i="4" s="1"/>
  <c r="AE17" i="4"/>
  <c r="CI17" i="4" s="1"/>
  <c r="AE13" i="4"/>
  <c r="CI13" i="4" s="1"/>
  <c r="AE11" i="4"/>
  <c r="CI11" i="4" s="1"/>
  <c r="AE9" i="4"/>
  <c r="CI9" i="4" s="1"/>
  <c r="D59" i="4"/>
  <c r="D55" i="4"/>
  <c r="D51" i="4"/>
  <c r="D47" i="4"/>
  <c r="D43" i="4"/>
  <c r="D39" i="4"/>
  <c r="D35" i="4"/>
  <c r="D31" i="4"/>
  <c r="D27" i="4"/>
  <c r="D23" i="4"/>
  <c r="D19" i="4"/>
  <c r="D15" i="4"/>
  <c r="D60" i="4"/>
  <c r="BI60" i="4"/>
  <c r="D58" i="4"/>
  <c r="BI58" i="4"/>
  <c r="D56" i="4"/>
  <c r="BI56" i="4"/>
  <c r="D54" i="4"/>
  <c r="BI54" i="4"/>
  <c r="D52" i="4"/>
  <c r="BI52" i="4"/>
  <c r="D50" i="4"/>
  <c r="BI50" i="4"/>
  <c r="D48" i="4"/>
  <c r="BI48" i="4"/>
  <c r="D46" i="4"/>
  <c r="BI46" i="4"/>
  <c r="D44" i="4"/>
  <c r="BI44" i="4"/>
  <c r="D42" i="4"/>
  <c r="BI42" i="4"/>
  <c r="D40" i="4"/>
  <c r="BI40" i="4"/>
  <c r="D38" i="4"/>
  <c r="BI38" i="4"/>
  <c r="D36" i="4"/>
  <c r="BI36" i="4"/>
  <c r="D34" i="4"/>
  <c r="BI34" i="4"/>
  <c r="D32" i="4"/>
  <c r="BI32" i="4"/>
  <c r="D30" i="4"/>
  <c r="BI30" i="4"/>
  <c r="D28" i="4"/>
  <c r="BI28" i="4"/>
  <c r="D26" i="4"/>
  <c r="BI26" i="4"/>
  <c r="D24" i="4"/>
  <c r="BI24" i="4"/>
  <c r="D22" i="4"/>
  <c r="BI22" i="4"/>
  <c r="D20" i="4"/>
  <c r="BI20" i="4"/>
  <c r="D18" i="4"/>
  <c r="BI18" i="4"/>
  <c r="D16" i="4"/>
  <c r="BI16" i="4"/>
  <c r="D14" i="4"/>
  <c r="BI14" i="4"/>
  <c r="D12" i="4"/>
  <c r="BI12" i="4"/>
  <c r="D10" i="4"/>
  <c r="BI10" i="4"/>
  <c r="D8" i="4"/>
  <c r="BI8" i="4"/>
  <c r="AN60" i="4"/>
  <c r="BG60" i="4" s="1"/>
  <c r="AN58" i="4"/>
  <c r="BG58" i="4" s="1"/>
  <c r="AN56" i="4"/>
  <c r="BG56" i="4" s="1"/>
  <c r="AN54" i="4"/>
  <c r="BG54" i="4" s="1"/>
  <c r="AN52" i="4"/>
  <c r="BG52" i="4" s="1"/>
  <c r="AN50" i="4"/>
  <c r="BG50" i="4" s="1"/>
  <c r="AN48" i="4"/>
  <c r="BG48" i="4" s="1"/>
  <c r="AN46" i="4"/>
  <c r="BG46" i="4" s="1"/>
  <c r="AN44" i="4"/>
  <c r="BG44" i="4" s="1"/>
  <c r="AN42" i="4"/>
  <c r="BG42" i="4" s="1"/>
  <c r="AN40" i="4"/>
  <c r="BG40" i="4" s="1"/>
  <c r="AN38" i="4"/>
  <c r="BG38" i="4" s="1"/>
  <c r="AN36" i="4"/>
  <c r="BG36" i="4" s="1"/>
  <c r="AN34" i="4"/>
  <c r="BG34" i="4" s="1"/>
  <c r="AN32" i="4"/>
  <c r="BG32" i="4" s="1"/>
  <c r="AN30" i="4"/>
  <c r="BG30" i="4" s="1"/>
  <c r="AN28" i="4"/>
  <c r="BG28" i="4" s="1"/>
  <c r="AN26" i="4"/>
  <c r="BG26" i="4" s="1"/>
  <c r="AN24" i="4"/>
  <c r="BG24" i="4" s="1"/>
  <c r="AN22" i="4"/>
  <c r="BG22" i="4" s="1"/>
  <c r="AN20" i="4"/>
  <c r="BG20" i="4" s="1"/>
  <c r="AN18" i="4"/>
  <c r="BG18" i="4" s="1"/>
  <c r="AN16" i="4"/>
  <c r="BG16" i="4" s="1"/>
  <c r="AN14" i="4"/>
  <c r="BG14" i="4" s="1"/>
  <c r="AN12" i="4"/>
  <c r="BG12" i="4" s="1"/>
  <c r="AN10" i="4"/>
  <c r="BG10" i="4" s="1"/>
  <c r="AN8" i="4"/>
  <c r="BG8" i="4" s="1"/>
  <c r="L60" i="4"/>
  <c r="BP60" i="4" s="1"/>
  <c r="L58" i="4"/>
  <c r="BP58" i="4" s="1"/>
  <c r="L56" i="4"/>
  <c r="BP56" i="4" s="1"/>
  <c r="L54" i="4"/>
  <c r="BP54" i="4" s="1"/>
  <c r="L52" i="4"/>
  <c r="BP52" i="4" s="1"/>
  <c r="L50" i="4"/>
  <c r="BP50" i="4" s="1"/>
  <c r="L48" i="4"/>
  <c r="BP48" i="4" s="1"/>
  <c r="L46" i="4"/>
  <c r="BP46" i="4" s="1"/>
  <c r="L44" i="4"/>
  <c r="BP44" i="4" s="1"/>
  <c r="L42" i="4"/>
  <c r="BP42" i="4" s="1"/>
  <c r="L40" i="4"/>
  <c r="BP40" i="4" s="1"/>
  <c r="L38" i="4"/>
  <c r="BP38" i="4" s="1"/>
  <c r="L36" i="4"/>
  <c r="BP36" i="4" s="1"/>
  <c r="L34" i="4"/>
  <c r="BP34" i="4" s="1"/>
  <c r="L32" i="4"/>
  <c r="BP32" i="4" s="1"/>
  <c r="L30" i="4"/>
  <c r="BP30" i="4" s="1"/>
  <c r="L28" i="4"/>
  <c r="BP28" i="4" s="1"/>
  <c r="L26" i="4"/>
  <c r="BP26" i="4" s="1"/>
  <c r="L24" i="4"/>
  <c r="BP24" i="4" s="1"/>
  <c r="L22" i="4"/>
  <c r="BP22" i="4" s="1"/>
  <c r="L20" i="4"/>
  <c r="BP20" i="4" s="1"/>
  <c r="L18" i="4"/>
  <c r="BP18" i="4" s="1"/>
  <c r="L16" i="4"/>
  <c r="BP16" i="4" s="1"/>
  <c r="L14" i="4"/>
  <c r="BP14" i="4" s="1"/>
  <c r="L12" i="4"/>
  <c r="BP12" i="4" s="1"/>
  <c r="L10" i="4"/>
  <c r="BP10" i="4" s="1"/>
  <c r="L8" i="4"/>
  <c r="BP8" i="4" s="1"/>
  <c r="D59" i="3"/>
  <c r="V59" i="3" s="1"/>
  <c r="D55" i="3"/>
  <c r="V55" i="3" s="1"/>
  <c r="D51" i="3"/>
  <c r="V51" i="3" s="1"/>
  <c r="D47" i="3"/>
  <c r="V47" i="3" s="1"/>
  <c r="D43" i="3"/>
  <c r="V43" i="3" s="1"/>
  <c r="D39" i="3"/>
  <c r="V39" i="3" s="1"/>
  <c r="D35" i="3"/>
  <c r="V35" i="3" s="1"/>
  <c r="D29" i="3"/>
  <c r="V29" i="3" s="1"/>
  <c r="D21" i="3"/>
  <c r="V21" i="3" s="1"/>
  <c r="D13" i="3"/>
  <c r="V13" i="3" s="1"/>
  <c r="V60" i="3"/>
  <c r="V56" i="3"/>
  <c r="V52" i="3"/>
  <c r="V48" i="3"/>
  <c r="W31" i="3"/>
  <c r="D31" i="3"/>
  <c r="V31" i="3" s="1"/>
  <c r="W27" i="3"/>
  <c r="D27" i="3"/>
  <c r="V27" i="3" s="1"/>
  <c r="W23" i="3"/>
  <c r="D23" i="3"/>
  <c r="V23" i="3" s="1"/>
  <c r="W19" i="3"/>
  <c r="D19" i="3"/>
  <c r="V19" i="3" s="1"/>
  <c r="W15" i="3"/>
  <c r="D15" i="3"/>
  <c r="V15" i="3" s="1"/>
  <c r="W11" i="3"/>
  <c r="D11" i="3"/>
  <c r="V11" i="3" s="1"/>
  <c r="W60" i="3"/>
  <c r="W58" i="3"/>
  <c r="W56" i="3"/>
  <c r="W54" i="3"/>
  <c r="W52" i="3"/>
  <c r="W50" i="3"/>
  <c r="W48" i="3"/>
  <c r="W46" i="3"/>
  <c r="W44" i="3"/>
  <c r="W42" i="3"/>
  <c r="W40" i="3"/>
  <c r="W38" i="3"/>
  <c r="W36" i="3"/>
  <c r="W34" i="3"/>
  <c r="W32" i="3"/>
  <c r="W30" i="3"/>
  <c r="W28" i="3"/>
  <c r="W26" i="3"/>
  <c r="W24" i="3"/>
  <c r="W22" i="3"/>
  <c r="W20" i="3"/>
  <c r="W18" i="3"/>
  <c r="W16" i="3"/>
  <c r="W14" i="3"/>
  <c r="W12" i="3"/>
  <c r="W10" i="3"/>
  <c r="W8" i="3"/>
  <c r="D19" i="2"/>
  <c r="V19" i="2" s="1"/>
  <c r="D15" i="2"/>
  <c r="V15" i="2" s="1"/>
  <c r="D11" i="2"/>
  <c r="V11" i="2" s="1"/>
  <c r="V10" i="2"/>
  <c r="V8" i="2"/>
  <c r="W18" i="2"/>
  <c r="W14" i="2"/>
  <c r="W10" i="2"/>
  <c r="W20" i="2"/>
  <c r="W16" i="2"/>
  <c r="W12" i="2"/>
  <c r="W8" i="2"/>
  <c r="AM20" i="2"/>
  <c r="BF20" i="2" s="1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BG20" i="2"/>
  <c r="CI20" i="2" s="1"/>
  <c r="BG18" i="2"/>
  <c r="CI18" i="2" s="1"/>
  <c r="BG16" i="2"/>
  <c r="CI16" i="2" s="1"/>
  <c r="BG14" i="2"/>
  <c r="CI14" i="2" s="1"/>
  <c r="BG12" i="2"/>
  <c r="CI12" i="2" s="1"/>
  <c r="BG10" i="2"/>
  <c r="CI10" i="2" s="1"/>
  <c r="BG8" i="2"/>
  <c r="CI8" i="2" s="1"/>
  <c r="BO19" i="2"/>
  <c r="BO15" i="2"/>
  <c r="BO11" i="2"/>
  <c r="CH17" i="2"/>
  <c r="DJ17" i="2" s="1"/>
  <c r="CH13" i="2"/>
  <c r="DJ13" i="2" s="1"/>
  <c r="CH9" i="2"/>
  <c r="DJ9" i="2" s="1"/>
  <c r="BO20" i="2"/>
  <c r="BO18" i="2"/>
  <c r="BO16" i="2"/>
  <c r="BO14" i="2"/>
  <c r="BO12" i="2"/>
  <c r="BO10" i="2"/>
  <c r="BO8" i="2"/>
  <c r="DJ46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47" i="1"/>
  <c r="CH47" i="1"/>
  <c r="DJ47" i="1" s="1"/>
  <c r="CQ45" i="1"/>
  <c r="CH45" i="1"/>
  <c r="DJ45" i="1" s="1"/>
  <c r="CQ43" i="1"/>
  <c r="CH43" i="1"/>
  <c r="DJ43" i="1" s="1"/>
  <c r="CQ41" i="1"/>
  <c r="CH41" i="1"/>
  <c r="DJ41" i="1" s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H15" i="1"/>
  <c r="DJ15" i="1" s="1"/>
  <c r="CQ15" i="1"/>
  <c r="CQ13" i="1"/>
  <c r="CH13" i="1"/>
  <c r="DJ13" i="1" s="1"/>
  <c r="CH11" i="1"/>
  <c r="DJ11" i="1" s="1"/>
  <c r="CQ11" i="1"/>
  <c r="CQ9" i="1"/>
  <c r="CH9" i="1"/>
  <c r="DJ9" i="1" s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46" i="1"/>
  <c r="CQ44" i="1"/>
  <c r="CQ42" i="1"/>
  <c r="CH42" i="1"/>
  <c r="DJ42" i="1" s="1"/>
  <c r="CQ40" i="1"/>
  <c r="CH40" i="1"/>
  <c r="DJ40" i="1" s="1"/>
  <c r="CQ38" i="1"/>
  <c r="CH38" i="1"/>
  <c r="DJ38" i="1" s="1"/>
  <c r="CQ36" i="1"/>
  <c r="CH36" i="1"/>
  <c r="DJ36" i="1" s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22" i="1"/>
  <c r="CH22" i="1"/>
  <c r="DJ22" i="1" s="1"/>
  <c r="CQ20" i="1"/>
  <c r="CH20" i="1"/>
  <c r="DJ20" i="1" s="1"/>
  <c r="CQ18" i="1"/>
  <c r="CH18" i="1"/>
  <c r="DJ18" i="1" s="1"/>
  <c r="CQ16" i="1"/>
  <c r="CH16" i="1"/>
  <c r="DJ16" i="1" s="1"/>
  <c r="CQ14" i="1"/>
  <c r="CH14" i="1"/>
  <c r="DJ14" i="1" s="1"/>
  <c r="CQ12" i="1"/>
  <c r="CH12" i="1"/>
  <c r="DJ12" i="1" s="1"/>
  <c r="CQ10" i="1"/>
  <c r="CH10" i="1"/>
  <c r="DJ10" i="1" s="1"/>
  <c r="CQ8" i="1"/>
  <c r="CH8" i="1"/>
  <c r="DJ8" i="1" s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44" i="1"/>
  <c r="DJ44" i="1" s="1"/>
  <c r="DB17" i="1"/>
  <c r="DB15" i="1"/>
  <c r="DB13" i="1"/>
  <c r="DB11" i="1"/>
  <c r="DB9" i="1"/>
  <c r="BH15" i="4" l="1"/>
  <c r="AE15" i="4"/>
  <c r="CI15" i="4" s="1"/>
  <c r="BH23" i="4"/>
  <c r="AE23" i="4"/>
  <c r="CI23" i="4" s="1"/>
  <c r="BH31" i="4"/>
  <c r="AE31" i="4"/>
  <c r="CI31" i="4" s="1"/>
  <c r="BH39" i="4"/>
  <c r="AE39" i="4"/>
  <c r="CI39" i="4" s="1"/>
  <c r="BH47" i="4"/>
  <c r="AE47" i="4"/>
  <c r="CI47" i="4" s="1"/>
  <c r="BH55" i="4"/>
  <c r="AE55" i="4"/>
  <c r="CI55" i="4" s="1"/>
  <c r="BH8" i="4"/>
  <c r="AE8" i="4"/>
  <c r="CI8" i="4" s="1"/>
  <c r="BH10" i="4"/>
  <c r="AE10" i="4"/>
  <c r="CI10" i="4" s="1"/>
  <c r="BH12" i="4"/>
  <c r="AE12" i="4"/>
  <c r="CI12" i="4" s="1"/>
  <c r="BH14" i="4"/>
  <c r="AE14" i="4"/>
  <c r="CI14" i="4" s="1"/>
  <c r="BH16" i="4"/>
  <c r="AE16" i="4"/>
  <c r="CI16" i="4" s="1"/>
  <c r="BH18" i="4"/>
  <c r="AE18" i="4"/>
  <c r="CI18" i="4" s="1"/>
  <c r="BH20" i="4"/>
  <c r="AE20" i="4"/>
  <c r="CI20" i="4" s="1"/>
  <c r="BH22" i="4"/>
  <c r="AE22" i="4"/>
  <c r="CI22" i="4" s="1"/>
  <c r="BH24" i="4"/>
  <c r="AE24" i="4"/>
  <c r="CI24" i="4" s="1"/>
  <c r="AE26" i="4"/>
  <c r="CI26" i="4" s="1"/>
  <c r="BH26" i="4"/>
  <c r="BH28" i="4"/>
  <c r="AE28" i="4"/>
  <c r="CI28" i="4" s="1"/>
  <c r="BH30" i="4"/>
  <c r="AE30" i="4"/>
  <c r="CI30" i="4" s="1"/>
  <c r="BH32" i="4"/>
  <c r="AE32" i="4"/>
  <c r="CI32" i="4" s="1"/>
  <c r="BH34" i="4"/>
  <c r="AE34" i="4"/>
  <c r="CI34" i="4" s="1"/>
  <c r="BH36" i="4"/>
  <c r="AE36" i="4"/>
  <c r="CI36" i="4" s="1"/>
  <c r="BH38" i="4"/>
  <c r="AE38" i="4"/>
  <c r="CI38" i="4" s="1"/>
  <c r="BH40" i="4"/>
  <c r="AE40" i="4"/>
  <c r="CI40" i="4" s="1"/>
  <c r="BH42" i="4"/>
  <c r="AE42" i="4"/>
  <c r="CI42" i="4" s="1"/>
  <c r="BH44" i="4"/>
  <c r="AE44" i="4"/>
  <c r="CI44" i="4" s="1"/>
  <c r="BH46" i="4"/>
  <c r="AE46" i="4"/>
  <c r="CI46" i="4" s="1"/>
  <c r="BH48" i="4"/>
  <c r="AE48" i="4"/>
  <c r="CI48" i="4" s="1"/>
  <c r="BH50" i="4"/>
  <c r="AE50" i="4"/>
  <c r="CI50" i="4" s="1"/>
  <c r="BH52" i="4"/>
  <c r="AE52" i="4"/>
  <c r="CI52" i="4" s="1"/>
  <c r="BH54" i="4"/>
  <c r="AE54" i="4"/>
  <c r="CI54" i="4" s="1"/>
  <c r="BH56" i="4"/>
  <c r="AE56" i="4"/>
  <c r="CI56" i="4" s="1"/>
  <c r="BH58" i="4"/>
  <c r="AE58" i="4"/>
  <c r="CI58" i="4" s="1"/>
  <c r="BH60" i="4"/>
  <c r="AE60" i="4"/>
  <c r="CI60" i="4" s="1"/>
  <c r="BH19" i="4"/>
  <c r="AE19" i="4"/>
  <c r="CI19" i="4" s="1"/>
  <c r="BH27" i="4"/>
  <c r="AE27" i="4"/>
  <c r="CI27" i="4" s="1"/>
  <c r="BH35" i="4"/>
  <c r="AE35" i="4"/>
  <c r="CI35" i="4" s="1"/>
  <c r="BH43" i="4"/>
  <c r="AE43" i="4"/>
  <c r="CI43" i="4" s="1"/>
  <c r="BH51" i="4"/>
  <c r="AE51" i="4"/>
  <c r="CI51" i="4" s="1"/>
  <c r="BH59" i="4"/>
  <c r="AE59" i="4"/>
  <c r="CI59" i="4" s="1"/>
  <c r="CQ10" i="2"/>
  <c r="CH10" i="2"/>
  <c r="DJ10" i="2" s="1"/>
  <c r="CQ14" i="2"/>
  <c r="CH14" i="2"/>
  <c r="DJ14" i="2" s="1"/>
  <c r="CQ18" i="2"/>
  <c r="CH18" i="2"/>
  <c r="DJ18" i="2" s="1"/>
  <c r="CQ15" i="2"/>
  <c r="CH15" i="2"/>
  <c r="DJ15" i="2" s="1"/>
  <c r="CQ8" i="2"/>
  <c r="CH8" i="2"/>
  <c r="DJ8" i="2" s="1"/>
  <c r="CQ12" i="2"/>
  <c r="CH12" i="2"/>
  <c r="DJ12" i="2" s="1"/>
  <c r="CQ16" i="2"/>
  <c r="CH16" i="2"/>
  <c r="DJ16" i="2" s="1"/>
  <c r="CQ20" i="2"/>
  <c r="CH20" i="2"/>
  <c r="DJ20" i="2" s="1"/>
  <c r="CQ11" i="2"/>
  <c r="CH11" i="2"/>
  <c r="DJ11" i="2" s="1"/>
  <c r="CQ19" i="2"/>
  <c r="CH19" i="2"/>
  <c r="DJ19" i="2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Y7" i="2" l="1"/>
  <c r="AC7" i="2"/>
  <c r="E7" i="6"/>
  <c r="D7" i="6"/>
  <c r="DH7" i="2"/>
  <c r="DE7" i="2"/>
  <c r="DD7" i="2"/>
  <c r="BZ7" i="2"/>
  <c r="DA7" i="2"/>
  <c r="CY7" i="2"/>
  <c r="BU7" i="2"/>
  <c r="CU7" i="2"/>
  <c r="CT7" i="2"/>
  <c r="BP7" i="2"/>
  <c r="CS7" i="2"/>
  <c r="CO7" i="2"/>
  <c r="CN7" i="2"/>
  <c r="CM7" i="2"/>
  <c r="BH7" i="2"/>
  <c r="BG7" i="2" s="1"/>
  <c r="CK7" i="2"/>
  <c r="DI7" i="2"/>
  <c r="DF7" i="2"/>
  <c r="AX7" i="2"/>
  <c r="DC7" i="2"/>
  <c r="CZ7" i="2"/>
  <c r="AS7" i="2"/>
  <c r="CX7" i="2"/>
  <c r="CL7" i="2"/>
  <c r="AF7" i="2"/>
  <c r="AE7" i="2" s="1"/>
  <c r="AA7" i="2"/>
  <c r="N7" i="2"/>
  <c r="AD7" i="2"/>
  <c r="Z7" i="2"/>
  <c r="E7" i="2"/>
  <c r="D7" i="2" s="1"/>
  <c r="X7" i="2"/>
  <c r="AN7" i="2"/>
  <c r="AB7" i="2"/>
  <c r="CV7" i="2"/>
  <c r="AG7" i="5"/>
  <c r="AW7" i="5"/>
  <c r="AL7" i="5"/>
  <c r="AO7" i="5"/>
  <c r="BB7" i="5"/>
  <c r="BE7" i="5"/>
  <c r="CE7" i="4"/>
  <c r="AB7" i="3"/>
  <c r="AA7" i="1"/>
  <c r="H7" i="5"/>
  <c r="Y7" i="5"/>
  <c r="V7" i="5"/>
  <c r="Q7" i="5"/>
  <c r="G7" i="5"/>
  <c r="I7" i="5" s="1"/>
  <c r="N7" i="5"/>
  <c r="D7" i="5"/>
  <c r="E7" i="5"/>
  <c r="AD7" i="5"/>
  <c r="AT7" i="5"/>
  <c r="CH7" i="4"/>
  <c r="CG7" i="4"/>
  <c r="CF7" i="4"/>
  <c r="CD7" i="4"/>
  <c r="CC7" i="4"/>
  <c r="AY7" i="4"/>
  <c r="CB7" i="4"/>
  <c r="BZ7" i="4"/>
  <c r="BY7" i="4"/>
  <c r="BX7" i="4"/>
  <c r="AT7" i="4"/>
  <c r="BU7" i="4"/>
  <c r="BT7" i="4"/>
  <c r="BS7" i="4"/>
  <c r="AO7" i="4"/>
  <c r="BR7" i="4"/>
  <c r="BO7" i="4"/>
  <c r="BN7" i="4"/>
  <c r="BM7" i="4"/>
  <c r="BL7" i="4"/>
  <c r="BK7" i="4"/>
  <c r="AG7" i="4"/>
  <c r="AF7" i="4" s="1"/>
  <c r="W7" i="4"/>
  <c r="R7" i="4"/>
  <c r="BW7" i="4"/>
  <c r="M7" i="4"/>
  <c r="E7" i="4"/>
  <c r="D7" i="4" s="1"/>
  <c r="BJ7" i="4"/>
  <c r="AD7" i="3"/>
  <c r="AC7" i="3"/>
  <c r="AA7" i="3"/>
  <c r="Z7" i="3"/>
  <c r="Y7" i="3"/>
  <c r="N7" i="3"/>
  <c r="M7" i="3" s="1"/>
  <c r="X7" i="3"/>
  <c r="E7" i="3"/>
  <c r="DI7" i="1"/>
  <c r="DH7" i="1"/>
  <c r="DG7" i="1"/>
  <c r="DF7" i="1"/>
  <c r="DE7" i="1"/>
  <c r="DD7" i="1"/>
  <c r="CZ7" i="1"/>
  <c r="CY7" i="1"/>
  <c r="BU7" i="1"/>
  <c r="CV7" i="1"/>
  <c r="CU7" i="1"/>
  <c r="CT7" i="1"/>
  <c r="BP7" i="1"/>
  <c r="CS7" i="1"/>
  <c r="CO7" i="1"/>
  <c r="CN7" i="1"/>
  <c r="CM7" i="1"/>
  <c r="CL7" i="1"/>
  <c r="BH7" i="1"/>
  <c r="BG7" i="1" s="1"/>
  <c r="AX7" i="1"/>
  <c r="DC7" i="1"/>
  <c r="AS7" i="1"/>
  <c r="CX7" i="1"/>
  <c r="AN7" i="1"/>
  <c r="CP7" i="1"/>
  <c r="AF7" i="1"/>
  <c r="AE7" i="1" s="1"/>
  <c r="CK7" i="1"/>
  <c r="AD7" i="1"/>
  <c r="AC7" i="1"/>
  <c r="Z7" i="1"/>
  <c r="Y7" i="1"/>
  <c r="N7" i="1"/>
  <c r="M7" i="1" s="1"/>
  <c r="X7" i="1"/>
  <c r="E7" i="1"/>
  <c r="D7" i="1" s="1"/>
  <c r="DA7" i="1"/>
  <c r="BZ7" i="1"/>
  <c r="AF2" i="8"/>
  <c r="CW7" i="2" l="1"/>
  <c r="BO7" i="2"/>
  <c r="CH7" i="2" s="1"/>
  <c r="W7" i="2"/>
  <c r="M7" i="2"/>
  <c r="V7" i="2" s="1"/>
  <c r="AM7" i="2"/>
  <c r="BF7" i="2" s="1"/>
  <c r="DB7" i="2"/>
  <c r="CR7" i="2"/>
  <c r="CJ7" i="2"/>
  <c r="CI7" i="2"/>
  <c r="CA7" i="4"/>
  <c r="AN7" i="4"/>
  <c r="BG7" i="4" s="1"/>
  <c r="BV7" i="4"/>
  <c r="DB7" i="1"/>
  <c r="CJ7" i="1"/>
  <c r="F7" i="5"/>
  <c r="BQ7" i="4"/>
  <c r="BH7" i="4"/>
  <c r="L7" i="4"/>
  <c r="AE7" i="4" s="1"/>
  <c r="BI7" i="4"/>
  <c r="W7" i="3"/>
  <c r="D7" i="3"/>
  <c r="V7" i="3" s="1"/>
  <c r="BO7" i="1"/>
  <c r="CH7" i="1" s="1"/>
  <c r="CW7" i="1"/>
  <c r="CR7" i="1"/>
  <c r="AM7" i="1"/>
  <c r="BF7" i="1" s="1"/>
  <c r="CI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Q7" i="2" l="1"/>
  <c r="DJ7" i="2"/>
  <c r="BP7" i="4"/>
  <c r="CI7" i="4"/>
  <c r="CQ7" i="1"/>
  <c r="DJ7" i="1"/>
  <c r="E21" i="8"/>
  <c r="M13" i="8"/>
  <c r="M14" i="8" s="1"/>
  <c r="E13" i="8"/>
  <c r="F21" i="8"/>
  <c r="F13" i="8"/>
  <c r="L29" i="8"/>
  <c r="L30" i="8" s="1"/>
  <c r="M29" i="8"/>
  <c r="L13" i="8"/>
  <c r="E14" i="8" l="1"/>
  <c r="E17" i="8" s="1"/>
  <c r="E16" i="8"/>
  <c r="M30" i="8"/>
  <c r="M33" i="8" s="1"/>
  <c r="M32" i="8"/>
  <c r="F16" i="8"/>
  <c r="F14" i="8"/>
  <c r="F17" i="8" s="1"/>
  <c r="L32" i="8"/>
  <c r="L14" i="8"/>
  <c r="L33" i="8" s="1"/>
</calcChain>
</file>

<file path=xl/sharedStrings.xml><?xml version="1.0" encoding="utf-8"?>
<sst xmlns="http://schemas.openxmlformats.org/spreadsheetml/2006/main" count="2557" uniqueCount="488">
  <si>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</si>
  <si>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</si>
  <si>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</si>
  <si>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</si>
  <si>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</si>
  <si>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</si>
  <si>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</si>
  <si>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</si>
  <si>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</si>
  <si>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</si>
  <si>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</si>
  <si>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</si>
  <si>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</si>
  <si>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</si>
  <si>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</si>
  <si>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</si>
  <si>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</si>
  <si>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</si>
  <si>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</si>
  <si>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</si>
  <si>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</si>
  <si>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</si>
  <si>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</si>
  <si>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</si>
  <si>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</si>
  <si>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</si>
  <si>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</si>
  <si>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</si>
  <si>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</si>
  <si>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</si>
  <si>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</si>
  <si>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</si>
  <si>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</si>
  <si>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</si>
  <si>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</si>
  <si>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</si>
  <si>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</si>
  <si>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</si>
  <si>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</si>
  <si>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</si>
  <si>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</si>
  <si>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</si>
  <si>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</si>
  <si>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</si>
  <si>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</si>
  <si>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</si>
  <si>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</si>
  <si>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</si>
  <si>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</si>
  <si>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</si>
  <si>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</si>
  <si>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</si>
  <si>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</si>
  <si>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</si>
  <si>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</si>
  <si>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</si>
  <si>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</si>
  <si>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</si>
  <si>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</si>
  <si>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</si>
  <si>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</si>
  <si>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</si>
  <si>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</si>
  <si>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</si>
  <si>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</si>
  <si>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</si>
  <si>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</si>
  <si>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</si>
  <si>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</si>
  <si>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</si>
  <si>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</si>
  <si>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</si>
  <si>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</si>
  <si>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</si>
  <si>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</si>
  <si>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</si>
  <si>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</si>
  <si>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</si>
  <si>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</si>
  <si>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</si>
  <si>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</si>
  <si>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</si>
  <si>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</si>
  <si>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</si>
  <si>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</si>
  <si>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</si>
  <si>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</si>
  <si>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</si>
  <si>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</si>
  <si>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</si>
  <si>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</si>
  <si>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</si>
  <si>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</si>
  <si>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</si>
  <si>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</si>
  <si>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</si>
  <si>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</si>
  <si>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</si>
  <si>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</si>
  <si>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</si>
  <si>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</si>
  <si>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</si>
  <si>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</si>
  <si>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</si>
  <si>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</si>
  <si>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</si>
  <si>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</si>
  <si>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</si>
  <si>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</si>
  <si>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</si>
  <si>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</si>
  <si>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</si>
  <si>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</si>
  <si>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</si>
  <si>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</si>
  <si>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</si>
  <si>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</si>
  <si>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</si>
  <si>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</si>
  <si>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</si>
  <si>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</si>
  <si>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</si>
  <si>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</si>
  <si>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</si>
  <si>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</si>
  <si>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</si>
  <si>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</si>
  <si>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</si>
  <si>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</si>
  <si>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</si>
  <si>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</si>
  <si>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</si>
  <si>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</si>
  <si>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</si>
  <si>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</si>
  <si>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</si>
  <si>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</si>
  <si>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</si>
  <si>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</si>
  <si>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</si>
  <si>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</si>
  <si>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</si>
  <si>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</si>
  <si>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</si>
  <si>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</si>
  <si>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</si>
  <si>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</si>
  <si>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</si>
  <si>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</si>
  <si>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</si>
  <si>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</si>
  <si>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</si>
  <si>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</si>
  <si>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</si>
  <si>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</si>
  <si>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</si>
  <si>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</si>
  <si>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</si>
  <si>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</si>
  <si>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</si>
  <si>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</si>
  <si>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</si>
  <si>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</si>
  <si>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</si>
  <si>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</si>
  <si>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</si>
  <si>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</si>
  <si>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</si>
  <si>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</si>
  <si>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</si>
  <si>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</si>
  <si>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</si>
  <si>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</si>
  <si>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</si>
  <si>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</si>
  <si>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</si>
  <si>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</si>
  <si>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</si>
  <si>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</si>
  <si>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</si>
  <si>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</si>
  <si>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</si>
  <si>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</si>
  <si>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</si>
  <si>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</si>
  <si>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</si>
  <si>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</si>
  <si>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</si>
  <si>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</si>
  <si>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</si>
  <si>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</si>
  <si>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</si>
  <si>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</si>
  <si>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</si>
  <si>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</si>
  <si>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</si>
  <si>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</si>
  <si>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</si>
  <si>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</si>
  <si>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</si>
  <si>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</si>
  <si>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</si>
  <si>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</si>
  <si>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</si>
  <si>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</si>
  <si>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</si>
  <si>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</si>
  <si>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</si>
  <si>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</si>
  <si>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</si>
  <si>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</si>
  <si>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</si>
  <si>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</si>
  <si>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</si>
  <si>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</si>
  <si>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</si>
  <si>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</si>
  <si>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</si>
  <si>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</si>
  <si>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</si>
  <si>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</si>
  <si>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</si>
  <si>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</si>
  <si>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</si>
  <si>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</si>
  <si>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</si>
  <si>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</si>
  <si>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</si>
  <si>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</si>
  <si>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</si>
  <si>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</si>
  <si>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</si>
  <si>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</si>
  <si>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</si>
  <si>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</si>
  <si>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</si>
  <si>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</si>
  <si>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</si>
  <si>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</si>
  <si>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</si>
  <si>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</si>
  <si>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</si>
  <si>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</si>
  <si>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</si>
  <si>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</si>
  <si>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</si>
  <si>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</si>
  <si>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</si>
  <si>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</si>
  <si>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</si>
  <si>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</si>
  <si>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</si>
  <si>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</si>
  <si>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</si>
  <si>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</si>
  <si>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</si>
  <si>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</si>
  <si>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</si>
  <si>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</si>
  <si>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</si>
  <si>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</si>
  <si>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</si>
  <si>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</si>
  <si>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</si>
  <si>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</si>
  <si>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</si>
  <si>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</si>
  <si>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</si>
  <si>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</si>
  <si>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</si>
  <si>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</si>
  <si>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</si>
  <si>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</si>
  <si>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</si>
  <si>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</si>
  <si>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</si>
  <si>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</si>
  <si>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</si>
  <si>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</si>
  <si>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</si>
  <si>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</si>
  <si>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</si>
  <si>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</si>
  <si>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</si>
  <si>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</si>
  <si>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</si>
  <si>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</si>
  <si>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</si>
  <si>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</si>
  <si>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</si>
  <si>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</si>
  <si>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</si>
  <si>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</si>
  <si>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</si>
  <si>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</si>
  <si>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</si>
  <si>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</si>
  <si>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</si>
  <si>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</si>
  <si>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</si>
  <si>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</si>
  <si>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</si>
  <si>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</si>
  <si>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</si>
  <si>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</si>
  <si>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</si>
  <si>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</si>
  <si>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</si>
  <si>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</si>
  <si>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</si>
  <si>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</si>
  <si>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</si>
  <si>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</si>
  <si>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</si>
  <si>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</si>
  <si>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</si>
  <si>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</si>
  <si>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02000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</si>
  <si>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</si>
  <si>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</si>
  <si>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</si>
  <si>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</si>
  <si>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</si>
  <si>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</si>
  <si>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02201</t>
  </si>
  <si>
    <t>青森市</t>
  </si>
  <si>
    <t>021201</t>
  </si>
  <si>
    <t>02818</t>
  </si>
  <si>
    <t>黒石地区清掃施設組合</t>
  </si>
  <si>
    <t>02874</t>
  </si>
  <si>
    <t>青森地域広域事務組合</t>
  </si>
  <si>
    <t>02202</t>
  </si>
  <si>
    <t>弘前市</t>
  </si>
  <si>
    <t>021202</t>
  </si>
  <si>
    <t>02817</t>
  </si>
  <si>
    <t>弘前地区環境整備事務組合</t>
  </si>
  <si>
    <t>02878</t>
  </si>
  <si>
    <t>津軽広域連合</t>
  </si>
  <si>
    <t>02203</t>
  </si>
  <si>
    <t>八戸市</t>
  </si>
  <si>
    <t>021203</t>
  </si>
  <si>
    <t>02859</t>
  </si>
  <si>
    <t>八戸地域広域市町村圏組合</t>
  </si>
  <si>
    <t>02204</t>
  </si>
  <si>
    <t>黒石市</t>
  </si>
  <si>
    <t>021204</t>
  </si>
  <si>
    <t>02205</t>
  </si>
  <si>
    <t>五所川原市</t>
  </si>
  <si>
    <t>021205</t>
  </si>
  <si>
    <t>02819</t>
  </si>
  <si>
    <t>西北五環境整備事務組合</t>
  </si>
  <si>
    <t>02206</t>
  </si>
  <si>
    <t>十和田市</t>
  </si>
  <si>
    <t>021206</t>
  </si>
  <si>
    <t>02863</t>
  </si>
  <si>
    <t>十和田地域広域事務組合</t>
  </si>
  <si>
    <t>02821</t>
  </si>
  <si>
    <t>十和田地区環境整備事務組合</t>
  </si>
  <si>
    <t>02207</t>
  </si>
  <si>
    <t>三沢市</t>
  </si>
  <si>
    <t>021207</t>
  </si>
  <si>
    <t>十和田地区環境
整備事務組合</t>
  </si>
  <si>
    <t>02208</t>
  </si>
  <si>
    <t>むつ市</t>
  </si>
  <si>
    <t>021208</t>
  </si>
  <si>
    <t>02861</t>
  </si>
  <si>
    <t>下北地域広域行政事務組合</t>
  </si>
  <si>
    <t>02209</t>
  </si>
  <si>
    <t>つがる市</t>
  </si>
  <si>
    <t>021209</t>
  </si>
  <si>
    <t>02210</t>
  </si>
  <si>
    <t>平川市</t>
  </si>
  <si>
    <t>021210</t>
  </si>
  <si>
    <t>02301</t>
  </si>
  <si>
    <t>平内町</t>
  </si>
  <si>
    <t>021301</t>
  </si>
  <si>
    <t>02303</t>
  </si>
  <si>
    <t>今別町</t>
  </si>
  <si>
    <t>021303</t>
  </si>
  <si>
    <t>02304</t>
  </si>
  <si>
    <t>蓬田村</t>
  </si>
  <si>
    <t>021304</t>
  </si>
  <si>
    <t>02307</t>
  </si>
  <si>
    <t>外ヶ浜町</t>
  </si>
  <si>
    <t>021307</t>
  </si>
  <si>
    <t>02321</t>
  </si>
  <si>
    <t>鰺ヶ沢町</t>
  </si>
  <si>
    <t>021321</t>
  </si>
  <si>
    <t>02829</t>
  </si>
  <si>
    <t>西海岸衛生処理組合</t>
  </si>
  <si>
    <t>02323</t>
  </si>
  <si>
    <t>深浦町</t>
  </si>
  <si>
    <t>021323</t>
  </si>
  <si>
    <t>02343</t>
  </si>
  <si>
    <t>西目屋村</t>
  </si>
  <si>
    <t>021343</t>
  </si>
  <si>
    <t>02361</t>
  </si>
  <si>
    <t>藤崎町</t>
  </si>
  <si>
    <t>021361</t>
  </si>
  <si>
    <t>02362</t>
  </si>
  <si>
    <t>大鰐町</t>
  </si>
  <si>
    <t>021362</t>
  </si>
  <si>
    <t>02367</t>
  </si>
  <si>
    <t>田舎館村</t>
  </si>
  <si>
    <t>021367</t>
  </si>
  <si>
    <t>02381</t>
  </si>
  <si>
    <t>板柳町</t>
  </si>
  <si>
    <t>021381</t>
  </si>
  <si>
    <t>02384</t>
  </si>
  <si>
    <t>鶴田町</t>
  </si>
  <si>
    <t>021384</t>
  </si>
  <si>
    <t>02387</t>
  </si>
  <si>
    <t>中泊町</t>
  </si>
  <si>
    <t>021387</t>
  </si>
  <si>
    <t>02401</t>
  </si>
  <si>
    <t>野辺地町</t>
  </si>
  <si>
    <t>021401</t>
  </si>
  <si>
    <t>02877</t>
  </si>
  <si>
    <t>北部上北広域事務組合</t>
  </si>
  <si>
    <t>02402</t>
  </si>
  <si>
    <t>七戸町</t>
  </si>
  <si>
    <t>021402</t>
  </si>
  <si>
    <t>02803</t>
  </si>
  <si>
    <t>中部上北広域事業組合</t>
  </si>
  <si>
    <t>02405</t>
  </si>
  <si>
    <t>六戸町</t>
  </si>
  <si>
    <t>021405</t>
  </si>
  <si>
    <t>02406</t>
  </si>
  <si>
    <t>横浜町</t>
  </si>
  <si>
    <t>021406</t>
  </si>
  <si>
    <t>02408</t>
  </si>
  <si>
    <t>東北町</t>
  </si>
  <si>
    <t>021408</t>
  </si>
  <si>
    <t>02411</t>
  </si>
  <si>
    <t>六ヶ所村</t>
  </si>
  <si>
    <t>021411</t>
  </si>
  <si>
    <t>02412</t>
  </si>
  <si>
    <t>おいらせ町</t>
  </si>
  <si>
    <t>021412</t>
  </si>
  <si>
    <t>02423</t>
  </si>
  <si>
    <t>大間町</t>
  </si>
  <si>
    <t>021423</t>
  </si>
  <si>
    <t>02424</t>
  </si>
  <si>
    <t>東通村</t>
  </si>
  <si>
    <t>021424</t>
  </si>
  <si>
    <t>02425</t>
  </si>
  <si>
    <t>風間浦村</t>
  </si>
  <si>
    <t>021425</t>
  </si>
  <si>
    <t>02426</t>
  </si>
  <si>
    <t>佐井村</t>
  </si>
  <si>
    <t>021426</t>
  </si>
  <si>
    <t>02441</t>
  </si>
  <si>
    <t>三戸町</t>
  </si>
  <si>
    <t>021441</t>
  </si>
  <si>
    <t>02826</t>
  </si>
  <si>
    <t>三戸地区環境整備事務組合</t>
  </si>
  <si>
    <t>02442</t>
  </si>
  <si>
    <t>五戸町</t>
  </si>
  <si>
    <t>021442</t>
  </si>
  <si>
    <t>02443</t>
  </si>
  <si>
    <t>田子町</t>
  </si>
  <si>
    <t>021443</t>
  </si>
  <si>
    <t>02445</t>
  </si>
  <si>
    <t>南部町</t>
  </si>
  <si>
    <t>021445</t>
  </si>
  <si>
    <t>八戸地区広域市町村事務組合</t>
  </si>
  <si>
    <t>02446</t>
  </si>
  <si>
    <t>階上町</t>
  </si>
  <si>
    <t>021446</t>
  </si>
  <si>
    <t>八戸広域市町村圏事務組合</t>
  </si>
  <si>
    <t>02450</t>
  </si>
  <si>
    <t>新郷村</t>
  </si>
  <si>
    <t>021450</t>
  </si>
  <si>
    <t>022010</t>
  </si>
  <si>
    <t>022002</t>
  </si>
  <si>
    <t>022003</t>
  </si>
  <si>
    <t>022008</t>
  </si>
  <si>
    <t>022006</t>
  </si>
  <si>
    <t>022004</t>
  </si>
  <si>
    <t>022007</t>
  </si>
  <si>
    <t>八戸地域広域市町村圏事務組合</t>
  </si>
  <si>
    <t>022011</t>
  </si>
  <si>
    <t>022001</t>
  </si>
  <si>
    <t>022005</t>
  </si>
  <si>
    <t>022009</t>
  </si>
  <si>
    <t>022012</t>
  </si>
  <si>
    <t>022013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</si>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</sst>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</v>
      </c>
      <c r="B7" s="154" t="s">
        <v>317</v>
      </c>
      <c r="C7" s="138" t="s">
        <v>33</v>
      </c>
      <c r="D7" s="140">
        <f>SUM(E7,+L7)</f>
        <v>14762380</v>
      </c>
      <c r="E7" s="140">
        <f>SUM(F7:I7,K7)</f>
        <v>2578184</v>
      </c>
      <c r="F7" s="140">
        <f t="shared" ref="F7:L7" si="0">SUM(F$8:F$1000)</f>
        <v>117526</v>
      </c>
      <c r="G7" s="140">
        <f t="shared" si="0"/>
        <v>616138</v>
      </c>
      <c r="H7" s="140">
        <f t="shared" si="0"/>
        <v>565000</v>
      </c>
      <c r="I7" s="140">
        <f t="shared" si="0"/>
        <v>1130789</v>
      </c>
      <c r="J7" s="143" t="s">
        <v>314</v>
      </c>
      <c r="K7" s="140">
        <f t="shared" si="0"/>
        <v>148731</v>
      </c>
      <c r="L7" s="140">
        <f t="shared" si="0"/>
        <v>12184196</v>
      </c>
      <c r="M7" s="140">
        <f>SUM(N7,+U7)</f>
        <v>2786903</v>
      </c>
      <c r="N7" s="140">
        <f>SUM(O7:R7,T7)</f>
        <v>2586</v>
      </c>
      <c r="O7" s="140">
        <f t="shared" ref="O7:U7" si="1">SUM(O$8:O$1000)</f>
        <v>1724</v>
      </c>
      <c r="P7" s="140">
        <f t="shared" si="1"/>
        <v>862</v>
      </c>
      <c r="Q7" s="140">
        <f t="shared" si="1"/>
        <v>0</v>
      </c>
      <c r="R7" s="140">
        <f t="shared" si="1"/>
        <v>0</v>
      </c>
      <c r="S7" s="143" t="s">
        <v>314</v>
      </c>
      <c r="T7" s="140">
        <f t="shared" si="1"/>
        <v>0</v>
      </c>
      <c r="U7" s="140">
        <f t="shared" si="1"/>
        <v>2784317</v>
      </c>
      <c r="V7" s="140">
        <f t="shared" ref="V7:AA7" si="2">+SUM(D7,M7)</f>
        <v>17549283</v>
      </c>
      <c r="W7" s="140">
        <f t="shared" si="2"/>
        <v>2580770</v>
      </c>
      <c r="X7" s="140">
        <f t="shared" si="2"/>
        <v>119250</v>
      </c>
      <c r="Y7" s="140">
        <f t="shared" si="2"/>
        <v>617000</v>
      </c>
      <c r="Z7" s="140">
        <f t="shared" si="2"/>
        <v>565000</v>
      </c>
      <c r="AA7" s="140">
        <f t="shared" si="2"/>
        <v>1130789</v>
      </c>
      <c r="AB7" s="142" t="str">
        <f>IF(+SUM(J7,S7)=0,"-",+SUM(J7,S7))</f>
        <v>-</v>
      </c>
      <c r="AC7" s="140">
        <f>+SUM(K7,T7)</f>
        <v>148731</v>
      </c>
      <c r="AD7" s="140">
        <f>+SUM(L7,U7)</f>
        <v>14968513</v>
      </c>
      <c r="AE7" s="140">
        <f>SUM(AF7,+AK7)</f>
        <v>1044782</v>
      </c>
      <c r="AF7" s="140">
        <f>SUM(AG7:AJ7)</f>
        <v>981348</v>
      </c>
      <c r="AG7" s="140">
        <f t="shared" ref="AG7:AL7" si="3">SUM(AG$8:AG$1000)</f>
        <v>22748</v>
      </c>
      <c r="AH7" s="140">
        <f t="shared" si="3"/>
        <v>59784</v>
      </c>
      <c r="AI7" s="140">
        <f t="shared" si="3"/>
        <v>898373</v>
      </c>
      <c r="AJ7" s="140">
        <f t="shared" si="3"/>
        <v>443</v>
      </c>
      <c r="AK7" s="140">
        <f t="shared" si="3"/>
        <v>63434</v>
      </c>
      <c r="AL7" s="140">
        <f t="shared" si="3"/>
        <v>304252</v>
      </c>
      <c r="AM7" s="140">
        <f>SUM(AN7,AS7,AW7,AX7,BD7)</f>
        <v>6477350</v>
      </c>
      <c r="AN7" s="140">
        <f>SUM(AO7:AR7)</f>
        <v>1240317</v>
      </c>
      <c r="AO7" s="140">
        <f>SUM(AO$8:AO$1000)</f>
        <v>730484</v>
      </c>
      <c r="AP7" s="140">
        <f>SUM(AP$8:AP$1000)</f>
        <v>482539</v>
      </c>
      <c r="AQ7" s="140">
        <f>SUM(AQ$8:AQ$1000)</f>
        <v>0</v>
      </c>
      <c r="AR7" s="140">
        <f>SUM(AR$8:AR$1000)</f>
        <v>27294</v>
      </c>
      <c r="AS7" s="140">
        <f>SUM(AT7:AV7)</f>
        <v>634851</v>
      </c>
      <c r="AT7" s="140">
        <f>SUM(AT$8:AT$1000)</f>
        <v>263929</v>
      </c>
      <c r="AU7" s="140">
        <f>SUM(AU$8:AU$1000)</f>
        <v>120841</v>
      </c>
      <c r="AV7" s="140">
        <f>SUM(AV$8:AV$1000)</f>
        <v>250081</v>
      </c>
      <c r="AW7" s="140">
        <f>SUM(AW$8:AW$1000)</f>
        <v>18636</v>
      </c>
      <c r="AX7" s="140">
        <f>SUM(AY7:BB7)</f>
        <v>4583111</v>
      </c>
      <c r="AY7" s="140">
        <f t="shared" ref="AY7:BE7" si="4">SUM(AY$8:AY$1000)</f>
        <v>2837937</v>
      </c>
      <c r="AZ7" s="140">
        <f t="shared" si="4"/>
        <v>1083081</v>
      </c>
      <c r="BA7" s="140">
        <f t="shared" si="4"/>
        <v>446559</v>
      </c>
      <c r="BB7" s="140">
        <f t="shared" si="4"/>
        <v>215534</v>
      </c>
      <c r="BC7" s="140">
        <f t="shared" si="4"/>
        <v>6293178</v>
      </c>
      <c r="BD7" s="140">
        <f t="shared" si="4"/>
        <v>435</v>
      </c>
      <c r="BE7" s="140">
        <f t="shared" si="4"/>
        <v>642818</v>
      </c>
      <c r="BF7" s="140">
        <f>SUM(AE7,+AM7,+BE7)</f>
        <v>8164950</v>
      </c>
      <c r="BG7" s="140">
        <f>SUM(BH7,+BM7)</f>
        <v>0</v>
      </c>
      <c r="BH7" s="140">
        <f>SUM(BI7:BL7)</f>
        <v>0</v>
      </c>
      <c r="BI7" s="140">
        <f t="shared" ref="BI7:BN7" si="5">SUM(BI$8:BI$1000)</f>
        <v>0</v>
      </c>
      <c r="BJ7" s="140">
        <f t="shared" si="5"/>
        <v>0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19634</v>
      </c>
      <c r="BO7" s="140">
        <f>SUM(BP7,BU7,BY7,BZ7,CF7)</f>
        <v>42393</v>
      </c>
      <c r="BP7" s="140">
        <f>SUM(BQ7:BT7)</f>
        <v>24070</v>
      </c>
      <c r="BQ7" s="140">
        <f>SUM(BQ$8:BQ$1000)</f>
        <v>24070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0</v>
      </c>
      <c r="BV7" s="140">
        <f>SUM(BV$8:BV$1000)</f>
        <v>0</v>
      </c>
      <c r="BW7" s="140">
        <f>SUM(BW$8:BW$1000)</f>
        <v>0</v>
      </c>
      <c r="BX7" s="140">
        <f>SUM(BX$8:BX$1000)</f>
        <v>0</v>
      </c>
      <c r="BY7" s="140">
        <f>SUM(BY$8:BY$1000)</f>
        <v>0</v>
      </c>
      <c r="BZ7" s="140">
        <f>SUM(CA7:CD7)</f>
        <v>18323</v>
      </c>
      <c r="CA7" s="140">
        <f t="shared" ref="CA7:CG7" si="6">SUM(CA$8:CA$1000)</f>
        <v>17766</v>
      </c>
      <c r="CB7" s="140">
        <f t="shared" si="6"/>
        <v>0</v>
      </c>
      <c r="CC7" s="140">
        <f t="shared" si="6"/>
        <v>0</v>
      </c>
      <c r="CD7" s="140">
        <f t="shared" si="6"/>
        <v>557</v>
      </c>
      <c r="CE7" s="140">
        <f t="shared" si="6"/>
        <v>2724876</v>
      </c>
      <c r="CF7" s="140">
        <f t="shared" si="6"/>
        <v>0</v>
      </c>
      <c r="CG7" s="140">
        <f t="shared" si="6"/>
        <v>0</v>
      </c>
      <c r="CH7" s="140">
        <f>SUM(BG7,+BO7,+CG7)</f>
        <v>42393</v>
      </c>
      <c r="CI7" s="140">
        <f t="shared" ref="CI7:DJ7" si="7">SUM(AE7,+BG7)</f>
        <v>1044782</v>
      </c>
      <c r="CJ7" s="140">
        <f t="shared" si="7"/>
        <v>981348</v>
      </c>
      <c r="CK7" s="140">
        <f t="shared" si="7"/>
        <v>22748</v>
      </c>
      <c r="CL7" s="140">
        <f t="shared" si="7"/>
        <v>59784</v>
      </c>
      <c r="CM7" s="140">
        <f t="shared" si="7"/>
        <v>898373</v>
      </c>
      <c r="CN7" s="140">
        <f t="shared" si="7"/>
        <v>443</v>
      </c>
      <c r="CO7" s="140">
        <f t="shared" si="7"/>
        <v>63434</v>
      </c>
      <c r="CP7" s="140">
        <f t="shared" si="7"/>
        <v>323886</v>
      </c>
      <c r="CQ7" s="140">
        <f t="shared" si="7"/>
        <v>6519743</v>
      </c>
      <c r="CR7" s="140">
        <f t="shared" si="7"/>
        <v>1264387</v>
      </c>
      <c r="CS7" s="140">
        <f t="shared" si="7"/>
        <v>754554</v>
      </c>
      <c r="CT7" s="140">
        <f t="shared" si="7"/>
        <v>482539</v>
      </c>
      <c r="CU7" s="140">
        <f t="shared" si="7"/>
        <v>0</v>
      </c>
      <c r="CV7" s="140">
        <f t="shared" si="7"/>
        <v>27294</v>
      </c>
      <c r="CW7" s="140">
        <f t="shared" si="7"/>
        <v>634851</v>
      </c>
      <c r="CX7" s="140">
        <f t="shared" si="7"/>
        <v>263929</v>
      </c>
      <c r="CY7" s="140">
        <f t="shared" si="7"/>
        <v>120841</v>
      </c>
      <c r="CZ7" s="140">
        <f t="shared" si="7"/>
        <v>250081</v>
      </c>
      <c r="DA7" s="140">
        <f t="shared" si="7"/>
        <v>18636</v>
      </c>
      <c r="DB7" s="140">
        <f t="shared" si="7"/>
        <v>4601434</v>
      </c>
      <c r="DC7" s="140">
        <f t="shared" si="7"/>
        <v>2855703</v>
      </c>
      <c r="DD7" s="140">
        <f t="shared" si="7"/>
        <v>1083081</v>
      </c>
      <c r="DE7" s="140">
        <f t="shared" si="7"/>
        <v>446559</v>
      </c>
      <c r="DF7" s="140">
        <f t="shared" si="7"/>
        <v>216091</v>
      </c>
      <c r="DG7" s="140">
        <f t="shared" si="7"/>
        <v>9018054</v>
      </c>
      <c r="DH7" s="140">
        <f t="shared" si="7"/>
        <v>435</v>
      </c>
      <c r="DI7" s="140">
        <f t="shared" si="7"/>
        <v>642818</v>
      </c>
      <c r="DJ7" s="140">
        <f t="shared" si="7"/>
        <v>8207343</v>
      </c>
    </row>
    <row r="8" spans="1:114" s="136" customFormat="1" ht="13.5" customHeight="1" x14ac:dyDescent="0.15">
      <c r="A8" s="119" t="s">
        <v>4</v>
      </c>
      <c r="B8" s="120" t="s">
        <v>324</v>
      </c>
      <c r="C8" s="119" t="s">
        <v>325</v>
      </c>
      <c r="D8" s="121">
        <f>SUM(E8,+L8)</f>
        <v>2072759</v>
      </c>
      <c r="E8" s="121">
        <f>SUM(F8:I8,K8)</f>
        <v>388410</v>
      </c>
      <c r="F8" s="121">
        <v>0</v>
      </c>
      <c r="G8" s="121">
        <v>0</v>
      </c>
      <c r="H8" s="121">
        <v>0</v>
      </c>
      <c r="I8" s="121">
        <v>388268</v>
      </c>
      <c r="J8" s="122" t="s">
        <v>487</v>
      </c>
      <c r="K8" s="121">
        <v>142</v>
      </c>
      <c r="L8" s="121">
        <v>1684349</v>
      </c>
      <c r="M8" s="121">
        <f>SUM(N8,+U8)</f>
        <v>416152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2" t="s">
        <v>487</v>
      </c>
      <c r="T8" s="121">
        <v>0</v>
      </c>
      <c r="U8" s="121">
        <v>416152</v>
      </c>
      <c r="V8" s="121">
        <f>+SUM(D8,M8)</f>
        <v>2488911</v>
      </c>
      <c r="W8" s="121">
        <f>+SUM(E8,N8)</f>
        <v>388410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388268</v>
      </c>
      <c r="AB8" s="122" t="str">
        <f>IF(+SUM(J8,S8)=0,"-",+SUM(J8,S8))</f>
        <v>-</v>
      </c>
      <c r="AC8" s="121">
        <f>+SUM(K8,T8)</f>
        <v>142</v>
      </c>
      <c r="AD8" s="121">
        <f>+SUM(L8,U8)</f>
        <v>2100501</v>
      </c>
      <c r="AE8" s="121">
        <f>SUM(AF8,+AK8)</f>
        <v>6804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6804</v>
      </c>
      <c r="AL8" s="121">
        <v>1460</v>
      </c>
      <c r="AM8" s="121">
        <f>SUM(AN8,AS8,AW8,AX8,BD8)</f>
        <v>1637087</v>
      </c>
      <c r="AN8" s="121">
        <f>SUM(AO8:AR8)</f>
        <v>371150</v>
      </c>
      <c r="AO8" s="121">
        <v>181324</v>
      </c>
      <c r="AP8" s="121">
        <v>189826</v>
      </c>
      <c r="AQ8" s="121">
        <v>0</v>
      </c>
      <c r="AR8" s="121">
        <v>0</v>
      </c>
      <c r="AS8" s="121">
        <f>SUM(AT8:AV8)</f>
        <v>10225</v>
      </c>
      <c r="AT8" s="121">
        <v>8584</v>
      </c>
      <c r="AU8" s="121">
        <v>0</v>
      </c>
      <c r="AV8" s="121">
        <v>1641</v>
      </c>
      <c r="AW8" s="121">
        <v>0</v>
      </c>
      <c r="AX8" s="121">
        <f>SUM(AY8:BB8)</f>
        <v>1255712</v>
      </c>
      <c r="AY8" s="121">
        <v>529937</v>
      </c>
      <c r="AZ8" s="121">
        <v>612952</v>
      </c>
      <c r="BA8" s="121">
        <v>109406</v>
      </c>
      <c r="BB8" s="121">
        <v>3417</v>
      </c>
      <c r="BC8" s="121">
        <v>134862</v>
      </c>
      <c r="BD8" s="121">
        <v>0</v>
      </c>
      <c r="BE8" s="121">
        <v>292546</v>
      </c>
      <c r="BF8" s="121">
        <f>SUM(AE8,+AM8,+BE8)</f>
        <v>1936437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4566</v>
      </c>
      <c r="BP8" s="121">
        <f>SUM(BQ8:BT8)</f>
        <v>4009</v>
      </c>
      <c r="BQ8" s="121">
        <v>4009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557</v>
      </c>
      <c r="CA8" s="121">
        <v>0</v>
      </c>
      <c r="CB8" s="121">
        <v>0</v>
      </c>
      <c r="CC8" s="121">
        <v>0</v>
      </c>
      <c r="CD8" s="121">
        <v>557</v>
      </c>
      <c r="CE8" s="121">
        <v>411586</v>
      </c>
      <c r="CF8" s="121">
        <v>0</v>
      </c>
      <c r="CG8" s="121">
        <v>0</v>
      </c>
      <c r="CH8" s="121">
        <f>SUM(BG8,+BO8,+CG8)</f>
        <v>4566</v>
      </c>
      <c r="CI8" s="121">
        <f>SUM(AE8,+BG8)</f>
        <v>6804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6804</v>
      </c>
      <c r="CP8" s="121">
        <f>SUM(AL8,+BN8)</f>
        <v>1460</v>
      </c>
      <c r="CQ8" s="121">
        <f>SUM(AM8,+BO8)</f>
        <v>1641653</v>
      </c>
      <c r="CR8" s="121">
        <f>SUM(AN8,+BP8)</f>
        <v>375159</v>
      </c>
      <c r="CS8" s="121">
        <f>SUM(AO8,+BQ8)</f>
        <v>185333</v>
      </c>
      <c r="CT8" s="121">
        <f>SUM(AP8,+BR8)</f>
        <v>189826</v>
      </c>
      <c r="CU8" s="121">
        <f>SUM(AQ8,+BS8)</f>
        <v>0</v>
      </c>
      <c r="CV8" s="121">
        <f>SUM(AR8,+BT8)</f>
        <v>0</v>
      </c>
      <c r="CW8" s="121">
        <f>SUM(AS8,+BU8)</f>
        <v>10225</v>
      </c>
      <c r="CX8" s="121">
        <f>SUM(AT8,+BV8)</f>
        <v>8584</v>
      </c>
      <c r="CY8" s="121">
        <f>SUM(AU8,+BW8)</f>
        <v>0</v>
      </c>
      <c r="CZ8" s="121">
        <f>SUM(AV8,+BX8)</f>
        <v>1641</v>
      </c>
      <c r="DA8" s="121">
        <f>SUM(AW8,+BY8)</f>
        <v>0</v>
      </c>
      <c r="DB8" s="121">
        <f>SUM(AX8,+BZ8)</f>
        <v>1256269</v>
      </c>
      <c r="DC8" s="121">
        <f>SUM(AY8,+CA8)</f>
        <v>529937</v>
      </c>
      <c r="DD8" s="121">
        <f>SUM(AZ8,+CB8)</f>
        <v>612952</v>
      </c>
      <c r="DE8" s="121">
        <f>SUM(BA8,+CC8)</f>
        <v>109406</v>
      </c>
      <c r="DF8" s="121">
        <f>SUM(BB8,+CD8)</f>
        <v>3974</v>
      </c>
      <c r="DG8" s="121">
        <f>SUM(BC8,+CE8)</f>
        <v>546448</v>
      </c>
      <c r="DH8" s="121">
        <f>SUM(BD8,+CF8)</f>
        <v>0</v>
      </c>
      <c r="DI8" s="121">
        <f>SUM(BE8,+CG8)</f>
        <v>292546</v>
      </c>
      <c r="DJ8" s="121">
        <f>SUM(BF8,+CH8)</f>
        <v>1941003</v>
      </c>
    </row>
    <row r="9" spans="1:114" s="136" customFormat="1" ht="13.5" customHeight="1" x14ac:dyDescent="0.15">
      <c r="A9" s="119" t="s">
        <v>4</v>
      </c>
      <c r="B9" s="120" t="s">
        <v>331</v>
      </c>
      <c r="C9" s="119" t="s">
        <v>332</v>
      </c>
      <c r="D9" s="121">
        <f>SUM(E9,+L9)</f>
        <v>2304674</v>
      </c>
      <c r="E9" s="121">
        <f>SUM(F9:I9,K9)</f>
        <v>451873</v>
      </c>
      <c r="F9" s="121">
        <v>113389</v>
      </c>
      <c r="G9" s="121">
        <v>0</v>
      </c>
      <c r="H9" s="121">
        <v>329300</v>
      </c>
      <c r="I9" s="121">
        <v>0</v>
      </c>
      <c r="J9" s="122" t="s">
        <v>487</v>
      </c>
      <c r="K9" s="121">
        <v>9184</v>
      </c>
      <c r="L9" s="121">
        <v>1852801</v>
      </c>
      <c r="M9" s="121">
        <f>SUM(N9,+U9)</f>
        <v>76747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487</v>
      </c>
      <c r="T9" s="121">
        <v>0</v>
      </c>
      <c r="U9" s="121">
        <v>76747</v>
      </c>
      <c r="V9" s="121">
        <f>+SUM(D9,M9)</f>
        <v>2381421</v>
      </c>
      <c r="W9" s="121">
        <f>+SUM(E9,N9)</f>
        <v>451873</v>
      </c>
      <c r="X9" s="121">
        <f>+SUM(F9,O9)</f>
        <v>113389</v>
      </c>
      <c r="Y9" s="121">
        <f>+SUM(G9,P9)</f>
        <v>0</v>
      </c>
      <c r="Z9" s="121">
        <f>+SUM(H9,Q9)</f>
        <v>329300</v>
      </c>
      <c r="AA9" s="121">
        <f>+SUM(I9,R9)</f>
        <v>0</v>
      </c>
      <c r="AB9" s="122" t="str">
        <f>IF(+SUM(J9,S9)=0,"-",+SUM(J9,S9))</f>
        <v>-</v>
      </c>
      <c r="AC9" s="121">
        <f>+SUM(K9,T9)</f>
        <v>9184</v>
      </c>
      <c r="AD9" s="121">
        <f>+SUM(L9,U9)</f>
        <v>1929548</v>
      </c>
      <c r="AE9" s="121">
        <f>SUM(AF9,+AK9)</f>
        <v>522908</v>
      </c>
      <c r="AF9" s="121">
        <f>SUM(AG9:AJ9)</f>
        <v>522908</v>
      </c>
      <c r="AG9" s="121">
        <v>0</v>
      </c>
      <c r="AH9" s="121">
        <v>0</v>
      </c>
      <c r="AI9" s="121">
        <v>522908</v>
      </c>
      <c r="AJ9" s="121">
        <v>0</v>
      </c>
      <c r="AK9" s="121">
        <v>0</v>
      </c>
      <c r="AL9" s="121">
        <v>22964</v>
      </c>
      <c r="AM9" s="121">
        <f>SUM(AN9,AS9,AW9,AX9,BD9)</f>
        <v>782825</v>
      </c>
      <c r="AN9" s="121">
        <f>SUM(AO9:AR9)</f>
        <v>172228</v>
      </c>
      <c r="AO9" s="121">
        <v>92736</v>
      </c>
      <c r="AP9" s="121">
        <v>62818</v>
      </c>
      <c r="AQ9" s="121">
        <v>0</v>
      </c>
      <c r="AR9" s="121">
        <v>16674</v>
      </c>
      <c r="AS9" s="121">
        <f>SUM(AT9:AV9)</f>
        <v>52250</v>
      </c>
      <c r="AT9" s="121">
        <v>9155</v>
      </c>
      <c r="AU9" s="121">
        <v>0</v>
      </c>
      <c r="AV9" s="121">
        <v>43095</v>
      </c>
      <c r="AW9" s="121">
        <v>0</v>
      </c>
      <c r="AX9" s="121">
        <f>SUM(AY9:BB9)</f>
        <v>558347</v>
      </c>
      <c r="AY9" s="121">
        <v>510311</v>
      </c>
      <c r="AZ9" s="121">
        <v>0</v>
      </c>
      <c r="BA9" s="121">
        <v>41434</v>
      </c>
      <c r="BB9" s="121">
        <v>6602</v>
      </c>
      <c r="BC9" s="121">
        <v>948065</v>
      </c>
      <c r="BD9" s="121">
        <v>0</v>
      </c>
      <c r="BE9" s="121">
        <v>27912</v>
      </c>
      <c r="BF9" s="121">
        <f>SUM(AE9,+AM9,+BE9)</f>
        <v>1333645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5796</v>
      </c>
      <c r="BP9" s="121">
        <f>SUM(BQ9:BT9)</f>
        <v>5796</v>
      </c>
      <c r="BQ9" s="121">
        <v>5796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70951</v>
      </c>
      <c r="CF9" s="121">
        <v>0</v>
      </c>
      <c r="CG9" s="121">
        <v>0</v>
      </c>
      <c r="CH9" s="121">
        <f>SUM(BG9,+BO9,+CG9)</f>
        <v>5796</v>
      </c>
      <c r="CI9" s="121">
        <f>SUM(AE9,+BG9)</f>
        <v>522908</v>
      </c>
      <c r="CJ9" s="121">
        <f>SUM(AF9,+BH9)</f>
        <v>522908</v>
      </c>
      <c r="CK9" s="121">
        <f>SUM(AG9,+BI9)</f>
        <v>0</v>
      </c>
      <c r="CL9" s="121">
        <f>SUM(AH9,+BJ9)</f>
        <v>0</v>
      </c>
      <c r="CM9" s="121">
        <f>SUM(AI9,+BK9)</f>
        <v>522908</v>
      </c>
      <c r="CN9" s="121">
        <f>SUM(AJ9,+BL9)</f>
        <v>0</v>
      </c>
      <c r="CO9" s="121">
        <f>SUM(AK9,+BM9)</f>
        <v>0</v>
      </c>
      <c r="CP9" s="121">
        <f>SUM(AL9,+BN9)</f>
        <v>22964</v>
      </c>
      <c r="CQ9" s="121">
        <f>SUM(AM9,+BO9)</f>
        <v>788621</v>
      </c>
      <c r="CR9" s="121">
        <f>SUM(AN9,+BP9)</f>
        <v>178024</v>
      </c>
      <c r="CS9" s="121">
        <f>SUM(AO9,+BQ9)</f>
        <v>98532</v>
      </c>
      <c r="CT9" s="121">
        <f>SUM(AP9,+BR9)</f>
        <v>62818</v>
      </c>
      <c r="CU9" s="121">
        <f>SUM(AQ9,+BS9)</f>
        <v>0</v>
      </c>
      <c r="CV9" s="121">
        <f>SUM(AR9,+BT9)</f>
        <v>16674</v>
      </c>
      <c r="CW9" s="121">
        <f>SUM(AS9,+BU9)</f>
        <v>52250</v>
      </c>
      <c r="CX9" s="121">
        <f>SUM(AT9,+BV9)</f>
        <v>9155</v>
      </c>
      <c r="CY9" s="121">
        <f>SUM(AU9,+BW9)</f>
        <v>0</v>
      </c>
      <c r="CZ9" s="121">
        <f>SUM(AV9,+BX9)</f>
        <v>43095</v>
      </c>
      <c r="DA9" s="121">
        <f>SUM(AW9,+BY9)</f>
        <v>0</v>
      </c>
      <c r="DB9" s="121">
        <f>SUM(AX9,+BZ9)</f>
        <v>558347</v>
      </c>
      <c r="DC9" s="121">
        <f>SUM(AY9,+CA9)</f>
        <v>510311</v>
      </c>
      <c r="DD9" s="121">
        <f>SUM(AZ9,+CB9)</f>
        <v>0</v>
      </c>
      <c r="DE9" s="121">
        <f>SUM(BA9,+CC9)</f>
        <v>41434</v>
      </c>
      <c r="DF9" s="121">
        <f>SUM(BB9,+CD9)</f>
        <v>6602</v>
      </c>
      <c r="DG9" s="121">
        <f>SUM(BC9,+CE9)</f>
        <v>1019016</v>
      </c>
      <c r="DH9" s="121">
        <f>SUM(BD9,+CF9)</f>
        <v>0</v>
      </c>
      <c r="DI9" s="121">
        <f>SUM(BE9,+CG9)</f>
        <v>27912</v>
      </c>
      <c r="DJ9" s="121">
        <f>SUM(BF9,+CH9)</f>
        <v>1339441</v>
      </c>
    </row>
    <row r="10" spans="1:114" s="136" customFormat="1" ht="13.5" customHeight="1" x14ac:dyDescent="0.15">
      <c r="A10" s="119" t="s">
        <v>4</v>
      </c>
      <c r="B10" s="120" t="s">
        <v>338</v>
      </c>
      <c r="C10" s="119" t="s">
        <v>339</v>
      </c>
      <c r="D10" s="121">
        <f>SUM(E10,+L10)</f>
        <v>2434642</v>
      </c>
      <c r="E10" s="121">
        <f>SUM(F10:I10,K10)</f>
        <v>385760</v>
      </c>
      <c r="F10" s="121">
        <v>0</v>
      </c>
      <c r="G10" s="121">
        <v>0</v>
      </c>
      <c r="H10" s="121">
        <v>0</v>
      </c>
      <c r="I10" s="121">
        <v>381665</v>
      </c>
      <c r="J10" s="122" t="s">
        <v>487</v>
      </c>
      <c r="K10" s="121">
        <v>4095</v>
      </c>
      <c r="L10" s="121">
        <v>2048882</v>
      </c>
      <c r="M10" s="121">
        <f>SUM(N10,+U10)</f>
        <v>357523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487</v>
      </c>
      <c r="T10" s="121">
        <v>0</v>
      </c>
      <c r="U10" s="121">
        <v>357523</v>
      </c>
      <c r="V10" s="121">
        <f>+SUM(D10,M10)</f>
        <v>2792165</v>
      </c>
      <c r="W10" s="121">
        <f>+SUM(E10,N10)</f>
        <v>385760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381665</v>
      </c>
      <c r="AB10" s="122" t="str">
        <f>IF(+SUM(J10,S10)=0,"-",+SUM(J10,S10))</f>
        <v>-</v>
      </c>
      <c r="AC10" s="121">
        <f>+SUM(K10,T10)</f>
        <v>4095</v>
      </c>
      <c r="AD10" s="121">
        <f>+SUM(L10,U10)</f>
        <v>2406405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236302</v>
      </c>
      <c r="AM10" s="121">
        <f>SUM(AN10,AS10,AW10,AX10,BD10)</f>
        <v>1128680</v>
      </c>
      <c r="AN10" s="121">
        <f>SUM(AO10:AR10)</f>
        <v>382371</v>
      </c>
      <c r="AO10" s="121">
        <v>155237</v>
      </c>
      <c r="AP10" s="121">
        <v>227134</v>
      </c>
      <c r="AQ10" s="121">
        <v>0</v>
      </c>
      <c r="AR10" s="121">
        <v>0</v>
      </c>
      <c r="AS10" s="121">
        <f>SUM(AT10:AV10)</f>
        <v>36397</v>
      </c>
      <c r="AT10" s="121">
        <v>18304</v>
      </c>
      <c r="AU10" s="121">
        <v>0</v>
      </c>
      <c r="AV10" s="121">
        <v>18093</v>
      </c>
      <c r="AW10" s="121">
        <v>0</v>
      </c>
      <c r="AX10" s="121">
        <f>SUM(AY10:BB10)</f>
        <v>709912</v>
      </c>
      <c r="AY10" s="121">
        <v>529811</v>
      </c>
      <c r="AZ10" s="121">
        <v>0</v>
      </c>
      <c r="BA10" s="121">
        <v>62689</v>
      </c>
      <c r="BB10" s="121">
        <v>117412</v>
      </c>
      <c r="BC10" s="121">
        <v>911909</v>
      </c>
      <c r="BD10" s="121">
        <v>0</v>
      </c>
      <c r="BE10" s="121">
        <v>157751</v>
      </c>
      <c r="BF10" s="121">
        <f>SUM(AE10,+AM10,+BE10)</f>
        <v>1286431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357523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236302</v>
      </c>
      <c r="CQ10" s="121">
        <f>SUM(AM10,+BO10)</f>
        <v>1128680</v>
      </c>
      <c r="CR10" s="121">
        <f>SUM(AN10,+BP10)</f>
        <v>382371</v>
      </c>
      <c r="CS10" s="121">
        <f>SUM(AO10,+BQ10)</f>
        <v>155237</v>
      </c>
      <c r="CT10" s="121">
        <f>SUM(AP10,+BR10)</f>
        <v>227134</v>
      </c>
      <c r="CU10" s="121">
        <f>SUM(AQ10,+BS10)</f>
        <v>0</v>
      </c>
      <c r="CV10" s="121">
        <f>SUM(AR10,+BT10)</f>
        <v>0</v>
      </c>
      <c r="CW10" s="121">
        <f>SUM(AS10,+BU10)</f>
        <v>36397</v>
      </c>
      <c r="CX10" s="121">
        <f>SUM(AT10,+BV10)</f>
        <v>18304</v>
      </c>
      <c r="CY10" s="121">
        <f>SUM(AU10,+BW10)</f>
        <v>0</v>
      </c>
      <c r="CZ10" s="121">
        <f>SUM(AV10,+BX10)</f>
        <v>18093</v>
      </c>
      <c r="DA10" s="121">
        <f>SUM(AW10,+BY10)</f>
        <v>0</v>
      </c>
      <c r="DB10" s="121">
        <f>SUM(AX10,+BZ10)</f>
        <v>709912</v>
      </c>
      <c r="DC10" s="121">
        <f>SUM(AY10,+CA10)</f>
        <v>529811</v>
      </c>
      <c r="DD10" s="121">
        <f>SUM(AZ10,+CB10)</f>
        <v>0</v>
      </c>
      <c r="DE10" s="121">
        <f>SUM(BA10,+CC10)</f>
        <v>62689</v>
      </c>
      <c r="DF10" s="121">
        <f>SUM(BB10,+CD10)</f>
        <v>117412</v>
      </c>
      <c r="DG10" s="121">
        <f>SUM(BC10,+CE10)</f>
        <v>1269432</v>
      </c>
      <c r="DH10" s="121">
        <f>SUM(BD10,+CF10)</f>
        <v>0</v>
      </c>
      <c r="DI10" s="121">
        <f>SUM(BE10,+CG10)</f>
        <v>157751</v>
      </c>
      <c r="DJ10" s="121">
        <f>SUM(BF10,+CH10)</f>
        <v>1286431</v>
      </c>
    </row>
    <row r="11" spans="1:114" s="136" customFormat="1" ht="13.5" customHeight="1" x14ac:dyDescent="0.15">
      <c r="A11" s="119" t="s">
        <v>4</v>
      </c>
      <c r="B11" s="120" t="s">
        <v>343</v>
      </c>
      <c r="C11" s="119" t="s">
        <v>344</v>
      </c>
      <c r="D11" s="121">
        <f>SUM(E11,+L11)</f>
        <v>338435</v>
      </c>
      <c r="E11" s="121">
        <f>SUM(F11:I11,K11)</f>
        <v>5860</v>
      </c>
      <c r="F11" s="121">
        <v>0</v>
      </c>
      <c r="G11" s="121">
        <v>0</v>
      </c>
      <c r="H11" s="121">
        <v>0</v>
      </c>
      <c r="I11" s="121">
        <v>0</v>
      </c>
      <c r="J11" s="122" t="s">
        <v>487</v>
      </c>
      <c r="K11" s="121">
        <v>5860</v>
      </c>
      <c r="L11" s="121">
        <v>332575</v>
      </c>
      <c r="M11" s="121">
        <f>SUM(N11,+U11)</f>
        <v>38555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2" t="s">
        <v>487</v>
      </c>
      <c r="T11" s="121">
        <v>0</v>
      </c>
      <c r="U11" s="121">
        <v>38555</v>
      </c>
      <c r="V11" s="121">
        <f>+SUM(D11,M11)</f>
        <v>376990</v>
      </c>
      <c r="W11" s="121">
        <f>+SUM(E11,N11)</f>
        <v>5860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2" t="str">
        <f>IF(+SUM(J11,S11)=0,"-",+SUM(J11,S11))</f>
        <v>-</v>
      </c>
      <c r="AC11" s="121">
        <f>+SUM(K11,T11)</f>
        <v>5860</v>
      </c>
      <c r="AD11" s="121">
        <f>+SUM(L11,U11)</f>
        <v>371130</v>
      </c>
      <c r="AE11" s="121">
        <f>SUM(AF11,+AK11)</f>
        <v>292</v>
      </c>
      <c r="AF11" s="121">
        <f>SUM(AG11:AJ11)</f>
        <v>292</v>
      </c>
      <c r="AG11" s="121">
        <v>292</v>
      </c>
      <c r="AH11" s="121">
        <v>0</v>
      </c>
      <c r="AI11" s="121">
        <v>0</v>
      </c>
      <c r="AJ11" s="121">
        <v>0</v>
      </c>
      <c r="AK11" s="121">
        <v>0</v>
      </c>
      <c r="AL11" s="121">
        <v>2570</v>
      </c>
      <c r="AM11" s="121">
        <f>SUM(AN11,AS11,AW11,AX11,BD11)</f>
        <v>59650</v>
      </c>
      <c r="AN11" s="121">
        <f>SUM(AO11:AR11)</f>
        <v>18031</v>
      </c>
      <c r="AO11" s="121">
        <v>18031</v>
      </c>
      <c r="AP11" s="121">
        <v>0</v>
      </c>
      <c r="AQ11" s="121">
        <v>0</v>
      </c>
      <c r="AR11" s="121">
        <v>0</v>
      </c>
      <c r="AS11" s="121">
        <f>SUM(AT11:AV11)</f>
        <v>775</v>
      </c>
      <c r="AT11" s="121">
        <v>775</v>
      </c>
      <c r="AU11" s="121">
        <v>0</v>
      </c>
      <c r="AV11" s="121">
        <v>0</v>
      </c>
      <c r="AW11" s="121">
        <v>0</v>
      </c>
      <c r="AX11" s="121">
        <f>SUM(AY11:BB11)</f>
        <v>40844</v>
      </c>
      <c r="AY11" s="121">
        <v>13049</v>
      </c>
      <c r="AZ11" s="121">
        <v>3491</v>
      </c>
      <c r="BA11" s="121">
        <v>146</v>
      </c>
      <c r="BB11" s="121">
        <v>24158</v>
      </c>
      <c r="BC11" s="121">
        <v>207304</v>
      </c>
      <c r="BD11" s="121">
        <v>0</v>
      </c>
      <c r="BE11" s="121">
        <v>68619</v>
      </c>
      <c r="BF11" s="121">
        <f>SUM(AE11,+AM11,+BE11)</f>
        <v>128561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38555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292</v>
      </c>
      <c r="CJ11" s="121">
        <f>SUM(AF11,+BH11)</f>
        <v>292</v>
      </c>
      <c r="CK11" s="121">
        <f>SUM(AG11,+BI11)</f>
        <v>292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2570</v>
      </c>
      <c r="CQ11" s="121">
        <f>SUM(AM11,+BO11)</f>
        <v>59650</v>
      </c>
      <c r="CR11" s="121">
        <f>SUM(AN11,+BP11)</f>
        <v>18031</v>
      </c>
      <c r="CS11" s="121">
        <f>SUM(AO11,+BQ11)</f>
        <v>18031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775</v>
      </c>
      <c r="CX11" s="121">
        <f>SUM(AT11,+BV11)</f>
        <v>775</v>
      </c>
      <c r="CY11" s="121">
        <f>SUM(AU11,+BW11)</f>
        <v>0</v>
      </c>
      <c r="CZ11" s="121">
        <f>SUM(AV11,+BX11)</f>
        <v>0</v>
      </c>
      <c r="DA11" s="121">
        <f>SUM(AW11,+BY11)</f>
        <v>0</v>
      </c>
      <c r="DB11" s="121">
        <f>SUM(AX11,+BZ11)</f>
        <v>40844</v>
      </c>
      <c r="DC11" s="121">
        <f>SUM(AY11,+CA11)</f>
        <v>13049</v>
      </c>
      <c r="DD11" s="121">
        <f>SUM(AZ11,+CB11)</f>
        <v>3491</v>
      </c>
      <c r="DE11" s="121">
        <f>SUM(BA11,+CC11)</f>
        <v>146</v>
      </c>
      <c r="DF11" s="121">
        <f>SUM(BB11,+CD11)</f>
        <v>24158</v>
      </c>
      <c r="DG11" s="121">
        <f>SUM(BC11,+CE11)</f>
        <v>245859</v>
      </c>
      <c r="DH11" s="121">
        <f>SUM(BD11,+CF11)</f>
        <v>0</v>
      </c>
      <c r="DI11" s="121">
        <f>SUM(BE11,+CG11)</f>
        <v>68619</v>
      </c>
      <c r="DJ11" s="121">
        <f>SUM(BF11,+CH11)</f>
        <v>128561</v>
      </c>
    </row>
    <row r="12" spans="1:114" s="136" customFormat="1" ht="13.5" customHeight="1" x14ac:dyDescent="0.15">
      <c r="A12" s="119" t="s">
        <v>4</v>
      </c>
      <c r="B12" s="120" t="s">
        <v>346</v>
      </c>
      <c r="C12" s="119" t="s">
        <v>347</v>
      </c>
      <c r="D12" s="121">
        <f>SUM(E12,+L12)</f>
        <v>677752</v>
      </c>
      <c r="E12" s="121">
        <f>SUM(F12:I12,K12)</f>
        <v>4168</v>
      </c>
      <c r="F12" s="121">
        <v>0</v>
      </c>
      <c r="G12" s="121">
        <v>0</v>
      </c>
      <c r="H12" s="121">
        <v>0</v>
      </c>
      <c r="I12" s="121">
        <v>465</v>
      </c>
      <c r="J12" s="122" t="s">
        <v>487</v>
      </c>
      <c r="K12" s="121">
        <v>3703</v>
      </c>
      <c r="L12" s="121">
        <v>673584</v>
      </c>
      <c r="M12" s="121">
        <f>SUM(N12,+U12)</f>
        <v>146342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487</v>
      </c>
      <c r="T12" s="121">
        <v>0</v>
      </c>
      <c r="U12" s="121">
        <v>146342</v>
      </c>
      <c r="V12" s="121">
        <f>+SUM(D12,M12)</f>
        <v>824094</v>
      </c>
      <c r="W12" s="121">
        <f>+SUM(E12,N12)</f>
        <v>4168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465</v>
      </c>
      <c r="AB12" s="122" t="str">
        <f>IF(+SUM(J12,S12)=0,"-",+SUM(J12,S12))</f>
        <v>-</v>
      </c>
      <c r="AC12" s="121">
        <f>+SUM(K12,T12)</f>
        <v>3703</v>
      </c>
      <c r="AD12" s="121">
        <f>+SUM(L12,U12)</f>
        <v>819926</v>
      </c>
      <c r="AE12" s="121">
        <f>SUM(AF12,+AK12)</f>
        <v>155260</v>
      </c>
      <c r="AF12" s="121">
        <f>SUM(AG12:AJ12)</f>
        <v>106904</v>
      </c>
      <c r="AG12" s="121">
        <v>0</v>
      </c>
      <c r="AH12" s="121">
        <v>0</v>
      </c>
      <c r="AI12" s="121">
        <v>106904</v>
      </c>
      <c r="AJ12" s="121">
        <v>0</v>
      </c>
      <c r="AK12" s="121">
        <v>48356</v>
      </c>
      <c r="AL12" s="121">
        <v>0</v>
      </c>
      <c r="AM12" s="121">
        <f>SUM(AN12,AS12,AW12,AX12,BD12)</f>
        <v>290007</v>
      </c>
      <c r="AN12" s="121">
        <f>SUM(AO12:AR12)</f>
        <v>33441</v>
      </c>
      <c r="AO12" s="121">
        <v>30680</v>
      </c>
      <c r="AP12" s="121">
        <v>2761</v>
      </c>
      <c r="AQ12" s="121">
        <v>0</v>
      </c>
      <c r="AR12" s="121">
        <v>0</v>
      </c>
      <c r="AS12" s="121">
        <f>SUM(AT12:AV12)</f>
        <v>19840</v>
      </c>
      <c r="AT12" s="121">
        <v>909</v>
      </c>
      <c r="AU12" s="121">
        <v>0</v>
      </c>
      <c r="AV12" s="121">
        <v>18931</v>
      </c>
      <c r="AW12" s="121">
        <v>0</v>
      </c>
      <c r="AX12" s="121">
        <f>SUM(AY12:BB12)</f>
        <v>236726</v>
      </c>
      <c r="AY12" s="121">
        <v>118568</v>
      </c>
      <c r="AZ12" s="121">
        <v>70261</v>
      </c>
      <c r="BA12" s="121">
        <v>26536</v>
      </c>
      <c r="BB12" s="121">
        <v>21361</v>
      </c>
      <c r="BC12" s="121">
        <v>228027</v>
      </c>
      <c r="BD12" s="121">
        <v>0</v>
      </c>
      <c r="BE12" s="121">
        <v>4458</v>
      </c>
      <c r="BF12" s="121">
        <f>SUM(AE12,+AM12,+BE12)</f>
        <v>449725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146342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155260</v>
      </c>
      <c r="CJ12" s="121">
        <f>SUM(AF12,+BH12)</f>
        <v>106904</v>
      </c>
      <c r="CK12" s="121">
        <f>SUM(AG12,+BI12)</f>
        <v>0</v>
      </c>
      <c r="CL12" s="121">
        <f>SUM(AH12,+BJ12)</f>
        <v>0</v>
      </c>
      <c r="CM12" s="121">
        <f>SUM(AI12,+BK12)</f>
        <v>106904</v>
      </c>
      <c r="CN12" s="121">
        <f>SUM(AJ12,+BL12)</f>
        <v>0</v>
      </c>
      <c r="CO12" s="121">
        <f>SUM(AK12,+BM12)</f>
        <v>48356</v>
      </c>
      <c r="CP12" s="121">
        <f>SUM(AL12,+BN12)</f>
        <v>0</v>
      </c>
      <c r="CQ12" s="121">
        <f>SUM(AM12,+BO12)</f>
        <v>290007</v>
      </c>
      <c r="CR12" s="121">
        <f>SUM(AN12,+BP12)</f>
        <v>33441</v>
      </c>
      <c r="CS12" s="121">
        <f>SUM(AO12,+BQ12)</f>
        <v>30680</v>
      </c>
      <c r="CT12" s="121">
        <f>SUM(AP12,+BR12)</f>
        <v>2761</v>
      </c>
      <c r="CU12" s="121">
        <f>SUM(AQ12,+BS12)</f>
        <v>0</v>
      </c>
      <c r="CV12" s="121">
        <f>SUM(AR12,+BT12)</f>
        <v>0</v>
      </c>
      <c r="CW12" s="121">
        <f>SUM(AS12,+BU12)</f>
        <v>19840</v>
      </c>
      <c r="CX12" s="121">
        <f>SUM(AT12,+BV12)</f>
        <v>909</v>
      </c>
      <c r="CY12" s="121">
        <f>SUM(AU12,+BW12)</f>
        <v>0</v>
      </c>
      <c r="CZ12" s="121">
        <f>SUM(AV12,+BX12)</f>
        <v>18931</v>
      </c>
      <c r="DA12" s="121">
        <f>SUM(AW12,+BY12)</f>
        <v>0</v>
      </c>
      <c r="DB12" s="121">
        <f>SUM(AX12,+BZ12)</f>
        <v>236726</v>
      </c>
      <c r="DC12" s="121">
        <f>SUM(AY12,+CA12)</f>
        <v>118568</v>
      </c>
      <c r="DD12" s="121">
        <f>SUM(AZ12,+CB12)</f>
        <v>70261</v>
      </c>
      <c r="DE12" s="121">
        <f>SUM(BA12,+CC12)</f>
        <v>26536</v>
      </c>
      <c r="DF12" s="121">
        <f>SUM(BB12,+CD12)</f>
        <v>21361</v>
      </c>
      <c r="DG12" s="121">
        <f>SUM(BC12,+CE12)</f>
        <v>374369</v>
      </c>
      <c r="DH12" s="121">
        <f>SUM(BD12,+CF12)</f>
        <v>0</v>
      </c>
      <c r="DI12" s="121">
        <f>SUM(BE12,+CG12)</f>
        <v>4458</v>
      </c>
      <c r="DJ12" s="121">
        <f>SUM(BF12,+CH12)</f>
        <v>449725</v>
      </c>
    </row>
    <row r="13" spans="1:114" s="136" customFormat="1" ht="13.5" customHeight="1" x14ac:dyDescent="0.15">
      <c r="A13" s="119" t="s">
        <v>4</v>
      </c>
      <c r="B13" s="120" t="s">
        <v>351</v>
      </c>
      <c r="C13" s="119" t="s">
        <v>352</v>
      </c>
      <c r="D13" s="121">
        <f>SUM(E13,+L13)</f>
        <v>463593</v>
      </c>
      <c r="E13" s="121">
        <f>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2" t="s">
        <v>487</v>
      </c>
      <c r="K13" s="121">
        <v>0</v>
      </c>
      <c r="L13" s="121">
        <v>463593</v>
      </c>
      <c r="M13" s="121">
        <f>SUM(N13,+U13)</f>
        <v>144476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487</v>
      </c>
      <c r="T13" s="121">
        <v>0</v>
      </c>
      <c r="U13" s="121">
        <v>144476</v>
      </c>
      <c r="V13" s="121">
        <f>+SUM(D13,M13)</f>
        <v>608069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0</v>
      </c>
      <c r="AD13" s="121">
        <f>+SUM(L13,U13)</f>
        <v>608069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1">
        <v>463593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144476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0</v>
      </c>
      <c r="CR13" s="121">
        <f>SUM(AN13,+BP13)</f>
        <v>0</v>
      </c>
      <c r="CS13" s="121">
        <f>SUM(AO13,+BQ13)</f>
        <v>0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0</v>
      </c>
      <c r="DC13" s="121">
        <f>SUM(AY13,+CA13)</f>
        <v>0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608069</v>
      </c>
      <c r="DH13" s="121">
        <f>SUM(BD13,+CF13)</f>
        <v>0</v>
      </c>
      <c r="DI13" s="121">
        <f>SUM(BE13,+CG13)</f>
        <v>0</v>
      </c>
      <c r="DJ13" s="121">
        <f>SUM(BF13,+CH13)</f>
        <v>0</v>
      </c>
    </row>
    <row r="14" spans="1:114" s="136" customFormat="1" ht="13.5" customHeight="1" x14ac:dyDescent="0.15">
      <c r="A14" s="119" t="s">
        <v>4</v>
      </c>
      <c r="B14" s="120" t="s">
        <v>358</v>
      </c>
      <c r="C14" s="119" t="s">
        <v>359</v>
      </c>
      <c r="D14" s="121">
        <f>SUM(E14,+L14)</f>
        <v>510107</v>
      </c>
      <c r="E14" s="121">
        <f>SUM(F14:I14,K14)</f>
        <v>72662</v>
      </c>
      <c r="F14" s="121">
        <v>4137</v>
      </c>
      <c r="G14" s="121">
        <v>0</v>
      </c>
      <c r="H14" s="121">
        <v>0</v>
      </c>
      <c r="I14" s="121">
        <v>66475</v>
      </c>
      <c r="J14" s="122" t="s">
        <v>487</v>
      </c>
      <c r="K14" s="121">
        <v>2050</v>
      </c>
      <c r="L14" s="121">
        <v>437445</v>
      </c>
      <c r="M14" s="121">
        <f>SUM(N14,+U14)</f>
        <v>77817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487</v>
      </c>
      <c r="T14" s="121">
        <v>0</v>
      </c>
      <c r="U14" s="121">
        <v>77817</v>
      </c>
      <c r="V14" s="121">
        <f>+SUM(D14,M14)</f>
        <v>587924</v>
      </c>
      <c r="W14" s="121">
        <f>+SUM(E14,N14)</f>
        <v>72662</v>
      </c>
      <c r="X14" s="121">
        <f>+SUM(F14,O14)</f>
        <v>4137</v>
      </c>
      <c r="Y14" s="121">
        <f>+SUM(G14,P14)</f>
        <v>0</v>
      </c>
      <c r="Z14" s="121">
        <f>+SUM(H14,Q14)</f>
        <v>0</v>
      </c>
      <c r="AA14" s="121">
        <f>+SUM(I14,R14)</f>
        <v>66475</v>
      </c>
      <c r="AB14" s="122" t="str">
        <f>IF(+SUM(J14,S14)=0,"-",+SUM(J14,S14))</f>
        <v>-</v>
      </c>
      <c r="AC14" s="121">
        <f>+SUM(K14,T14)</f>
        <v>2050</v>
      </c>
      <c r="AD14" s="121">
        <f>+SUM(L14,U14)</f>
        <v>515262</v>
      </c>
      <c r="AE14" s="121">
        <f>SUM(AF14,+AK14)</f>
        <v>90155</v>
      </c>
      <c r="AF14" s="121">
        <f>SUM(AG14:AJ14)</f>
        <v>81881</v>
      </c>
      <c r="AG14" s="121">
        <v>0</v>
      </c>
      <c r="AH14" s="121">
        <v>59784</v>
      </c>
      <c r="AI14" s="121">
        <v>21654</v>
      </c>
      <c r="AJ14" s="121">
        <v>443</v>
      </c>
      <c r="AK14" s="121">
        <v>8274</v>
      </c>
      <c r="AL14" s="121">
        <v>0</v>
      </c>
      <c r="AM14" s="121">
        <f>SUM(AN14,AS14,AW14,AX14,BD14)</f>
        <v>409147</v>
      </c>
      <c r="AN14" s="121">
        <f>SUM(AO14:AR14)</f>
        <v>29697</v>
      </c>
      <c r="AO14" s="121">
        <v>29697</v>
      </c>
      <c r="AP14" s="121">
        <v>0</v>
      </c>
      <c r="AQ14" s="121">
        <v>0</v>
      </c>
      <c r="AR14" s="121">
        <v>0</v>
      </c>
      <c r="AS14" s="121">
        <f>SUM(AT14:AV14)</f>
        <v>108511</v>
      </c>
      <c r="AT14" s="121">
        <v>65</v>
      </c>
      <c r="AU14" s="121">
        <v>91712</v>
      </c>
      <c r="AV14" s="121">
        <v>16734</v>
      </c>
      <c r="AW14" s="121">
        <v>0</v>
      </c>
      <c r="AX14" s="121">
        <f>SUM(AY14:BB14)</f>
        <v>270939</v>
      </c>
      <c r="AY14" s="121">
        <v>116705</v>
      </c>
      <c r="AZ14" s="121">
        <v>107485</v>
      </c>
      <c r="BA14" s="121">
        <v>28318</v>
      </c>
      <c r="BB14" s="121">
        <v>18431</v>
      </c>
      <c r="BC14" s="121">
        <v>0</v>
      </c>
      <c r="BD14" s="121">
        <v>0</v>
      </c>
      <c r="BE14" s="121">
        <v>10805</v>
      </c>
      <c r="BF14" s="121">
        <f>SUM(AE14,+AM14,+BE14)</f>
        <v>510107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77817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90155</v>
      </c>
      <c r="CJ14" s="121">
        <f>SUM(AF14,+BH14)</f>
        <v>81881</v>
      </c>
      <c r="CK14" s="121">
        <f>SUM(AG14,+BI14)</f>
        <v>0</v>
      </c>
      <c r="CL14" s="121">
        <f>SUM(AH14,+BJ14)</f>
        <v>59784</v>
      </c>
      <c r="CM14" s="121">
        <f>SUM(AI14,+BK14)</f>
        <v>21654</v>
      </c>
      <c r="CN14" s="121">
        <f>SUM(AJ14,+BL14)</f>
        <v>443</v>
      </c>
      <c r="CO14" s="121">
        <f>SUM(AK14,+BM14)</f>
        <v>8274</v>
      </c>
      <c r="CP14" s="121">
        <f>SUM(AL14,+BN14)</f>
        <v>0</v>
      </c>
      <c r="CQ14" s="121">
        <f>SUM(AM14,+BO14)</f>
        <v>409147</v>
      </c>
      <c r="CR14" s="121">
        <f>SUM(AN14,+BP14)</f>
        <v>29697</v>
      </c>
      <c r="CS14" s="121">
        <f>SUM(AO14,+BQ14)</f>
        <v>29697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108511</v>
      </c>
      <c r="CX14" s="121">
        <f>SUM(AT14,+BV14)</f>
        <v>65</v>
      </c>
      <c r="CY14" s="121">
        <f>SUM(AU14,+BW14)</f>
        <v>91712</v>
      </c>
      <c r="CZ14" s="121">
        <f>SUM(AV14,+BX14)</f>
        <v>16734</v>
      </c>
      <c r="DA14" s="121">
        <f>SUM(AW14,+BY14)</f>
        <v>0</v>
      </c>
      <c r="DB14" s="121">
        <f>SUM(AX14,+BZ14)</f>
        <v>270939</v>
      </c>
      <c r="DC14" s="121">
        <f>SUM(AY14,+CA14)</f>
        <v>116705</v>
      </c>
      <c r="DD14" s="121">
        <f>SUM(AZ14,+CB14)</f>
        <v>107485</v>
      </c>
      <c r="DE14" s="121">
        <f>SUM(BA14,+CC14)</f>
        <v>28318</v>
      </c>
      <c r="DF14" s="121">
        <f>SUM(BB14,+CD14)</f>
        <v>18431</v>
      </c>
      <c r="DG14" s="121">
        <f>SUM(BC14,+CE14)</f>
        <v>77817</v>
      </c>
      <c r="DH14" s="121">
        <f>SUM(BD14,+CF14)</f>
        <v>0</v>
      </c>
      <c r="DI14" s="121">
        <f>SUM(BE14,+CG14)</f>
        <v>10805</v>
      </c>
      <c r="DJ14" s="121">
        <f>SUM(BF14,+CH14)</f>
        <v>510107</v>
      </c>
    </row>
    <row r="15" spans="1:114" s="136" customFormat="1" ht="13.5" customHeight="1" x14ac:dyDescent="0.15">
      <c r="A15" s="119" t="s">
        <v>4</v>
      </c>
      <c r="B15" s="120" t="s">
        <v>362</v>
      </c>
      <c r="C15" s="119" t="s">
        <v>363</v>
      </c>
      <c r="D15" s="121">
        <f>SUM(E15,+L15)</f>
        <v>1404759</v>
      </c>
      <c r="E15" s="121">
        <f>SUM(F15:I15,K15)</f>
        <v>739583</v>
      </c>
      <c r="F15" s="121">
        <v>0</v>
      </c>
      <c r="G15" s="121">
        <v>589630</v>
      </c>
      <c r="H15" s="121">
        <v>3000</v>
      </c>
      <c r="I15" s="121">
        <v>134605</v>
      </c>
      <c r="J15" s="122" t="s">
        <v>487</v>
      </c>
      <c r="K15" s="121">
        <v>12348</v>
      </c>
      <c r="L15" s="121">
        <v>665176</v>
      </c>
      <c r="M15" s="121">
        <f>SUM(N15,+U15)</f>
        <v>332140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487</v>
      </c>
      <c r="T15" s="121">
        <v>0</v>
      </c>
      <c r="U15" s="121">
        <v>332140</v>
      </c>
      <c r="V15" s="121">
        <f>+SUM(D15,M15)</f>
        <v>1736899</v>
      </c>
      <c r="W15" s="121">
        <f>+SUM(E15,N15)</f>
        <v>739583</v>
      </c>
      <c r="X15" s="121">
        <f>+SUM(F15,O15)</f>
        <v>0</v>
      </c>
      <c r="Y15" s="121">
        <f>+SUM(G15,P15)</f>
        <v>589630</v>
      </c>
      <c r="Z15" s="121">
        <f>+SUM(H15,Q15)</f>
        <v>3000</v>
      </c>
      <c r="AA15" s="121">
        <f>+SUM(I15,R15)</f>
        <v>134605</v>
      </c>
      <c r="AB15" s="122" t="str">
        <f>IF(+SUM(J15,S15)=0,"-",+SUM(J15,S15))</f>
        <v>-</v>
      </c>
      <c r="AC15" s="121">
        <f>+SUM(K15,T15)</f>
        <v>12348</v>
      </c>
      <c r="AD15" s="121">
        <f>+SUM(L15,U15)</f>
        <v>997316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1179</v>
      </c>
      <c r="AM15" s="121">
        <f>SUM(AN15,AS15,AW15,AX15,BD15)</f>
        <v>476357</v>
      </c>
      <c r="AN15" s="121">
        <f>SUM(AO15:AR15)</f>
        <v>68367</v>
      </c>
      <c r="AO15" s="121">
        <v>68367</v>
      </c>
      <c r="AP15" s="121">
        <v>0</v>
      </c>
      <c r="AQ15" s="121">
        <v>0</v>
      </c>
      <c r="AR15" s="121">
        <v>0</v>
      </c>
      <c r="AS15" s="121">
        <f>SUM(AT15:AV15)</f>
        <v>76976</v>
      </c>
      <c r="AT15" s="121">
        <v>65437</v>
      </c>
      <c r="AU15" s="121">
        <v>1075</v>
      </c>
      <c r="AV15" s="121">
        <v>10464</v>
      </c>
      <c r="AW15" s="121">
        <v>0</v>
      </c>
      <c r="AX15" s="121">
        <f>SUM(AY15:BB15)</f>
        <v>330579</v>
      </c>
      <c r="AY15" s="121">
        <v>291771</v>
      </c>
      <c r="AZ15" s="121">
        <v>244</v>
      </c>
      <c r="BA15" s="121">
        <v>38564</v>
      </c>
      <c r="BB15" s="121">
        <v>0</v>
      </c>
      <c r="BC15" s="121">
        <v>903900</v>
      </c>
      <c r="BD15" s="121">
        <v>435</v>
      </c>
      <c r="BE15" s="121">
        <v>23323</v>
      </c>
      <c r="BF15" s="121">
        <f>SUM(AE15,+AM15,+BE15)</f>
        <v>499680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3241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328899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4420</v>
      </c>
      <c r="CQ15" s="121">
        <f>SUM(AM15,+BO15)</f>
        <v>476357</v>
      </c>
      <c r="CR15" s="121">
        <f>SUM(AN15,+BP15)</f>
        <v>68367</v>
      </c>
      <c r="CS15" s="121">
        <f>SUM(AO15,+BQ15)</f>
        <v>68367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76976</v>
      </c>
      <c r="CX15" s="121">
        <f>SUM(AT15,+BV15)</f>
        <v>65437</v>
      </c>
      <c r="CY15" s="121">
        <f>SUM(AU15,+BW15)</f>
        <v>1075</v>
      </c>
      <c r="CZ15" s="121">
        <f>SUM(AV15,+BX15)</f>
        <v>10464</v>
      </c>
      <c r="DA15" s="121">
        <f>SUM(AW15,+BY15)</f>
        <v>0</v>
      </c>
      <c r="DB15" s="121">
        <f>SUM(AX15,+BZ15)</f>
        <v>330579</v>
      </c>
      <c r="DC15" s="121">
        <f>SUM(AY15,+CA15)</f>
        <v>291771</v>
      </c>
      <c r="DD15" s="121">
        <f>SUM(AZ15,+CB15)</f>
        <v>244</v>
      </c>
      <c r="DE15" s="121">
        <f>SUM(BA15,+CC15)</f>
        <v>38564</v>
      </c>
      <c r="DF15" s="121">
        <f>SUM(BB15,+CD15)</f>
        <v>0</v>
      </c>
      <c r="DG15" s="121">
        <f>SUM(BC15,+CE15)</f>
        <v>1232799</v>
      </c>
      <c r="DH15" s="121">
        <f>SUM(BD15,+CF15)</f>
        <v>435</v>
      </c>
      <c r="DI15" s="121">
        <f>SUM(BE15,+CG15)</f>
        <v>23323</v>
      </c>
      <c r="DJ15" s="121">
        <f>SUM(BF15,+CH15)</f>
        <v>499680</v>
      </c>
    </row>
    <row r="16" spans="1:114" s="136" customFormat="1" ht="13.5" customHeight="1" x14ac:dyDescent="0.15">
      <c r="A16" s="119" t="s">
        <v>4</v>
      </c>
      <c r="B16" s="120" t="s">
        <v>367</v>
      </c>
      <c r="C16" s="119" t="s">
        <v>368</v>
      </c>
      <c r="D16" s="121">
        <f>SUM(E16,+L16)</f>
        <v>328353</v>
      </c>
      <c r="E16" s="121">
        <f>SUM(F16:I16,K16)</f>
        <v>26103</v>
      </c>
      <c r="F16" s="121">
        <v>0</v>
      </c>
      <c r="G16" s="121">
        <v>0</v>
      </c>
      <c r="H16" s="121">
        <v>0</v>
      </c>
      <c r="I16" s="121">
        <v>300</v>
      </c>
      <c r="J16" s="122" t="s">
        <v>487</v>
      </c>
      <c r="K16" s="121">
        <v>25803</v>
      </c>
      <c r="L16" s="121">
        <v>302250</v>
      </c>
      <c r="M16" s="121">
        <f>SUM(N16,+U16)</f>
        <v>67260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487</v>
      </c>
      <c r="T16" s="121">
        <v>0</v>
      </c>
      <c r="U16" s="121">
        <v>67260</v>
      </c>
      <c r="V16" s="121">
        <f>+SUM(D16,M16)</f>
        <v>395613</v>
      </c>
      <c r="W16" s="121">
        <f>+SUM(E16,N16)</f>
        <v>26103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300</v>
      </c>
      <c r="AB16" s="122" t="str">
        <f>IF(+SUM(J16,S16)=0,"-",+SUM(J16,S16))</f>
        <v>-</v>
      </c>
      <c r="AC16" s="121">
        <f>+SUM(K16,T16)</f>
        <v>25803</v>
      </c>
      <c r="AD16" s="121">
        <f>+SUM(L16,U16)</f>
        <v>369510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194370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194370</v>
      </c>
      <c r="AT16" s="121">
        <v>98491</v>
      </c>
      <c r="AU16" s="121">
        <v>11239</v>
      </c>
      <c r="AV16" s="121">
        <v>84640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104802</v>
      </c>
      <c r="BD16" s="121">
        <v>0</v>
      </c>
      <c r="BE16" s="121">
        <v>29181</v>
      </c>
      <c r="BF16" s="121">
        <f>SUM(AE16,+AM16,+BE16)</f>
        <v>223551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67260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194370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194370</v>
      </c>
      <c r="CX16" s="121">
        <f>SUM(AT16,+BV16)</f>
        <v>98491</v>
      </c>
      <c r="CY16" s="121">
        <f>SUM(AU16,+BW16)</f>
        <v>11239</v>
      </c>
      <c r="CZ16" s="121">
        <f>SUM(AV16,+BX16)</f>
        <v>84640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172062</v>
      </c>
      <c r="DH16" s="121">
        <f>SUM(BD16,+CF16)</f>
        <v>0</v>
      </c>
      <c r="DI16" s="121">
        <f>SUM(BE16,+CG16)</f>
        <v>29181</v>
      </c>
      <c r="DJ16" s="121">
        <f>SUM(BF16,+CH16)</f>
        <v>223551</v>
      </c>
    </row>
    <row r="17" spans="1:114" s="136" customFormat="1" ht="13.5" customHeight="1" x14ac:dyDescent="0.15">
      <c r="A17" s="119" t="s">
        <v>4</v>
      </c>
      <c r="B17" s="120" t="s">
        <v>370</v>
      </c>
      <c r="C17" s="119" t="s">
        <v>371</v>
      </c>
      <c r="D17" s="121">
        <f>SUM(E17,+L17)</f>
        <v>298824</v>
      </c>
      <c r="E17" s="121">
        <f>SUM(F17:I17,K17)</f>
        <v>70727</v>
      </c>
      <c r="F17" s="121">
        <v>0</v>
      </c>
      <c r="G17" s="121">
        <v>0</v>
      </c>
      <c r="H17" s="121">
        <v>35500</v>
      </c>
      <c r="I17" s="121">
        <v>32272</v>
      </c>
      <c r="J17" s="122" t="s">
        <v>487</v>
      </c>
      <c r="K17" s="121">
        <v>2955</v>
      </c>
      <c r="L17" s="121">
        <v>228097</v>
      </c>
      <c r="M17" s="121">
        <f>SUM(N17,+U17)</f>
        <v>22180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487</v>
      </c>
      <c r="T17" s="121">
        <v>0</v>
      </c>
      <c r="U17" s="121">
        <v>22180</v>
      </c>
      <c r="V17" s="121">
        <f>+SUM(D17,M17)</f>
        <v>321004</v>
      </c>
      <c r="W17" s="121">
        <f>+SUM(E17,N17)</f>
        <v>70727</v>
      </c>
      <c r="X17" s="121">
        <f>+SUM(F17,O17)</f>
        <v>0</v>
      </c>
      <c r="Y17" s="121">
        <f>+SUM(G17,P17)</f>
        <v>0</v>
      </c>
      <c r="Z17" s="121">
        <f>+SUM(H17,Q17)</f>
        <v>35500</v>
      </c>
      <c r="AA17" s="121">
        <f>+SUM(I17,R17)</f>
        <v>32272</v>
      </c>
      <c r="AB17" s="122" t="str">
        <f>IF(+SUM(J17,S17)=0,"-",+SUM(J17,S17))</f>
        <v>-</v>
      </c>
      <c r="AC17" s="121">
        <f>+SUM(K17,T17)</f>
        <v>2955</v>
      </c>
      <c r="AD17" s="121">
        <f>+SUM(L17,U17)</f>
        <v>250277</v>
      </c>
      <c r="AE17" s="121">
        <f>SUM(AF17,+AK17)</f>
        <v>35089</v>
      </c>
      <c r="AF17" s="121">
        <f>SUM(AG17:AJ17)</f>
        <v>35089</v>
      </c>
      <c r="AG17" s="121">
        <v>0</v>
      </c>
      <c r="AH17" s="121">
        <v>0</v>
      </c>
      <c r="AI17" s="121">
        <v>35089</v>
      </c>
      <c r="AJ17" s="121">
        <v>0</v>
      </c>
      <c r="AK17" s="121">
        <v>0</v>
      </c>
      <c r="AL17" s="121">
        <v>2783</v>
      </c>
      <c r="AM17" s="121">
        <f>SUM(AN17,AS17,AW17,AX17,BD17)</f>
        <v>114921</v>
      </c>
      <c r="AN17" s="121">
        <f>SUM(AO17:AR17)</f>
        <v>4963</v>
      </c>
      <c r="AO17" s="121">
        <v>4963</v>
      </c>
      <c r="AP17" s="121">
        <v>0</v>
      </c>
      <c r="AQ17" s="121">
        <v>0</v>
      </c>
      <c r="AR17" s="121">
        <v>0</v>
      </c>
      <c r="AS17" s="121">
        <f>SUM(AT17:AV17)</f>
        <v>23130</v>
      </c>
      <c r="AT17" s="121">
        <v>592</v>
      </c>
      <c r="AU17" s="121">
        <v>9202</v>
      </c>
      <c r="AV17" s="121">
        <v>13336</v>
      </c>
      <c r="AW17" s="121">
        <v>0</v>
      </c>
      <c r="AX17" s="121">
        <f>SUM(AY17:BB17)</f>
        <v>86828</v>
      </c>
      <c r="AY17" s="121">
        <v>82659</v>
      </c>
      <c r="AZ17" s="121">
        <v>1770</v>
      </c>
      <c r="BA17" s="121">
        <v>2399</v>
      </c>
      <c r="BB17" s="121">
        <v>0</v>
      </c>
      <c r="BC17" s="121">
        <v>146031</v>
      </c>
      <c r="BD17" s="121">
        <v>0</v>
      </c>
      <c r="BE17" s="121">
        <v>0</v>
      </c>
      <c r="BF17" s="121">
        <f>SUM(AE17,+AM17,+BE17)</f>
        <v>150010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562</v>
      </c>
      <c r="BP17" s="121">
        <f>SUM(BQ17:BT17)</f>
        <v>562</v>
      </c>
      <c r="BQ17" s="121">
        <v>562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21618</v>
      </c>
      <c r="CF17" s="121">
        <v>0</v>
      </c>
      <c r="CG17" s="121">
        <v>0</v>
      </c>
      <c r="CH17" s="121">
        <f>SUM(BG17,+BO17,+CG17)</f>
        <v>562</v>
      </c>
      <c r="CI17" s="121">
        <f>SUM(AE17,+BG17)</f>
        <v>35089</v>
      </c>
      <c r="CJ17" s="121">
        <f>SUM(AF17,+BH17)</f>
        <v>35089</v>
      </c>
      <c r="CK17" s="121">
        <f>SUM(AG17,+BI17)</f>
        <v>0</v>
      </c>
      <c r="CL17" s="121">
        <f>SUM(AH17,+BJ17)</f>
        <v>0</v>
      </c>
      <c r="CM17" s="121">
        <f>SUM(AI17,+BK17)</f>
        <v>35089</v>
      </c>
      <c r="CN17" s="121">
        <f>SUM(AJ17,+BL17)</f>
        <v>0</v>
      </c>
      <c r="CO17" s="121">
        <f>SUM(AK17,+BM17)</f>
        <v>0</v>
      </c>
      <c r="CP17" s="121">
        <f>SUM(AL17,+BN17)</f>
        <v>2783</v>
      </c>
      <c r="CQ17" s="121">
        <f>SUM(AM17,+BO17)</f>
        <v>115483</v>
      </c>
      <c r="CR17" s="121">
        <f>SUM(AN17,+BP17)</f>
        <v>5525</v>
      </c>
      <c r="CS17" s="121">
        <f>SUM(AO17,+BQ17)</f>
        <v>5525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23130</v>
      </c>
      <c r="CX17" s="121">
        <f>SUM(AT17,+BV17)</f>
        <v>592</v>
      </c>
      <c r="CY17" s="121">
        <f>SUM(AU17,+BW17)</f>
        <v>9202</v>
      </c>
      <c r="CZ17" s="121">
        <f>SUM(AV17,+BX17)</f>
        <v>13336</v>
      </c>
      <c r="DA17" s="121">
        <f>SUM(AW17,+BY17)</f>
        <v>0</v>
      </c>
      <c r="DB17" s="121">
        <f>SUM(AX17,+BZ17)</f>
        <v>86828</v>
      </c>
      <c r="DC17" s="121">
        <f>SUM(AY17,+CA17)</f>
        <v>82659</v>
      </c>
      <c r="DD17" s="121">
        <f>SUM(AZ17,+CB17)</f>
        <v>1770</v>
      </c>
      <c r="DE17" s="121">
        <f>SUM(BA17,+CC17)</f>
        <v>2399</v>
      </c>
      <c r="DF17" s="121">
        <f>SUM(BB17,+CD17)</f>
        <v>0</v>
      </c>
      <c r="DG17" s="121">
        <f>SUM(BC17,+CE17)</f>
        <v>167649</v>
      </c>
      <c r="DH17" s="121">
        <f>SUM(BD17,+CF17)</f>
        <v>0</v>
      </c>
      <c r="DI17" s="121">
        <f>SUM(BE17,+CG17)</f>
        <v>0</v>
      </c>
      <c r="DJ17" s="121">
        <f>SUM(BF17,+CH17)</f>
        <v>150572</v>
      </c>
    </row>
    <row r="18" spans="1:114" s="136" customFormat="1" ht="13.5" customHeight="1" x14ac:dyDescent="0.15">
      <c r="A18" s="119" t="s">
        <v>4</v>
      </c>
      <c r="B18" s="120" t="s">
        <v>373</v>
      </c>
      <c r="C18" s="119" t="s">
        <v>374</v>
      </c>
      <c r="D18" s="121">
        <f>SUM(E18,+L18)</f>
        <v>122312</v>
      </c>
      <c r="E18" s="121">
        <f>SUM(F18:I18,K18)</f>
        <v>20697</v>
      </c>
      <c r="F18" s="121">
        <v>0</v>
      </c>
      <c r="G18" s="121">
        <v>0</v>
      </c>
      <c r="H18" s="121">
        <v>0</v>
      </c>
      <c r="I18" s="121">
        <v>17973</v>
      </c>
      <c r="J18" s="122" t="s">
        <v>487</v>
      </c>
      <c r="K18" s="121">
        <v>2724</v>
      </c>
      <c r="L18" s="121">
        <v>101615</v>
      </c>
      <c r="M18" s="121">
        <f>SUM(N18,+U18)</f>
        <v>49813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487</v>
      </c>
      <c r="T18" s="121">
        <v>0</v>
      </c>
      <c r="U18" s="121">
        <v>49813</v>
      </c>
      <c r="V18" s="121">
        <f>+SUM(D18,M18)</f>
        <v>172125</v>
      </c>
      <c r="W18" s="121">
        <f>+SUM(E18,N18)</f>
        <v>20697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17973</v>
      </c>
      <c r="AB18" s="122" t="str">
        <f>IF(+SUM(J18,S18)=0,"-",+SUM(J18,S18))</f>
        <v>-</v>
      </c>
      <c r="AC18" s="121">
        <f>+SUM(K18,T18)</f>
        <v>2724</v>
      </c>
      <c r="AD18" s="121">
        <f>+SUM(L18,U18)</f>
        <v>151428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108133</v>
      </c>
      <c r="AN18" s="121">
        <f>SUM(AO18:AR18)</f>
        <v>8434</v>
      </c>
      <c r="AO18" s="121">
        <v>8434</v>
      </c>
      <c r="AP18" s="121">
        <v>0</v>
      </c>
      <c r="AQ18" s="121">
        <v>0</v>
      </c>
      <c r="AR18" s="121">
        <v>0</v>
      </c>
      <c r="AS18" s="121">
        <f>SUM(AT18:AV18)</f>
        <v>2089</v>
      </c>
      <c r="AT18" s="121">
        <v>0</v>
      </c>
      <c r="AU18" s="121">
        <v>0</v>
      </c>
      <c r="AV18" s="121">
        <v>2089</v>
      </c>
      <c r="AW18" s="121">
        <v>0</v>
      </c>
      <c r="AX18" s="121">
        <f>SUM(AY18:BB18)</f>
        <v>97610</v>
      </c>
      <c r="AY18" s="121">
        <v>52309</v>
      </c>
      <c r="AZ18" s="121">
        <v>31931</v>
      </c>
      <c r="BA18" s="121">
        <v>13370</v>
      </c>
      <c r="BB18" s="121">
        <v>0</v>
      </c>
      <c r="BC18" s="121">
        <v>28</v>
      </c>
      <c r="BD18" s="121">
        <v>0</v>
      </c>
      <c r="BE18" s="121">
        <v>14151</v>
      </c>
      <c r="BF18" s="121">
        <f>SUM(AE18,+AM18,+BE18)</f>
        <v>122284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4217</v>
      </c>
      <c r="BP18" s="121">
        <f>SUM(BQ18:BT18)</f>
        <v>4217</v>
      </c>
      <c r="BQ18" s="121">
        <v>4217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45596</v>
      </c>
      <c r="CF18" s="121">
        <v>0</v>
      </c>
      <c r="CG18" s="121">
        <v>0</v>
      </c>
      <c r="CH18" s="121">
        <f>SUM(BG18,+BO18,+CG18)</f>
        <v>4217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112350</v>
      </c>
      <c r="CR18" s="121">
        <f>SUM(AN18,+BP18)</f>
        <v>12651</v>
      </c>
      <c r="CS18" s="121">
        <f>SUM(AO18,+BQ18)</f>
        <v>12651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2089</v>
      </c>
      <c r="CX18" s="121">
        <f>SUM(AT18,+BV18)</f>
        <v>0</v>
      </c>
      <c r="CY18" s="121">
        <f>SUM(AU18,+BW18)</f>
        <v>0</v>
      </c>
      <c r="CZ18" s="121">
        <f>SUM(AV18,+BX18)</f>
        <v>2089</v>
      </c>
      <c r="DA18" s="121">
        <f>SUM(AW18,+BY18)</f>
        <v>0</v>
      </c>
      <c r="DB18" s="121">
        <f>SUM(AX18,+BZ18)</f>
        <v>97610</v>
      </c>
      <c r="DC18" s="121">
        <f>SUM(AY18,+CA18)</f>
        <v>52309</v>
      </c>
      <c r="DD18" s="121">
        <f>SUM(AZ18,+CB18)</f>
        <v>31931</v>
      </c>
      <c r="DE18" s="121">
        <f>SUM(BA18,+CC18)</f>
        <v>13370</v>
      </c>
      <c r="DF18" s="121">
        <f>SUM(BB18,+CD18)</f>
        <v>0</v>
      </c>
      <c r="DG18" s="121">
        <f>SUM(BC18,+CE18)</f>
        <v>45624</v>
      </c>
      <c r="DH18" s="121">
        <f>SUM(BD18,+CF18)</f>
        <v>0</v>
      </c>
      <c r="DI18" s="121">
        <f>SUM(BE18,+CG18)</f>
        <v>14151</v>
      </c>
      <c r="DJ18" s="121">
        <f>SUM(BF18,+CH18)</f>
        <v>126501</v>
      </c>
    </row>
    <row r="19" spans="1:114" s="136" customFormat="1" ht="13.5" customHeight="1" x14ac:dyDescent="0.15">
      <c r="A19" s="119" t="s">
        <v>4</v>
      </c>
      <c r="B19" s="120" t="s">
        <v>376</v>
      </c>
      <c r="C19" s="119" t="s">
        <v>377</v>
      </c>
      <c r="D19" s="121">
        <f>SUM(E19,+L19)</f>
        <v>55742</v>
      </c>
      <c r="E19" s="121">
        <f>SUM(F19:I19,K19)</f>
        <v>3939</v>
      </c>
      <c r="F19" s="121">
        <v>0</v>
      </c>
      <c r="G19" s="121">
        <v>0</v>
      </c>
      <c r="H19" s="121">
        <v>0</v>
      </c>
      <c r="I19" s="121">
        <v>3939</v>
      </c>
      <c r="J19" s="122" t="s">
        <v>487</v>
      </c>
      <c r="K19" s="121">
        <v>0</v>
      </c>
      <c r="L19" s="121">
        <v>51803</v>
      </c>
      <c r="M19" s="121">
        <f>SUM(N19,+U19)</f>
        <v>31031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487</v>
      </c>
      <c r="T19" s="121">
        <v>0</v>
      </c>
      <c r="U19" s="121">
        <v>31031</v>
      </c>
      <c r="V19" s="121">
        <f>+SUM(D19,M19)</f>
        <v>86773</v>
      </c>
      <c r="W19" s="121">
        <f>+SUM(E19,N19)</f>
        <v>3939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3939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82834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37432</v>
      </c>
      <c r="AN19" s="121">
        <f>SUM(AO19:AR19)</f>
        <v>2353</v>
      </c>
      <c r="AO19" s="121">
        <v>2353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35079</v>
      </c>
      <c r="AY19" s="121">
        <v>25947</v>
      </c>
      <c r="AZ19" s="121">
        <v>8915</v>
      </c>
      <c r="BA19" s="121">
        <v>217</v>
      </c>
      <c r="BB19" s="121">
        <v>0</v>
      </c>
      <c r="BC19" s="121">
        <v>18310</v>
      </c>
      <c r="BD19" s="121">
        <v>0</v>
      </c>
      <c r="BE19" s="121">
        <v>0</v>
      </c>
      <c r="BF19" s="121">
        <f>SUM(AE19,+AM19,+BE19)</f>
        <v>37432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2353</v>
      </c>
      <c r="BP19" s="121">
        <f>SUM(BQ19:BT19)</f>
        <v>2353</v>
      </c>
      <c r="BQ19" s="121">
        <v>2353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28678</v>
      </c>
      <c r="CF19" s="121">
        <v>0</v>
      </c>
      <c r="CG19" s="121">
        <v>0</v>
      </c>
      <c r="CH19" s="121">
        <f>SUM(BG19,+BO19,+CG19)</f>
        <v>2353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39785</v>
      </c>
      <c r="CR19" s="121">
        <f>SUM(AN19,+BP19)</f>
        <v>4706</v>
      </c>
      <c r="CS19" s="121">
        <f>SUM(AO19,+BQ19)</f>
        <v>4706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35079</v>
      </c>
      <c r="DC19" s="121">
        <f>SUM(AY19,+CA19)</f>
        <v>25947</v>
      </c>
      <c r="DD19" s="121">
        <f>SUM(AZ19,+CB19)</f>
        <v>8915</v>
      </c>
      <c r="DE19" s="121">
        <f>SUM(BA19,+CC19)</f>
        <v>217</v>
      </c>
      <c r="DF19" s="121">
        <f>SUM(BB19,+CD19)</f>
        <v>0</v>
      </c>
      <c r="DG19" s="121">
        <f>SUM(BC19,+CE19)</f>
        <v>46988</v>
      </c>
      <c r="DH19" s="121">
        <f>SUM(BD19,+CF19)</f>
        <v>0</v>
      </c>
      <c r="DI19" s="121">
        <f>SUM(BE19,+CG19)</f>
        <v>0</v>
      </c>
      <c r="DJ19" s="121">
        <f>SUM(BF19,+CH19)</f>
        <v>39785</v>
      </c>
    </row>
    <row r="20" spans="1:114" s="136" customFormat="1" ht="13.5" customHeight="1" x14ac:dyDescent="0.15">
      <c r="A20" s="119" t="s">
        <v>4</v>
      </c>
      <c r="B20" s="120" t="s">
        <v>379</v>
      </c>
      <c r="C20" s="119" t="s">
        <v>380</v>
      </c>
      <c r="D20" s="121">
        <f>SUM(E20,+L20)</f>
        <v>33289</v>
      </c>
      <c r="E20" s="121">
        <f>SUM(F20:I20,K20)</f>
        <v>3889</v>
      </c>
      <c r="F20" s="121">
        <v>0</v>
      </c>
      <c r="G20" s="121">
        <v>0</v>
      </c>
      <c r="H20" s="121">
        <v>0</v>
      </c>
      <c r="I20" s="121">
        <v>3889</v>
      </c>
      <c r="J20" s="122" t="s">
        <v>487</v>
      </c>
      <c r="K20" s="121">
        <v>0</v>
      </c>
      <c r="L20" s="121">
        <v>29400</v>
      </c>
      <c r="M20" s="121">
        <f>SUM(N20,+U20)</f>
        <v>29848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487</v>
      </c>
      <c r="T20" s="121">
        <v>0</v>
      </c>
      <c r="U20" s="121">
        <v>29848</v>
      </c>
      <c r="V20" s="121">
        <f>+SUM(D20,M20)</f>
        <v>63137</v>
      </c>
      <c r="W20" s="121">
        <f>+SUM(E20,N20)</f>
        <v>3889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3889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59248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27366</v>
      </c>
      <c r="AN20" s="121">
        <f>SUM(AO20:AR20)</f>
        <v>4736</v>
      </c>
      <c r="AO20" s="121">
        <v>4736</v>
      </c>
      <c r="AP20" s="121">
        <v>0</v>
      </c>
      <c r="AQ20" s="121">
        <v>0</v>
      </c>
      <c r="AR20" s="121">
        <v>0</v>
      </c>
      <c r="AS20" s="121">
        <f>SUM(AT20:AV20)</f>
        <v>2174</v>
      </c>
      <c r="AT20" s="121">
        <v>0</v>
      </c>
      <c r="AU20" s="121">
        <v>599</v>
      </c>
      <c r="AV20" s="121">
        <v>1575</v>
      </c>
      <c r="AW20" s="121">
        <v>0</v>
      </c>
      <c r="AX20" s="121">
        <f>SUM(AY20:BB20)</f>
        <v>20456</v>
      </c>
      <c r="AY20" s="121">
        <v>11208</v>
      </c>
      <c r="AZ20" s="121">
        <v>7077</v>
      </c>
      <c r="BA20" s="121">
        <v>0</v>
      </c>
      <c r="BB20" s="121">
        <v>2171</v>
      </c>
      <c r="BC20" s="121">
        <v>5923</v>
      </c>
      <c r="BD20" s="121">
        <v>0</v>
      </c>
      <c r="BE20" s="121">
        <v>0</v>
      </c>
      <c r="BF20" s="121">
        <f>SUM(AE20,+AM20,+BE20)</f>
        <v>27366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526</v>
      </c>
      <c r="BP20" s="121">
        <f>SUM(BQ20:BT20)</f>
        <v>526</v>
      </c>
      <c r="BQ20" s="121">
        <v>526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29322</v>
      </c>
      <c r="CF20" s="121">
        <v>0</v>
      </c>
      <c r="CG20" s="121">
        <v>0</v>
      </c>
      <c r="CH20" s="121">
        <f>SUM(BG20,+BO20,+CG20)</f>
        <v>526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27892</v>
      </c>
      <c r="CR20" s="121">
        <f>SUM(AN20,+BP20)</f>
        <v>5262</v>
      </c>
      <c r="CS20" s="121">
        <f>SUM(AO20,+BQ20)</f>
        <v>5262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2174</v>
      </c>
      <c r="CX20" s="121">
        <f>SUM(AT20,+BV20)</f>
        <v>0</v>
      </c>
      <c r="CY20" s="121">
        <f>SUM(AU20,+BW20)</f>
        <v>599</v>
      </c>
      <c r="CZ20" s="121">
        <f>SUM(AV20,+BX20)</f>
        <v>1575</v>
      </c>
      <c r="DA20" s="121">
        <f>SUM(AW20,+BY20)</f>
        <v>0</v>
      </c>
      <c r="DB20" s="121">
        <f>SUM(AX20,+BZ20)</f>
        <v>20456</v>
      </c>
      <c r="DC20" s="121">
        <f>SUM(AY20,+CA20)</f>
        <v>11208</v>
      </c>
      <c r="DD20" s="121">
        <f>SUM(AZ20,+CB20)</f>
        <v>7077</v>
      </c>
      <c r="DE20" s="121">
        <f>SUM(BA20,+CC20)</f>
        <v>0</v>
      </c>
      <c r="DF20" s="121">
        <f>SUM(BB20,+CD20)</f>
        <v>2171</v>
      </c>
      <c r="DG20" s="121">
        <f>SUM(BC20,+CE20)</f>
        <v>35245</v>
      </c>
      <c r="DH20" s="121">
        <f>SUM(BD20,+CF20)</f>
        <v>0</v>
      </c>
      <c r="DI20" s="121">
        <f>SUM(BE20,+CG20)</f>
        <v>0</v>
      </c>
      <c r="DJ20" s="121">
        <f>SUM(BF20,+CH20)</f>
        <v>27892</v>
      </c>
    </row>
    <row r="21" spans="1:114" s="136" customFormat="1" ht="13.5" customHeight="1" x14ac:dyDescent="0.15">
      <c r="A21" s="119" t="s">
        <v>4</v>
      </c>
      <c r="B21" s="120" t="s">
        <v>382</v>
      </c>
      <c r="C21" s="119" t="s">
        <v>383</v>
      </c>
      <c r="D21" s="121">
        <f>SUM(E21,+L21)</f>
        <v>243369</v>
      </c>
      <c r="E21" s="121">
        <f>SUM(F21:I21,K21)</f>
        <v>29650</v>
      </c>
      <c r="F21" s="121">
        <v>0</v>
      </c>
      <c r="G21" s="121">
        <v>0</v>
      </c>
      <c r="H21" s="121">
        <v>0</v>
      </c>
      <c r="I21" s="121">
        <v>20296</v>
      </c>
      <c r="J21" s="122" t="s">
        <v>487</v>
      </c>
      <c r="K21" s="121">
        <v>9354</v>
      </c>
      <c r="L21" s="121">
        <v>213719</v>
      </c>
      <c r="M21" s="121">
        <f>SUM(N21,+U21)</f>
        <v>69911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487</v>
      </c>
      <c r="T21" s="121">
        <v>0</v>
      </c>
      <c r="U21" s="121">
        <v>69911</v>
      </c>
      <c r="V21" s="121">
        <f>+SUM(D21,M21)</f>
        <v>313280</v>
      </c>
      <c r="W21" s="121">
        <f>+SUM(E21,N21)</f>
        <v>29650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20296</v>
      </c>
      <c r="AB21" s="122" t="str">
        <f>IF(+SUM(J21,S21)=0,"-",+SUM(J21,S21))</f>
        <v>-</v>
      </c>
      <c r="AC21" s="121">
        <f>+SUM(K21,T21)</f>
        <v>9354</v>
      </c>
      <c r="AD21" s="121">
        <f>+SUM(L21,U21)</f>
        <v>283630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217054</v>
      </c>
      <c r="AN21" s="121">
        <f>SUM(AO21:AR21)</f>
        <v>18733</v>
      </c>
      <c r="AO21" s="121">
        <v>18733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198321</v>
      </c>
      <c r="AY21" s="121">
        <v>30945</v>
      </c>
      <c r="AZ21" s="121">
        <v>164129</v>
      </c>
      <c r="BA21" s="121">
        <v>3247</v>
      </c>
      <c r="BB21" s="121">
        <v>0</v>
      </c>
      <c r="BC21" s="121">
        <v>24050</v>
      </c>
      <c r="BD21" s="121">
        <v>0</v>
      </c>
      <c r="BE21" s="121">
        <v>2265</v>
      </c>
      <c r="BF21" s="121">
        <f>SUM(AE21,+AM21,+BE21)</f>
        <v>219319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4806</v>
      </c>
      <c r="BP21" s="121">
        <f>SUM(BQ21:BT21)</f>
        <v>4806</v>
      </c>
      <c r="BQ21" s="121">
        <v>4806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65105</v>
      </c>
      <c r="CF21" s="121">
        <v>0</v>
      </c>
      <c r="CG21" s="121">
        <v>0</v>
      </c>
      <c r="CH21" s="121">
        <f>SUM(BG21,+BO21,+CG21)</f>
        <v>4806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221860</v>
      </c>
      <c r="CR21" s="121">
        <f>SUM(AN21,+BP21)</f>
        <v>23539</v>
      </c>
      <c r="CS21" s="121">
        <f>SUM(AO21,+BQ21)</f>
        <v>23539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198321</v>
      </c>
      <c r="DC21" s="121">
        <f>SUM(AY21,+CA21)</f>
        <v>30945</v>
      </c>
      <c r="DD21" s="121">
        <f>SUM(AZ21,+CB21)</f>
        <v>164129</v>
      </c>
      <c r="DE21" s="121">
        <f>SUM(BA21,+CC21)</f>
        <v>3247</v>
      </c>
      <c r="DF21" s="121">
        <f>SUM(BB21,+CD21)</f>
        <v>0</v>
      </c>
      <c r="DG21" s="121">
        <f>SUM(BC21,+CE21)</f>
        <v>89155</v>
      </c>
      <c r="DH21" s="121">
        <f>SUM(BD21,+CF21)</f>
        <v>0</v>
      </c>
      <c r="DI21" s="121">
        <f>SUM(BE21,+CG21)</f>
        <v>2265</v>
      </c>
      <c r="DJ21" s="121">
        <f>SUM(BF21,+CH21)</f>
        <v>224125</v>
      </c>
    </row>
    <row r="22" spans="1:114" s="136" customFormat="1" ht="13.5" customHeight="1" x14ac:dyDescent="0.15">
      <c r="A22" s="119" t="s">
        <v>4</v>
      </c>
      <c r="B22" s="120" t="s">
        <v>385</v>
      </c>
      <c r="C22" s="119" t="s">
        <v>386</v>
      </c>
      <c r="D22" s="121">
        <f>SUM(E22,+L22)</f>
        <v>173113</v>
      </c>
      <c r="E22" s="121">
        <f>SUM(F22:I22,K22)</f>
        <v>12389</v>
      </c>
      <c r="F22" s="121">
        <v>0</v>
      </c>
      <c r="G22" s="121">
        <v>0</v>
      </c>
      <c r="H22" s="121">
        <v>0</v>
      </c>
      <c r="I22" s="121">
        <v>12375</v>
      </c>
      <c r="J22" s="122" t="s">
        <v>487</v>
      </c>
      <c r="K22" s="121">
        <v>14</v>
      </c>
      <c r="L22" s="121">
        <v>160724</v>
      </c>
      <c r="M22" s="121">
        <f>SUM(N22,+U22)</f>
        <v>27223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487</v>
      </c>
      <c r="T22" s="121">
        <v>0</v>
      </c>
      <c r="U22" s="121">
        <v>27223</v>
      </c>
      <c r="V22" s="121">
        <f>+SUM(D22,M22)</f>
        <v>200336</v>
      </c>
      <c r="W22" s="121">
        <f>+SUM(E22,N22)</f>
        <v>12389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12375</v>
      </c>
      <c r="AB22" s="122" t="str">
        <f>IF(+SUM(J22,S22)=0,"-",+SUM(J22,S22))</f>
        <v>-</v>
      </c>
      <c r="AC22" s="121">
        <f>+SUM(K22,T22)</f>
        <v>14</v>
      </c>
      <c r="AD22" s="121">
        <f>+SUM(L22,U22)</f>
        <v>187947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35865</v>
      </c>
      <c r="AN22" s="121">
        <f>SUM(AO22:AR22)</f>
        <v>7556</v>
      </c>
      <c r="AO22" s="121">
        <v>7556</v>
      </c>
      <c r="AP22" s="121">
        <v>0</v>
      </c>
      <c r="AQ22" s="121">
        <v>0</v>
      </c>
      <c r="AR22" s="121">
        <v>0</v>
      </c>
      <c r="AS22" s="121">
        <f>SUM(AT22:AV22)</f>
        <v>372</v>
      </c>
      <c r="AT22" s="121">
        <v>372</v>
      </c>
      <c r="AU22" s="121">
        <v>0</v>
      </c>
      <c r="AV22" s="121">
        <v>0</v>
      </c>
      <c r="AW22" s="121">
        <v>0</v>
      </c>
      <c r="AX22" s="121">
        <f>SUM(AY22:BB22)</f>
        <v>27937</v>
      </c>
      <c r="AY22" s="121">
        <v>27937</v>
      </c>
      <c r="AZ22" s="121">
        <v>0</v>
      </c>
      <c r="BA22" s="121">
        <v>0</v>
      </c>
      <c r="BB22" s="121">
        <v>0</v>
      </c>
      <c r="BC22" s="121">
        <v>132749</v>
      </c>
      <c r="BD22" s="121">
        <v>0</v>
      </c>
      <c r="BE22" s="121">
        <v>4499</v>
      </c>
      <c r="BF22" s="121">
        <f>SUM(AE22,+AM22,+BE22)</f>
        <v>40364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27223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35865</v>
      </c>
      <c r="CR22" s="121">
        <f>SUM(AN22,+BP22)</f>
        <v>7556</v>
      </c>
      <c r="CS22" s="121">
        <f>SUM(AO22,+BQ22)</f>
        <v>7556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372</v>
      </c>
      <c r="CX22" s="121">
        <f>SUM(AT22,+BV22)</f>
        <v>372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27937</v>
      </c>
      <c r="DC22" s="121">
        <f>SUM(AY22,+CA22)</f>
        <v>27937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159972</v>
      </c>
      <c r="DH22" s="121">
        <f>SUM(BD22,+CF22)</f>
        <v>0</v>
      </c>
      <c r="DI22" s="121">
        <f>SUM(BE22,+CG22)</f>
        <v>4499</v>
      </c>
      <c r="DJ22" s="121">
        <f>SUM(BF22,+CH22)</f>
        <v>40364</v>
      </c>
    </row>
    <row r="23" spans="1:114" s="136" customFormat="1" ht="13.5" customHeight="1" x14ac:dyDescent="0.15">
      <c r="A23" s="119" t="s">
        <v>4</v>
      </c>
      <c r="B23" s="120" t="s">
        <v>390</v>
      </c>
      <c r="C23" s="119" t="s">
        <v>391</v>
      </c>
      <c r="D23" s="121">
        <f>SUM(E23,+L23)</f>
        <v>167875</v>
      </c>
      <c r="E23" s="121">
        <f>SUM(F23:I23,K23)</f>
        <v>5155</v>
      </c>
      <c r="F23" s="121">
        <v>0</v>
      </c>
      <c r="G23" s="121">
        <v>0</v>
      </c>
      <c r="H23" s="121">
        <v>0</v>
      </c>
      <c r="I23" s="121">
        <v>5155</v>
      </c>
      <c r="J23" s="122" t="s">
        <v>487</v>
      </c>
      <c r="K23" s="121">
        <v>0</v>
      </c>
      <c r="L23" s="121">
        <v>162720</v>
      </c>
      <c r="M23" s="121">
        <f>SUM(N23,+U23)</f>
        <v>27223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487</v>
      </c>
      <c r="T23" s="121">
        <v>0</v>
      </c>
      <c r="U23" s="121">
        <v>27223</v>
      </c>
      <c r="V23" s="121">
        <f>+SUM(D23,M23)</f>
        <v>195098</v>
      </c>
      <c r="W23" s="121">
        <f>+SUM(E23,N23)</f>
        <v>5155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5155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189943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35125</v>
      </c>
      <c r="AN23" s="121">
        <f>SUM(AO23:AR23)</f>
        <v>7198</v>
      </c>
      <c r="AO23" s="121">
        <v>7198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27927</v>
      </c>
      <c r="AY23" s="121">
        <v>27927</v>
      </c>
      <c r="AZ23" s="121">
        <v>0</v>
      </c>
      <c r="BA23" s="121">
        <v>0</v>
      </c>
      <c r="BB23" s="121">
        <v>0</v>
      </c>
      <c r="BC23" s="121">
        <v>132750</v>
      </c>
      <c r="BD23" s="121">
        <v>0</v>
      </c>
      <c r="BE23" s="121">
        <v>0</v>
      </c>
      <c r="BF23" s="121">
        <f>SUM(AE23,+AM23,+BE23)</f>
        <v>35125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27223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35125</v>
      </c>
      <c r="CR23" s="121">
        <f>SUM(AN23,+BP23)</f>
        <v>7198</v>
      </c>
      <c r="CS23" s="121">
        <f>SUM(AO23,+BQ23)</f>
        <v>7198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27927</v>
      </c>
      <c r="DC23" s="121">
        <f>SUM(AY23,+CA23)</f>
        <v>27927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159973</v>
      </c>
      <c r="DH23" s="121">
        <f>SUM(BD23,+CF23)</f>
        <v>0</v>
      </c>
      <c r="DI23" s="121">
        <f>SUM(BE23,+CG23)</f>
        <v>0</v>
      </c>
      <c r="DJ23" s="121">
        <f>SUM(BF23,+CH23)</f>
        <v>35125</v>
      </c>
    </row>
    <row r="24" spans="1:114" s="136" customFormat="1" ht="13.5" customHeight="1" x14ac:dyDescent="0.15">
      <c r="A24" s="119" t="s">
        <v>4</v>
      </c>
      <c r="B24" s="120" t="s">
        <v>393</v>
      </c>
      <c r="C24" s="119" t="s">
        <v>394</v>
      </c>
      <c r="D24" s="121">
        <f>SUM(E24,+L24)</f>
        <v>15655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487</v>
      </c>
      <c r="K24" s="121">
        <v>0</v>
      </c>
      <c r="L24" s="121">
        <v>15655</v>
      </c>
      <c r="M24" s="121">
        <f>SUM(N24,+U24)</f>
        <v>3508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487</v>
      </c>
      <c r="T24" s="121">
        <v>0</v>
      </c>
      <c r="U24" s="121">
        <v>3508</v>
      </c>
      <c r="V24" s="121">
        <f>+SUM(D24,M24)</f>
        <v>19163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19163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169</v>
      </c>
      <c r="AM24" s="121">
        <f>SUM(AN24,AS24,AW24,AX24,BD24)</f>
        <v>8509</v>
      </c>
      <c r="AN24" s="121">
        <f>SUM(AO24:AR24)</f>
        <v>992</v>
      </c>
      <c r="AO24" s="121">
        <v>992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7517</v>
      </c>
      <c r="AY24" s="121">
        <v>7517</v>
      </c>
      <c r="AZ24" s="121">
        <v>0</v>
      </c>
      <c r="BA24" s="121">
        <v>0</v>
      </c>
      <c r="BB24" s="121">
        <v>0</v>
      </c>
      <c r="BC24" s="121">
        <v>6977</v>
      </c>
      <c r="BD24" s="121">
        <v>0</v>
      </c>
      <c r="BE24" s="121">
        <v>0</v>
      </c>
      <c r="BF24" s="121">
        <f>SUM(AE24,+AM24,+BE24)</f>
        <v>8509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284</v>
      </c>
      <c r="BP24" s="121">
        <f>SUM(BQ24:BT24)</f>
        <v>284</v>
      </c>
      <c r="BQ24" s="121">
        <v>284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3224</v>
      </c>
      <c r="CF24" s="121">
        <v>0</v>
      </c>
      <c r="CG24" s="121">
        <v>0</v>
      </c>
      <c r="CH24" s="121">
        <f>SUM(BG24,+BO24,+CG24)</f>
        <v>284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169</v>
      </c>
      <c r="CQ24" s="121">
        <f>SUM(AM24,+BO24)</f>
        <v>8793</v>
      </c>
      <c r="CR24" s="121">
        <f>SUM(AN24,+BP24)</f>
        <v>1276</v>
      </c>
      <c r="CS24" s="121">
        <f>SUM(AO24,+BQ24)</f>
        <v>1276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7517</v>
      </c>
      <c r="DC24" s="121">
        <f>SUM(AY24,+CA24)</f>
        <v>7517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10201</v>
      </c>
      <c r="DH24" s="121">
        <f>SUM(BD24,+CF24)</f>
        <v>0</v>
      </c>
      <c r="DI24" s="121">
        <f>SUM(BE24,+CG24)</f>
        <v>0</v>
      </c>
      <c r="DJ24" s="121">
        <f>SUM(BF24,+CH24)</f>
        <v>8793</v>
      </c>
    </row>
    <row r="25" spans="1:114" s="136" customFormat="1" ht="13.5" customHeight="1" x14ac:dyDescent="0.15">
      <c r="A25" s="119" t="s">
        <v>4</v>
      </c>
      <c r="B25" s="120" t="s">
        <v>396</v>
      </c>
      <c r="C25" s="119" t="s">
        <v>397</v>
      </c>
      <c r="D25" s="121">
        <f>SUM(E25,+L25)</f>
        <v>140865</v>
      </c>
      <c r="E25" s="121">
        <f>SUM(F25:I25,K25)</f>
        <v>1433</v>
      </c>
      <c r="F25" s="121">
        <v>0</v>
      </c>
      <c r="G25" s="121">
        <v>0</v>
      </c>
      <c r="H25" s="121">
        <v>0</v>
      </c>
      <c r="I25" s="121">
        <v>1425</v>
      </c>
      <c r="J25" s="122" t="s">
        <v>487</v>
      </c>
      <c r="K25" s="121">
        <v>8</v>
      </c>
      <c r="L25" s="121">
        <v>139432</v>
      </c>
      <c r="M25" s="121">
        <f>SUM(N25,+U25)</f>
        <v>10683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487</v>
      </c>
      <c r="T25" s="121">
        <v>0</v>
      </c>
      <c r="U25" s="121">
        <v>10683</v>
      </c>
      <c r="V25" s="121">
        <f>+SUM(D25,M25)</f>
        <v>151548</v>
      </c>
      <c r="W25" s="121">
        <f>+SUM(E25,N25)</f>
        <v>1433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1425</v>
      </c>
      <c r="AB25" s="122" t="str">
        <f>IF(+SUM(J25,S25)=0,"-",+SUM(J25,S25))</f>
        <v>-</v>
      </c>
      <c r="AC25" s="121">
        <f>+SUM(K25,T25)</f>
        <v>8</v>
      </c>
      <c r="AD25" s="121">
        <f>+SUM(L25,U25)</f>
        <v>150115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40689</v>
      </c>
      <c r="AN25" s="121">
        <f>SUM(AO25:AR25)</f>
        <v>6068</v>
      </c>
      <c r="AO25" s="121">
        <v>6068</v>
      </c>
      <c r="AP25" s="121">
        <v>0</v>
      </c>
      <c r="AQ25" s="121">
        <v>0</v>
      </c>
      <c r="AR25" s="121">
        <v>0</v>
      </c>
      <c r="AS25" s="121">
        <f>SUM(AT25:AV25)</f>
        <v>930</v>
      </c>
      <c r="AT25" s="121">
        <v>242</v>
      </c>
      <c r="AU25" s="121">
        <v>688</v>
      </c>
      <c r="AV25" s="121">
        <v>0</v>
      </c>
      <c r="AW25" s="121">
        <v>0</v>
      </c>
      <c r="AX25" s="121">
        <f>SUM(AY25:BB25)</f>
        <v>33691</v>
      </c>
      <c r="AY25" s="121">
        <v>32354</v>
      </c>
      <c r="AZ25" s="121">
        <v>1155</v>
      </c>
      <c r="BA25" s="121">
        <v>129</v>
      </c>
      <c r="BB25" s="121">
        <v>53</v>
      </c>
      <c r="BC25" s="121">
        <v>100176</v>
      </c>
      <c r="BD25" s="121">
        <v>0</v>
      </c>
      <c r="BE25" s="121">
        <v>0</v>
      </c>
      <c r="BF25" s="121">
        <f>SUM(AE25,+AM25,+BE25)</f>
        <v>40689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1517</v>
      </c>
      <c r="BP25" s="121">
        <f>SUM(BQ25:BT25)</f>
        <v>1517</v>
      </c>
      <c r="BQ25" s="121">
        <v>1517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9166</v>
      </c>
      <c r="CF25" s="121">
        <v>0</v>
      </c>
      <c r="CG25" s="121">
        <v>0</v>
      </c>
      <c r="CH25" s="121">
        <f>SUM(BG25,+BO25,+CG25)</f>
        <v>1517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42206</v>
      </c>
      <c r="CR25" s="121">
        <f>SUM(AN25,+BP25)</f>
        <v>7585</v>
      </c>
      <c r="CS25" s="121">
        <f>SUM(AO25,+BQ25)</f>
        <v>7585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930</v>
      </c>
      <c r="CX25" s="121">
        <f>SUM(AT25,+BV25)</f>
        <v>242</v>
      </c>
      <c r="CY25" s="121">
        <f>SUM(AU25,+BW25)</f>
        <v>688</v>
      </c>
      <c r="CZ25" s="121">
        <f>SUM(AV25,+BX25)</f>
        <v>0</v>
      </c>
      <c r="DA25" s="121">
        <f>SUM(AW25,+BY25)</f>
        <v>0</v>
      </c>
      <c r="DB25" s="121">
        <f>SUM(AX25,+BZ25)</f>
        <v>33691</v>
      </c>
      <c r="DC25" s="121">
        <f>SUM(AY25,+CA25)</f>
        <v>32354</v>
      </c>
      <c r="DD25" s="121">
        <f>SUM(AZ25,+CB25)</f>
        <v>1155</v>
      </c>
      <c r="DE25" s="121">
        <f>SUM(BA25,+CC25)</f>
        <v>129</v>
      </c>
      <c r="DF25" s="121">
        <f>SUM(BB25,+CD25)</f>
        <v>53</v>
      </c>
      <c r="DG25" s="121">
        <f>SUM(BC25,+CE25)</f>
        <v>109342</v>
      </c>
      <c r="DH25" s="121">
        <f>SUM(BD25,+CF25)</f>
        <v>0</v>
      </c>
      <c r="DI25" s="121">
        <f>SUM(BE25,+CG25)</f>
        <v>0</v>
      </c>
      <c r="DJ25" s="121">
        <f>SUM(BF25,+CH25)</f>
        <v>42206</v>
      </c>
    </row>
    <row r="26" spans="1:114" s="136" customFormat="1" ht="13.5" customHeight="1" x14ac:dyDescent="0.15">
      <c r="A26" s="119" t="s">
        <v>4</v>
      </c>
      <c r="B26" s="120" t="s">
        <v>399</v>
      </c>
      <c r="C26" s="119" t="s">
        <v>400</v>
      </c>
      <c r="D26" s="121">
        <f>SUM(E26,+L26)</f>
        <v>91247</v>
      </c>
      <c r="E26" s="121">
        <f>SUM(F26:I26,K26)</f>
        <v>12487</v>
      </c>
      <c r="F26" s="121">
        <v>0</v>
      </c>
      <c r="G26" s="121">
        <v>0</v>
      </c>
      <c r="H26" s="121">
        <v>0</v>
      </c>
      <c r="I26" s="121">
        <v>11607</v>
      </c>
      <c r="J26" s="122" t="s">
        <v>487</v>
      </c>
      <c r="K26" s="121">
        <v>880</v>
      </c>
      <c r="L26" s="121">
        <v>78760</v>
      </c>
      <c r="M26" s="121">
        <f>SUM(N26,+U26)</f>
        <v>17960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487</v>
      </c>
      <c r="T26" s="121">
        <v>0</v>
      </c>
      <c r="U26" s="121">
        <v>17960</v>
      </c>
      <c r="V26" s="121">
        <f>+SUM(D26,M26)</f>
        <v>109207</v>
      </c>
      <c r="W26" s="121">
        <f>+SUM(E26,N26)</f>
        <v>12487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11607</v>
      </c>
      <c r="AB26" s="122" t="str">
        <f>IF(+SUM(J26,S26)=0,"-",+SUM(J26,S26))</f>
        <v>-</v>
      </c>
      <c r="AC26" s="121">
        <f>+SUM(K26,T26)</f>
        <v>880</v>
      </c>
      <c r="AD26" s="121">
        <f>+SUM(L26,U26)</f>
        <v>96720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982</v>
      </c>
      <c r="AM26" s="121">
        <f>SUM(AN26,AS26,AW26,AX26,BD26)</f>
        <v>46657</v>
      </c>
      <c r="AN26" s="121">
        <f>SUM(AO26:AR26)</f>
        <v>10898</v>
      </c>
      <c r="AO26" s="121">
        <v>10898</v>
      </c>
      <c r="AP26" s="121">
        <v>0</v>
      </c>
      <c r="AQ26" s="121">
        <v>0</v>
      </c>
      <c r="AR26" s="121">
        <v>0</v>
      </c>
      <c r="AS26" s="121">
        <f>SUM(AT26:AV26)</f>
        <v>38</v>
      </c>
      <c r="AT26" s="121">
        <v>0</v>
      </c>
      <c r="AU26" s="121">
        <v>38</v>
      </c>
      <c r="AV26" s="121">
        <v>0</v>
      </c>
      <c r="AW26" s="121">
        <v>0</v>
      </c>
      <c r="AX26" s="121">
        <f>SUM(AY26:BB26)</f>
        <v>35721</v>
      </c>
      <c r="AY26" s="121">
        <v>32603</v>
      </c>
      <c r="AZ26" s="121">
        <v>0</v>
      </c>
      <c r="BA26" s="121">
        <v>0</v>
      </c>
      <c r="BB26" s="121">
        <v>3118</v>
      </c>
      <c r="BC26" s="121">
        <v>40523</v>
      </c>
      <c r="BD26" s="121">
        <v>0</v>
      </c>
      <c r="BE26" s="121">
        <v>3085</v>
      </c>
      <c r="BF26" s="121">
        <f>SUM(AE26,+AM26,+BE26)</f>
        <v>49742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17960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982</v>
      </c>
      <c r="CQ26" s="121">
        <f>SUM(AM26,+BO26)</f>
        <v>46657</v>
      </c>
      <c r="CR26" s="121">
        <f>SUM(AN26,+BP26)</f>
        <v>10898</v>
      </c>
      <c r="CS26" s="121">
        <f>SUM(AO26,+BQ26)</f>
        <v>10898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38</v>
      </c>
      <c r="CX26" s="121">
        <f>SUM(AT26,+BV26)</f>
        <v>0</v>
      </c>
      <c r="CY26" s="121">
        <f>SUM(AU26,+BW26)</f>
        <v>38</v>
      </c>
      <c r="CZ26" s="121">
        <f>SUM(AV26,+BX26)</f>
        <v>0</v>
      </c>
      <c r="DA26" s="121">
        <f>SUM(AW26,+BY26)</f>
        <v>0</v>
      </c>
      <c r="DB26" s="121">
        <f>SUM(AX26,+BZ26)</f>
        <v>35721</v>
      </c>
      <c r="DC26" s="121">
        <f>SUM(AY26,+CA26)</f>
        <v>32603</v>
      </c>
      <c r="DD26" s="121">
        <f>SUM(AZ26,+CB26)</f>
        <v>0</v>
      </c>
      <c r="DE26" s="121">
        <f>SUM(BA26,+CC26)</f>
        <v>0</v>
      </c>
      <c r="DF26" s="121">
        <f>SUM(BB26,+CD26)</f>
        <v>3118</v>
      </c>
      <c r="DG26" s="121">
        <f>SUM(BC26,+CE26)</f>
        <v>58483</v>
      </c>
      <c r="DH26" s="121">
        <f>SUM(BD26,+CF26)</f>
        <v>0</v>
      </c>
      <c r="DI26" s="121">
        <f>SUM(BE26,+CG26)</f>
        <v>3085</v>
      </c>
      <c r="DJ26" s="121">
        <f>SUM(BF26,+CH26)</f>
        <v>49742</v>
      </c>
    </row>
    <row r="27" spans="1:114" s="136" customFormat="1" ht="13.5" customHeight="1" x14ac:dyDescent="0.15">
      <c r="A27" s="119" t="s">
        <v>4</v>
      </c>
      <c r="B27" s="120" t="s">
        <v>402</v>
      </c>
      <c r="C27" s="119" t="s">
        <v>403</v>
      </c>
      <c r="D27" s="121">
        <f>SUM(E27,+L27)</f>
        <v>56018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487</v>
      </c>
      <c r="K27" s="121">
        <v>0</v>
      </c>
      <c r="L27" s="121">
        <v>56018</v>
      </c>
      <c r="M27" s="121">
        <f>SUM(N27,+U27)</f>
        <v>3997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487</v>
      </c>
      <c r="T27" s="121">
        <v>0</v>
      </c>
      <c r="U27" s="121">
        <v>3997</v>
      </c>
      <c r="V27" s="121">
        <f>+SUM(D27,M27)</f>
        <v>60015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60015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686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55332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3997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686</v>
      </c>
      <c r="CQ27" s="121">
        <f>SUM(AM27,+BO27)</f>
        <v>0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59329</v>
      </c>
      <c r="DH27" s="121">
        <f>SUM(BD27,+CF27)</f>
        <v>0</v>
      </c>
      <c r="DI27" s="121">
        <f>SUM(BE27,+CG27)</f>
        <v>0</v>
      </c>
      <c r="DJ27" s="121">
        <f>SUM(BF27,+CH27)</f>
        <v>0</v>
      </c>
    </row>
    <row r="28" spans="1:114" s="136" customFormat="1" ht="13.5" customHeight="1" x14ac:dyDescent="0.15">
      <c r="A28" s="119" t="s">
        <v>4</v>
      </c>
      <c r="B28" s="120" t="s">
        <v>405</v>
      </c>
      <c r="C28" s="119" t="s">
        <v>406</v>
      </c>
      <c r="D28" s="121">
        <f>SUM(E28,+L28)</f>
        <v>107499</v>
      </c>
      <c r="E28" s="121">
        <f>SUM(F28:I28,K28)</f>
        <v>13267</v>
      </c>
      <c r="F28" s="121">
        <v>0</v>
      </c>
      <c r="G28" s="121">
        <v>0</v>
      </c>
      <c r="H28" s="121">
        <v>0</v>
      </c>
      <c r="I28" s="121">
        <v>46</v>
      </c>
      <c r="J28" s="122" t="s">
        <v>487</v>
      </c>
      <c r="K28" s="121">
        <v>13221</v>
      </c>
      <c r="L28" s="121">
        <v>94232</v>
      </c>
      <c r="M28" s="121">
        <f>SUM(N28,+U28)</f>
        <v>15797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487</v>
      </c>
      <c r="T28" s="121">
        <v>0</v>
      </c>
      <c r="U28" s="121">
        <v>15797</v>
      </c>
      <c r="V28" s="121">
        <f>+SUM(D28,M28)</f>
        <v>123296</v>
      </c>
      <c r="W28" s="121">
        <f>+SUM(E28,N28)</f>
        <v>13267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46</v>
      </c>
      <c r="AB28" s="122" t="str">
        <f>IF(+SUM(J28,S28)=0,"-",+SUM(J28,S28))</f>
        <v>-</v>
      </c>
      <c r="AC28" s="121">
        <f>+SUM(K28,T28)</f>
        <v>13221</v>
      </c>
      <c r="AD28" s="121">
        <f>+SUM(L28,U28)</f>
        <v>110029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1341</v>
      </c>
      <c r="AM28" s="121">
        <f>SUM(AN28,AS28,AW28,AX28,BD28)</f>
        <v>50808</v>
      </c>
      <c r="AN28" s="121">
        <f>SUM(AO28:AR28)</f>
        <v>11031</v>
      </c>
      <c r="AO28" s="121">
        <v>6233</v>
      </c>
      <c r="AP28" s="121">
        <v>0</v>
      </c>
      <c r="AQ28" s="121">
        <v>0</v>
      </c>
      <c r="AR28" s="121">
        <v>4798</v>
      </c>
      <c r="AS28" s="121">
        <f>SUM(AT28:AV28)</f>
        <v>5660</v>
      </c>
      <c r="AT28" s="121">
        <v>0</v>
      </c>
      <c r="AU28" s="121">
        <v>0</v>
      </c>
      <c r="AV28" s="121">
        <v>5660</v>
      </c>
      <c r="AW28" s="121">
        <v>0</v>
      </c>
      <c r="AX28" s="121">
        <f>SUM(AY28:BB28)</f>
        <v>34117</v>
      </c>
      <c r="AY28" s="121">
        <v>34117</v>
      </c>
      <c r="AZ28" s="121">
        <v>0</v>
      </c>
      <c r="BA28" s="121">
        <v>0</v>
      </c>
      <c r="BB28" s="121">
        <v>0</v>
      </c>
      <c r="BC28" s="121">
        <v>55350</v>
      </c>
      <c r="BD28" s="121">
        <v>0</v>
      </c>
      <c r="BE28" s="121">
        <v>0</v>
      </c>
      <c r="BF28" s="121">
        <f>SUM(AE28,+AM28,+BE28)</f>
        <v>50808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15797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1341</v>
      </c>
      <c r="CQ28" s="121">
        <f>SUM(AM28,+BO28)</f>
        <v>50808</v>
      </c>
      <c r="CR28" s="121">
        <f>SUM(AN28,+BP28)</f>
        <v>11031</v>
      </c>
      <c r="CS28" s="121">
        <f>SUM(AO28,+BQ28)</f>
        <v>6233</v>
      </c>
      <c r="CT28" s="121">
        <f>SUM(AP28,+BR28)</f>
        <v>0</v>
      </c>
      <c r="CU28" s="121">
        <f>SUM(AQ28,+BS28)</f>
        <v>0</v>
      </c>
      <c r="CV28" s="121">
        <f>SUM(AR28,+BT28)</f>
        <v>4798</v>
      </c>
      <c r="CW28" s="121">
        <f>SUM(AS28,+BU28)</f>
        <v>5660</v>
      </c>
      <c r="CX28" s="121">
        <f>SUM(AT28,+BV28)</f>
        <v>0</v>
      </c>
      <c r="CY28" s="121">
        <f>SUM(AU28,+BW28)</f>
        <v>0</v>
      </c>
      <c r="CZ28" s="121">
        <f>SUM(AV28,+BX28)</f>
        <v>5660</v>
      </c>
      <c r="DA28" s="121">
        <f>SUM(AW28,+BY28)</f>
        <v>0</v>
      </c>
      <c r="DB28" s="121">
        <f>SUM(AX28,+BZ28)</f>
        <v>34117</v>
      </c>
      <c r="DC28" s="121">
        <f>SUM(AY28,+CA28)</f>
        <v>34117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71147</v>
      </c>
      <c r="DH28" s="121">
        <f>SUM(BD28,+CF28)</f>
        <v>0</v>
      </c>
      <c r="DI28" s="121">
        <f>SUM(BE28,+CG28)</f>
        <v>0</v>
      </c>
      <c r="DJ28" s="121">
        <f>SUM(BF28,+CH28)</f>
        <v>50808</v>
      </c>
    </row>
    <row r="29" spans="1:114" s="136" customFormat="1" ht="13.5" customHeight="1" x14ac:dyDescent="0.15">
      <c r="A29" s="119" t="s">
        <v>4</v>
      </c>
      <c r="B29" s="120" t="s">
        <v>408</v>
      </c>
      <c r="C29" s="119" t="s">
        <v>409</v>
      </c>
      <c r="D29" s="121">
        <f>SUM(E29,+L29)</f>
        <v>121998</v>
      </c>
      <c r="E29" s="121">
        <f>SUM(F29:I29,K29)</f>
        <v>5456</v>
      </c>
      <c r="F29" s="121">
        <v>0</v>
      </c>
      <c r="G29" s="121">
        <v>0</v>
      </c>
      <c r="H29" s="121">
        <v>0</v>
      </c>
      <c r="I29" s="121">
        <v>5456</v>
      </c>
      <c r="J29" s="122" t="s">
        <v>487</v>
      </c>
      <c r="K29" s="121">
        <v>0</v>
      </c>
      <c r="L29" s="121">
        <v>116542</v>
      </c>
      <c r="M29" s="121">
        <f>SUM(N29,+U29)</f>
        <v>23646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487</v>
      </c>
      <c r="T29" s="121">
        <v>0</v>
      </c>
      <c r="U29" s="121">
        <v>23646</v>
      </c>
      <c r="V29" s="121">
        <f>+SUM(D29,M29)</f>
        <v>145644</v>
      </c>
      <c r="W29" s="121">
        <f>+SUM(E29,N29)</f>
        <v>5456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5456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140188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85153</v>
      </c>
      <c r="AN29" s="121">
        <f>SUM(AO29:AR29)</f>
        <v>9202</v>
      </c>
      <c r="AO29" s="121">
        <v>9202</v>
      </c>
      <c r="AP29" s="121">
        <v>0</v>
      </c>
      <c r="AQ29" s="121">
        <v>0</v>
      </c>
      <c r="AR29" s="121">
        <v>0</v>
      </c>
      <c r="AS29" s="121">
        <f>SUM(AT29:AV29)</f>
        <v>3919</v>
      </c>
      <c r="AT29" s="121">
        <v>0</v>
      </c>
      <c r="AU29" s="121">
        <v>2066</v>
      </c>
      <c r="AV29" s="121">
        <v>1853</v>
      </c>
      <c r="AW29" s="121">
        <v>0</v>
      </c>
      <c r="AX29" s="121">
        <f>SUM(AY29:BB29)</f>
        <v>72032</v>
      </c>
      <c r="AY29" s="121">
        <v>26975</v>
      </c>
      <c r="AZ29" s="121">
        <v>33774</v>
      </c>
      <c r="BA29" s="121">
        <v>10029</v>
      </c>
      <c r="BB29" s="121">
        <v>1254</v>
      </c>
      <c r="BC29" s="121">
        <v>36845</v>
      </c>
      <c r="BD29" s="121">
        <v>0</v>
      </c>
      <c r="BE29" s="121">
        <v>0</v>
      </c>
      <c r="BF29" s="121">
        <f>SUM(AE29,+AM29,+BE29)</f>
        <v>85153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23646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85153</v>
      </c>
      <c r="CR29" s="121">
        <f>SUM(AN29,+BP29)</f>
        <v>9202</v>
      </c>
      <c r="CS29" s="121">
        <f>SUM(AO29,+BQ29)</f>
        <v>9202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3919</v>
      </c>
      <c r="CX29" s="121">
        <f>SUM(AT29,+BV29)</f>
        <v>0</v>
      </c>
      <c r="CY29" s="121">
        <f>SUM(AU29,+BW29)</f>
        <v>2066</v>
      </c>
      <c r="CZ29" s="121">
        <f>SUM(AV29,+BX29)</f>
        <v>1853</v>
      </c>
      <c r="DA29" s="121">
        <f>SUM(AW29,+BY29)</f>
        <v>0</v>
      </c>
      <c r="DB29" s="121">
        <f>SUM(AX29,+BZ29)</f>
        <v>72032</v>
      </c>
      <c r="DC29" s="121">
        <f>SUM(AY29,+CA29)</f>
        <v>26975</v>
      </c>
      <c r="DD29" s="121">
        <f>SUM(AZ29,+CB29)</f>
        <v>33774</v>
      </c>
      <c r="DE29" s="121">
        <f>SUM(BA29,+CC29)</f>
        <v>10029</v>
      </c>
      <c r="DF29" s="121">
        <f>SUM(BB29,+CD29)</f>
        <v>1254</v>
      </c>
      <c r="DG29" s="121">
        <f>SUM(BC29,+CE29)</f>
        <v>60491</v>
      </c>
      <c r="DH29" s="121">
        <f>SUM(BD29,+CF29)</f>
        <v>0</v>
      </c>
      <c r="DI29" s="121">
        <f>SUM(BE29,+CG29)</f>
        <v>0</v>
      </c>
      <c r="DJ29" s="121">
        <f>SUM(BF29,+CH29)</f>
        <v>85153</v>
      </c>
    </row>
    <row r="30" spans="1:114" s="136" customFormat="1" ht="13.5" customHeight="1" x14ac:dyDescent="0.15">
      <c r="A30" s="119" t="s">
        <v>4</v>
      </c>
      <c r="B30" s="120" t="s">
        <v>411</v>
      </c>
      <c r="C30" s="119" t="s">
        <v>412</v>
      </c>
      <c r="D30" s="121">
        <f>SUM(E30,+L30)</f>
        <v>367506</v>
      </c>
      <c r="E30" s="121">
        <f>SUM(F30:I30,K30)</f>
        <v>186250</v>
      </c>
      <c r="F30" s="121">
        <v>0</v>
      </c>
      <c r="G30" s="121">
        <v>0</v>
      </c>
      <c r="H30" s="121">
        <v>185400</v>
      </c>
      <c r="I30" s="121">
        <v>0</v>
      </c>
      <c r="J30" s="122" t="s">
        <v>487</v>
      </c>
      <c r="K30" s="121">
        <v>850</v>
      </c>
      <c r="L30" s="121">
        <v>181256</v>
      </c>
      <c r="M30" s="121">
        <f>SUM(N30,+U30)</f>
        <v>25485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487</v>
      </c>
      <c r="T30" s="121">
        <v>0</v>
      </c>
      <c r="U30" s="121">
        <v>25485</v>
      </c>
      <c r="V30" s="121">
        <f>+SUM(D30,M30)</f>
        <v>392991</v>
      </c>
      <c r="W30" s="121">
        <f>+SUM(E30,N30)</f>
        <v>186250</v>
      </c>
      <c r="X30" s="121">
        <f>+SUM(F30,O30)</f>
        <v>0</v>
      </c>
      <c r="Y30" s="121">
        <f>+SUM(G30,P30)</f>
        <v>0</v>
      </c>
      <c r="Z30" s="121">
        <f>+SUM(H30,Q30)</f>
        <v>185400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850</v>
      </c>
      <c r="AD30" s="121">
        <f>+SUM(L30,U30)</f>
        <v>206741</v>
      </c>
      <c r="AE30" s="121">
        <f>SUM(AF30,+AK30)</f>
        <v>210093</v>
      </c>
      <c r="AF30" s="121">
        <f>SUM(AG30:AJ30)</f>
        <v>210093</v>
      </c>
      <c r="AG30" s="121">
        <v>948</v>
      </c>
      <c r="AH30" s="121">
        <v>0</v>
      </c>
      <c r="AI30" s="121">
        <v>209145</v>
      </c>
      <c r="AJ30" s="121">
        <v>0</v>
      </c>
      <c r="AK30" s="121">
        <v>0</v>
      </c>
      <c r="AL30" s="121">
        <v>0</v>
      </c>
      <c r="AM30" s="121">
        <f>SUM(AN30,AS30,AW30,AX30,BD30)</f>
        <v>117703</v>
      </c>
      <c r="AN30" s="121">
        <f>SUM(AO30:AR30)</f>
        <v>22747</v>
      </c>
      <c r="AO30" s="121">
        <v>22747</v>
      </c>
      <c r="AP30" s="121">
        <v>0</v>
      </c>
      <c r="AQ30" s="121">
        <v>0</v>
      </c>
      <c r="AR30" s="121">
        <v>0</v>
      </c>
      <c r="AS30" s="121">
        <f>SUM(AT30:AV30)</f>
        <v>4405</v>
      </c>
      <c r="AT30" s="121">
        <v>0</v>
      </c>
      <c r="AU30" s="121">
        <v>4222</v>
      </c>
      <c r="AV30" s="121">
        <v>183</v>
      </c>
      <c r="AW30" s="121">
        <v>0</v>
      </c>
      <c r="AX30" s="121">
        <f>SUM(AY30:BB30)</f>
        <v>90551</v>
      </c>
      <c r="AY30" s="121">
        <v>37433</v>
      </c>
      <c r="AZ30" s="121">
        <v>9703</v>
      </c>
      <c r="BA30" s="121">
        <v>43415</v>
      </c>
      <c r="BB30" s="121">
        <v>0</v>
      </c>
      <c r="BC30" s="121">
        <v>39710</v>
      </c>
      <c r="BD30" s="121">
        <v>0</v>
      </c>
      <c r="BE30" s="121">
        <v>0</v>
      </c>
      <c r="BF30" s="121">
        <f>SUM(AE30,+AM30,+BE30)</f>
        <v>327796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25485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210093</v>
      </c>
      <c r="CJ30" s="121">
        <f>SUM(AF30,+BH30)</f>
        <v>210093</v>
      </c>
      <c r="CK30" s="121">
        <f>SUM(AG30,+BI30)</f>
        <v>948</v>
      </c>
      <c r="CL30" s="121">
        <f>SUM(AH30,+BJ30)</f>
        <v>0</v>
      </c>
      <c r="CM30" s="121">
        <f>SUM(AI30,+BK30)</f>
        <v>209145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117703</v>
      </c>
      <c r="CR30" s="121">
        <f>SUM(AN30,+BP30)</f>
        <v>22747</v>
      </c>
      <c r="CS30" s="121">
        <f>SUM(AO30,+BQ30)</f>
        <v>22747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4405</v>
      </c>
      <c r="CX30" s="121">
        <f>SUM(AT30,+BV30)</f>
        <v>0</v>
      </c>
      <c r="CY30" s="121">
        <f>SUM(AU30,+BW30)</f>
        <v>4222</v>
      </c>
      <c r="CZ30" s="121">
        <f>SUM(AV30,+BX30)</f>
        <v>183</v>
      </c>
      <c r="DA30" s="121">
        <f>SUM(AW30,+BY30)</f>
        <v>0</v>
      </c>
      <c r="DB30" s="121">
        <f>SUM(AX30,+BZ30)</f>
        <v>90551</v>
      </c>
      <c r="DC30" s="121">
        <f>SUM(AY30,+CA30)</f>
        <v>37433</v>
      </c>
      <c r="DD30" s="121">
        <f>SUM(AZ30,+CB30)</f>
        <v>9703</v>
      </c>
      <c r="DE30" s="121">
        <f>SUM(BA30,+CC30)</f>
        <v>43415</v>
      </c>
      <c r="DF30" s="121">
        <f>SUM(BB30,+CD30)</f>
        <v>0</v>
      </c>
      <c r="DG30" s="121">
        <f>SUM(BC30,+CE30)</f>
        <v>65195</v>
      </c>
      <c r="DH30" s="121">
        <f>SUM(BD30,+CF30)</f>
        <v>0</v>
      </c>
      <c r="DI30" s="121">
        <f>SUM(BE30,+CG30)</f>
        <v>0</v>
      </c>
      <c r="DJ30" s="121">
        <f>SUM(BF30,+CH30)</f>
        <v>327796</v>
      </c>
    </row>
    <row r="31" spans="1:114" s="136" customFormat="1" ht="13.5" customHeight="1" x14ac:dyDescent="0.15">
      <c r="A31" s="119" t="s">
        <v>4</v>
      </c>
      <c r="B31" s="120" t="s">
        <v>414</v>
      </c>
      <c r="C31" s="119" t="s">
        <v>415</v>
      </c>
      <c r="D31" s="121">
        <f>SUM(E31,+L31)</f>
        <v>210568</v>
      </c>
      <c r="E31" s="121">
        <f>SUM(F31:I31,K31)</f>
        <v>16774</v>
      </c>
      <c r="F31" s="121">
        <v>0</v>
      </c>
      <c r="G31" s="121">
        <v>0</v>
      </c>
      <c r="H31" s="121">
        <v>0</v>
      </c>
      <c r="I31" s="121">
        <v>16242</v>
      </c>
      <c r="J31" s="122" t="s">
        <v>487</v>
      </c>
      <c r="K31" s="121">
        <v>532</v>
      </c>
      <c r="L31" s="121">
        <v>193794</v>
      </c>
      <c r="M31" s="121">
        <f>SUM(N31,+U31)</f>
        <v>80748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487</v>
      </c>
      <c r="T31" s="121">
        <v>0</v>
      </c>
      <c r="U31" s="121">
        <v>80748</v>
      </c>
      <c r="V31" s="121">
        <f>+SUM(D31,M31)</f>
        <v>291316</v>
      </c>
      <c r="W31" s="121">
        <f>+SUM(E31,N31)</f>
        <v>16774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16242</v>
      </c>
      <c r="AB31" s="122" t="str">
        <f>IF(+SUM(J31,S31)=0,"-",+SUM(J31,S31))</f>
        <v>-</v>
      </c>
      <c r="AC31" s="121">
        <f>+SUM(K31,T31)</f>
        <v>532</v>
      </c>
      <c r="AD31" s="121">
        <f>+SUM(L31,U31)</f>
        <v>274542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78288</v>
      </c>
      <c r="AN31" s="121">
        <f>SUM(AO31:AR31)</f>
        <v>18462</v>
      </c>
      <c r="AO31" s="121">
        <v>15154</v>
      </c>
      <c r="AP31" s="121">
        <v>0</v>
      </c>
      <c r="AQ31" s="121">
        <v>0</v>
      </c>
      <c r="AR31" s="121">
        <v>3308</v>
      </c>
      <c r="AS31" s="121">
        <f>SUM(AT31:AV31)</f>
        <v>14272</v>
      </c>
      <c r="AT31" s="121">
        <v>590</v>
      </c>
      <c r="AU31" s="121">
        <v>0</v>
      </c>
      <c r="AV31" s="121">
        <v>13682</v>
      </c>
      <c r="AW31" s="121">
        <v>0</v>
      </c>
      <c r="AX31" s="121">
        <f>SUM(AY31:BB31)</f>
        <v>45554</v>
      </c>
      <c r="AY31" s="121">
        <v>45554</v>
      </c>
      <c r="AZ31" s="121">
        <v>0</v>
      </c>
      <c r="BA31" s="121">
        <v>0</v>
      </c>
      <c r="BB31" s="121">
        <v>0</v>
      </c>
      <c r="BC31" s="121">
        <v>132280</v>
      </c>
      <c r="BD31" s="121">
        <v>0</v>
      </c>
      <c r="BE31" s="121">
        <v>0</v>
      </c>
      <c r="BF31" s="121">
        <f>SUM(AE31,+AM31,+BE31)</f>
        <v>78288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827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79921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827</v>
      </c>
      <c r="CQ31" s="121">
        <f>SUM(AM31,+BO31)</f>
        <v>78288</v>
      </c>
      <c r="CR31" s="121">
        <f>SUM(AN31,+BP31)</f>
        <v>18462</v>
      </c>
      <c r="CS31" s="121">
        <f>SUM(AO31,+BQ31)</f>
        <v>15154</v>
      </c>
      <c r="CT31" s="121">
        <f>SUM(AP31,+BR31)</f>
        <v>0</v>
      </c>
      <c r="CU31" s="121">
        <f>SUM(AQ31,+BS31)</f>
        <v>0</v>
      </c>
      <c r="CV31" s="121">
        <f>SUM(AR31,+BT31)</f>
        <v>3308</v>
      </c>
      <c r="CW31" s="121">
        <f>SUM(AS31,+BU31)</f>
        <v>14272</v>
      </c>
      <c r="CX31" s="121">
        <f>SUM(AT31,+BV31)</f>
        <v>590</v>
      </c>
      <c r="CY31" s="121">
        <f>SUM(AU31,+BW31)</f>
        <v>0</v>
      </c>
      <c r="CZ31" s="121">
        <f>SUM(AV31,+BX31)</f>
        <v>13682</v>
      </c>
      <c r="DA31" s="121">
        <f>SUM(AW31,+BY31)</f>
        <v>0</v>
      </c>
      <c r="DB31" s="121">
        <f>SUM(AX31,+BZ31)</f>
        <v>45554</v>
      </c>
      <c r="DC31" s="121">
        <f>SUM(AY31,+CA31)</f>
        <v>45554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212201</v>
      </c>
      <c r="DH31" s="121">
        <f>SUM(BD31,+CF31)</f>
        <v>0</v>
      </c>
      <c r="DI31" s="121">
        <f>SUM(BE31,+CG31)</f>
        <v>0</v>
      </c>
      <c r="DJ31" s="121">
        <f>SUM(BF31,+CH31)</f>
        <v>78288</v>
      </c>
    </row>
    <row r="32" spans="1:114" s="136" customFormat="1" ht="13.5" customHeight="1" x14ac:dyDescent="0.15">
      <c r="A32" s="119" t="s">
        <v>4</v>
      </c>
      <c r="B32" s="120" t="s">
        <v>419</v>
      </c>
      <c r="C32" s="119" t="s">
        <v>420</v>
      </c>
      <c r="D32" s="121">
        <f>SUM(E32,+L32)</f>
        <v>182986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487</v>
      </c>
      <c r="K32" s="121">
        <v>0</v>
      </c>
      <c r="L32" s="121">
        <v>182986</v>
      </c>
      <c r="M32" s="121">
        <f>SUM(N32,+U32)</f>
        <v>39126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487</v>
      </c>
      <c r="T32" s="121">
        <v>0</v>
      </c>
      <c r="U32" s="121">
        <v>39126</v>
      </c>
      <c r="V32" s="121">
        <f>+SUM(D32,M32)</f>
        <v>222112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222112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182986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6084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33042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6084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216028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15">
      <c r="A33" s="119" t="s">
        <v>4</v>
      </c>
      <c r="B33" s="120" t="s">
        <v>424</v>
      </c>
      <c r="C33" s="119" t="s">
        <v>425</v>
      </c>
      <c r="D33" s="121">
        <f>SUM(E33,+L33)</f>
        <v>45601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487</v>
      </c>
      <c r="K33" s="121">
        <v>0</v>
      </c>
      <c r="L33" s="121">
        <v>45601</v>
      </c>
      <c r="M33" s="121">
        <f>SUM(N33,+U33)</f>
        <v>20628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487</v>
      </c>
      <c r="T33" s="121">
        <v>0</v>
      </c>
      <c r="U33" s="121">
        <v>20628</v>
      </c>
      <c r="V33" s="121">
        <f>+SUM(D33,M33)</f>
        <v>66229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66229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0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45601</v>
      </c>
      <c r="BD33" s="121">
        <v>0</v>
      </c>
      <c r="BE33" s="121">
        <v>0</v>
      </c>
      <c r="BF33" s="121">
        <f>SUM(AE33,+AM33,+BE33)</f>
        <v>0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20628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0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0</v>
      </c>
      <c r="DC33" s="121">
        <f>SUM(AY33,+CA33)</f>
        <v>0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66229</v>
      </c>
      <c r="DH33" s="121">
        <f>SUM(BD33,+CF33)</f>
        <v>0</v>
      </c>
      <c r="DI33" s="121">
        <f>SUM(BE33,+CG33)</f>
        <v>0</v>
      </c>
      <c r="DJ33" s="121">
        <f>SUM(BF33,+CH33)</f>
        <v>0</v>
      </c>
    </row>
    <row r="34" spans="1:114" s="136" customFormat="1" ht="13.5" customHeight="1" x14ac:dyDescent="0.15">
      <c r="A34" s="119" t="s">
        <v>4</v>
      </c>
      <c r="B34" s="120" t="s">
        <v>427</v>
      </c>
      <c r="C34" s="119" t="s">
        <v>428</v>
      </c>
      <c r="D34" s="121">
        <f>SUM(E34,+L34)</f>
        <v>66507</v>
      </c>
      <c r="E34" s="121">
        <f>SUM(F34:I34,K34)</f>
        <v>5005</v>
      </c>
      <c r="F34" s="121">
        <v>0</v>
      </c>
      <c r="G34" s="121">
        <v>0</v>
      </c>
      <c r="H34" s="121">
        <v>0</v>
      </c>
      <c r="I34" s="121">
        <v>5005</v>
      </c>
      <c r="J34" s="122" t="s">
        <v>487</v>
      </c>
      <c r="K34" s="121">
        <v>0</v>
      </c>
      <c r="L34" s="121">
        <v>61502</v>
      </c>
      <c r="M34" s="121">
        <f>SUM(N34,+U34)</f>
        <v>31029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487</v>
      </c>
      <c r="T34" s="121">
        <v>0</v>
      </c>
      <c r="U34" s="121">
        <v>31029</v>
      </c>
      <c r="V34" s="121">
        <f>+SUM(D34,M34)</f>
        <v>97536</v>
      </c>
      <c r="W34" s="121">
        <f>+SUM(E34,N34)</f>
        <v>5005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5005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92531</v>
      </c>
      <c r="AE34" s="121">
        <f>SUM(AF34,+AK34)</f>
        <v>1674</v>
      </c>
      <c r="AF34" s="121">
        <f>SUM(AG34:AJ34)</f>
        <v>1674</v>
      </c>
      <c r="AG34" s="121">
        <v>0</v>
      </c>
      <c r="AH34" s="121">
        <v>0</v>
      </c>
      <c r="AI34" s="121">
        <v>1674</v>
      </c>
      <c r="AJ34" s="121">
        <v>0</v>
      </c>
      <c r="AK34" s="121">
        <v>0</v>
      </c>
      <c r="AL34" s="121">
        <v>0</v>
      </c>
      <c r="AM34" s="121">
        <f>SUM(AN34,AS34,AW34,AX34,BD34)</f>
        <v>25974</v>
      </c>
      <c r="AN34" s="121">
        <f>SUM(AO34:AR34)</f>
        <v>3651</v>
      </c>
      <c r="AO34" s="121">
        <v>2335</v>
      </c>
      <c r="AP34" s="121">
        <v>0</v>
      </c>
      <c r="AQ34" s="121">
        <v>0</v>
      </c>
      <c r="AR34" s="121">
        <v>1316</v>
      </c>
      <c r="AS34" s="121">
        <f>SUM(AT34:AV34)</f>
        <v>6878</v>
      </c>
      <c r="AT34" s="121">
        <v>0</v>
      </c>
      <c r="AU34" s="121">
        <v>0</v>
      </c>
      <c r="AV34" s="121">
        <v>6878</v>
      </c>
      <c r="AW34" s="121">
        <v>0</v>
      </c>
      <c r="AX34" s="121">
        <f>SUM(AY34:BB34)</f>
        <v>15445</v>
      </c>
      <c r="AY34" s="121">
        <v>8370</v>
      </c>
      <c r="AZ34" s="121">
        <v>0</v>
      </c>
      <c r="BA34" s="121">
        <v>7075</v>
      </c>
      <c r="BB34" s="121">
        <v>0</v>
      </c>
      <c r="BC34" s="121">
        <v>38859</v>
      </c>
      <c r="BD34" s="121">
        <v>0</v>
      </c>
      <c r="BE34" s="121">
        <v>0</v>
      </c>
      <c r="BF34" s="121">
        <f>SUM(AE34,+AM34,+BE34)</f>
        <v>27648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318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30711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1674</v>
      </c>
      <c r="CJ34" s="121">
        <f>SUM(AF34,+BH34)</f>
        <v>1674</v>
      </c>
      <c r="CK34" s="121">
        <f>SUM(AG34,+BI34)</f>
        <v>0</v>
      </c>
      <c r="CL34" s="121">
        <f>SUM(AH34,+BJ34)</f>
        <v>0</v>
      </c>
      <c r="CM34" s="121">
        <f>SUM(AI34,+BK34)</f>
        <v>1674</v>
      </c>
      <c r="CN34" s="121">
        <f>SUM(AJ34,+BL34)</f>
        <v>0</v>
      </c>
      <c r="CO34" s="121">
        <f>SUM(AK34,+BM34)</f>
        <v>0</v>
      </c>
      <c r="CP34" s="121">
        <f>SUM(AL34,+BN34)</f>
        <v>318</v>
      </c>
      <c r="CQ34" s="121">
        <f>SUM(AM34,+BO34)</f>
        <v>25974</v>
      </c>
      <c r="CR34" s="121">
        <f>SUM(AN34,+BP34)</f>
        <v>3651</v>
      </c>
      <c r="CS34" s="121">
        <f>SUM(AO34,+BQ34)</f>
        <v>2335</v>
      </c>
      <c r="CT34" s="121">
        <f>SUM(AP34,+BR34)</f>
        <v>0</v>
      </c>
      <c r="CU34" s="121">
        <f>SUM(AQ34,+BS34)</f>
        <v>0</v>
      </c>
      <c r="CV34" s="121">
        <f>SUM(AR34,+BT34)</f>
        <v>1316</v>
      </c>
      <c r="CW34" s="121">
        <f>SUM(AS34,+BU34)</f>
        <v>6878</v>
      </c>
      <c r="CX34" s="121">
        <f>SUM(AT34,+BV34)</f>
        <v>0</v>
      </c>
      <c r="CY34" s="121">
        <f>SUM(AU34,+BW34)</f>
        <v>0</v>
      </c>
      <c r="CZ34" s="121">
        <f>SUM(AV34,+BX34)</f>
        <v>6878</v>
      </c>
      <c r="DA34" s="121">
        <f>SUM(AW34,+BY34)</f>
        <v>0</v>
      </c>
      <c r="DB34" s="121">
        <f>SUM(AX34,+BZ34)</f>
        <v>15445</v>
      </c>
      <c r="DC34" s="121">
        <f>SUM(AY34,+CA34)</f>
        <v>8370</v>
      </c>
      <c r="DD34" s="121">
        <f>SUM(AZ34,+CB34)</f>
        <v>0</v>
      </c>
      <c r="DE34" s="121">
        <f>SUM(BA34,+CC34)</f>
        <v>7075</v>
      </c>
      <c r="DF34" s="121">
        <f>SUM(BB34,+CD34)</f>
        <v>0</v>
      </c>
      <c r="DG34" s="121">
        <f>SUM(BC34,+CE34)</f>
        <v>69570</v>
      </c>
      <c r="DH34" s="121">
        <f>SUM(BD34,+CF34)</f>
        <v>0</v>
      </c>
      <c r="DI34" s="121">
        <f>SUM(BE34,+CG34)</f>
        <v>0</v>
      </c>
      <c r="DJ34" s="121">
        <f>SUM(BF34,+CH34)</f>
        <v>27648</v>
      </c>
    </row>
    <row r="35" spans="1:114" s="136" customFormat="1" ht="13.5" customHeight="1" x14ac:dyDescent="0.15">
      <c r="A35" s="119" t="s">
        <v>4</v>
      </c>
      <c r="B35" s="120" t="s">
        <v>430</v>
      </c>
      <c r="C35" s="119" t="s">
        <v>431</v>
      </c>
      <c r="D35" s="121">
        <f>SUM(E35,+L35)</f>
        <v>192617</v>
      </c>
      <c r="E35" s="121">
        <f>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2" t="s">
        <v>487</v>
      </c>
      <c r="K35" s="121">
        <v>0</v>
      </c>
      <c r="L35" s="121">
        <v>192617</v>
      </c>
      <c r="M35" s="121">
        <f>SUM(N35,+U35)</f>
        <v>46924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487</v>
      </c>
      <c r="T35" s="121">
        <v>0</v>
      </c>
      <c r="U35" s="121">
        <v>46924</v>
      </c>
      <c r="V35" s="121">
        <f>+SUM(D35,M35)</f>
        <v>239541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239541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0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192617</v>
      </c>
      <c r="BD35" s="121">
        <v>0</v>
      </c>
      <c r="BE35" s="121">
        <v>0</v>
      </c>
      <c r="BF35" s="121">
        <f>SUM(AE35,+AM35,+BE35)</f>
        <v>0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7297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39627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7297</v>
      </c>
      <c r="CQ35" s="121">
        <f>SUM(AM35,+BO35)</f>
        <v>0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0</v>
      </c>
      <c r="DC35" s="121">
        <f>SUM(AY35,+CA35)</f>
        <v>0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232244</v>
      </c>
      <c r="DH35" s="121">
        <f>SUM(BD35,+CF35)</f>
        <v>0</v>
      </c>
      <c r="DI35" s="121">
        <f>SUM(BE35,+CG35)</f>
        <v>0</v>
      </c>
      <c r="DJ35" s="121">
        <f>SUM(BF35,+CH35)</f>
        <v>0</v>
      </c>
    </row>
    <row r="36" spans="1:114" s="136" customFormat="1" ht="13.5" customHeight="1" x14ac:dyDescent="0.15">
      <c r="A36" s="119" t="s">
        <v>4</v>
      </c>
      <c r="B36" s="120" t="s">
        <v>433</v>
      </c>
      <c r="C36" s="119" t="s">
        <v>434</v>
      </c>
      <c r="D36" s="121">
        <f>SUM(E36,+L36)</f>
        <v>195991</v>
      </c>
      <c r="E36" s="121">
        <f>SUM(F36:I36,K36)</f>
        <v>56725</v>
      </c>
      <c r="F36" s="121">
        <v>0</v>
      </c>
      <c r="G36" s="121">
        <v>0</v>
      </c>
      <c r="H36" s="121">
        <v>0</v>
      </c>
      <c r="I36" s="121">
        <v>1725</v>
      </c>
      <c r="J36" s="122" t="s">
        <v>487</v>
      </c>
      <c r="K36" s="121">
        <v>55000</v>
      </c>
      <c r="L36" s="121">
        <v>139266</v>
      </c>
      <c r="M36" s="121">
        <f>SUM(N36,+U36)</f>
        <v>78785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487</v>
      </c>
      <c r="T36" s="121">
        <v>0</v>
      </c>
      <c r="U36" s="121">
        <v>78785</v>
      </c>
      <c r="V36" s="121">
        <f>+SUM(D36,M36)</f>
        <v>274776</v>
      </c>
      <c r="W36" s="121">
        <f>+SUM(E36,N36)</f>
        <v>56725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1725</v>
      </c>
      <c r="AB36" s="122" t="str">
        <f>IF(+SUM(J36,S36)=0,"-",+SUM(J36,S36))</f>
        <v>-</v>
      </c>
      <c r="AC36" s="121">
        <f>+SUM(K36,T36)</f>
        <v>55000</v>
      </c>
      <c r="AD36" s="121">
        <f>+SUM(L36,U36)</f>
        <v>218051</v>
      </c>
      <c r="AE36" s="121">
        <f>SUM(AF36,+AK36)</f>
        <v>999</v>
      </c>
      <c r="AF36" s="121">
        <f>SUM(AG36:AJ36)</f>
        <v>999</v>
      </c>
      <c r="AG36" s="121">
        <v>0</v>
      </c>
      <c r="AH36" s="121">
        <v>0</v>
      </c>
      <c r="AI36" s="121">
        <v>999</v>
      </c>
      <c r="AJ36" s="121">
        <v>0</v>
      </c>
      <c r="AK36" s="121">
        <v>0</v>
      </c>
      <c r="AL36" s="121">
        <v>0</v>
      </c>
      <c r="AM36" s="121">
        <f>SUM(AN36,AS36,AW36,AX36,BD36)</f>
        <v>78501</v>
      </c>
      <c r="AN36" s="121">
        <f>SUM(AO36:AR36)</f>
        <v>9767</v>
      </c>
      <c r="AO36" s="121">
        <v>9767</v>
      </c>
      <c r="AP36" s="121">
        <v>0</v>
      </c>
      <c r="AQ36" s="121">
        <v>0</v>
      </c>
      <c r="AR36" s="121">
        <v>0</v>
      </c>
      <c r="AS36" s="121">
        <f>SUM(AT36:AV36)</f>
        <v>8088</v>
      </c>
      <c r="AT36" s="121">
        <v>0</v>
      </c>
      <c r="AU36" s="121">
        <v>0</v>
      </c>
      <c r="AV36" s="121">
        <v>8088</v>
      </c>
      <c r="AW36" s="121">
        <v>0</v>
      </c>
      <c r="AX36" s="121">
        <f>SUM(AY36:BB36)</f>
        <v>60646</v>
      </c>
      <c r="AY36" s="121">
        <v>56041</v>
      </c>
      <c r="AZ36" s="121">
        <v>0</v>
      </c>
      <c r="BA36" s="121">
        <v>4605</v>
      </c>
      <c r="BB36" s="121">
        <v>0</v>
      </c>
      <c r="BC36" s="121">
        <v>116491</v>
      </c>
      <c r="BD36" s="121">
        <v>0</v>
      </c>
      <c r="BE36" s="121">
        <v>0</v>
      </c>
      <c r="BF36" s="121">
        <f>SUM(AE36,+AM36,+BE36)</f>
        <v>79500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625</v>
      </c>
      <c r="BO36" s="121">
        <f>SUM(BP36,BU36,BY36,BZ36,CF36)</f>
        <v>17766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17766</v>
      </c>
      <c r="CA36" s="121">
        <v>17766</v>
      </c>
      <c r="CB36" s="121">
        <v>0</v>
      </c>
      <c r="CC36" s="121">
        <v>0</v>
      </c>
      <c r="CD36" s="121">
        <v>0</v>
      </c>
      <c r="CE36" s="121">
        <v>60394</v>
      </c>
      <c r="CF36" s="121">
        <v>0</v>
      </c>
      <c r="CG36" s="121">
        <v>0</v>
      </c>
      <c r="CH36" s="121">
        <f>SUM(BG36,+BO36,+CG36)</f>
        <v>17766</v>
      </c>
      <c r="CI36" s="121">
        <f>SUM(AE36,+BG36)</f>
        <v>999</v>
      </c>
      <c r="CJ36" s="121">
        <f>SUM(AF36,+BH36)</f>
        <v>999</v>
      </c>
      <c r="CK36" s="121">
        <f>SUM(AG36,+BI36)</f>
        <v>0</v>
      </c>
      <c r="CL36" s="121">
        <f>SUM(AH36,+BJ36)</f>
        <v>0</v>
      </c>
      <c r="CM36" s="121">
        <f>SUM(AI36,+BK36)</f>
        <v>999</v>
      </c>
      <c r="CN36" s="121">
        <f>SUM(AJ36,+BL36)</f>
        <v>0</v>
      </c>
      <c r="CO36" s="121">
        <f>SUM(AK36,+BM36)</f>
        <v>0</v>
      </c>
      <c r="CP36" s="121">
        <f>SUM(AL36,+BN36)</f>
        <v>625</v>
      </c>
      <c r="CQ36" s="121">
        <f>SUM(AM36,+BO36)</f>
        <v>96267</v>
      </c>
      <c r="CR36" s="121">
        <f>SUM(AN36,+BP36)</f>
        <v>9767</v>
      </c>
      <c r="CS36" s="121">
        <f>SUM(AO36,+BQ36)</f>
        <v>9767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8088</v>
      </c>
      <c r="CX36" s="121">
        <f>SUM(AT36,+BV36)</f>
        <v>0</v>
      </c>
      <c r="CY36" s="121">
        <f>SUM(AU36,+BW36)</f>
        <v>0</v>
      </c>
      <c r="CZ36" s="121">
        <f>SUM(AV36,+BX36)</f>
        <v>8088</v>
      </c>
      <c r="DA36" s="121">
        <f>SUM(AW36,+BY36)</f>
        <v>0</v>
      </c>
      <c r="DB36" s="121">
        <f>SUM(AX36,+BZ36)</f>
        <v>78412</v>
      </c>
      <c r="DC36" s="121">
        <f>SUM(AY36,+CA36)</f>
        <v>73807</v>
      </c>
      <c r="DD36" s="121">
        <f>SUM(AZ36,+CB36)</f>
        <v>0</v>
      </c>
      <c r="DE36" s="121">
        <f>SUM(BA36,+CC36)</f>
        <v>4605</v>
      </c>
      <c r="DF36" s="121">
        <f>SUM(BB36,+CD36)</f>
        <v>0</v>
      </c>
      <c r="DG36" s="121">
        <f>SUM(BC36,+CE36)</f>
        <v>176885</v>
      </c>
      <c r="DH36" s="121">
        <f>SUM(BD36,+CF36)</f>
        <v>0</v>
      </c>
      <c r="DI36" s="121">
        <f>SUM(BE36,+CG36)</f>
        <v>0</v>
      </c>
      <c r="DJ36" s="121">
        <f>SUM(BF36,+CH36)</f>
        <v>97266</v>
      </c>
    </row>
    <row r="37" spans="1:114" s="136" customFormat="1" ht="13.5" customHeight="1" x14ac:dyDescent="0.15">
      <c r="A37" s="119" t="s">
        <v>4</v>
      </c>
      <c r="B37" s="120" t="s">
        <v>436</v>
      </c>
      <c r="C37" s="119" t="s">
        <v>437</v>
      </c>
      <c r="D37" s="121">
        <f>SUM(E37,+L37)</f>
        <v>127467</v>
      </c>
      <c r="E37" s="121">
        <f>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2" t="s">
        <v>487</v>
      </c>
      <c r="K37" s="121">
        <v>0</v>
      </c>
      <c r="L37" s="121">
        <v>127467</v>
      </c>
      <c r="M37" s="121">
        <f>SUM(N37,+U37)</f>
        <v>42646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487</v>
      </c>
      <c r="T37" s="121">
        <v>0</v>
      </c>
      <c r="U37" s="121">
        <v>42646</v>
      </c>
      <c r="V37" s="121">
        <f>+SUM(D37,M37)</f>
        <v>170113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170113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0</v>
      </c>
      <c r="AN37" s="121">
        <f>SUM(AO37:AR37)</f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f>SUM(AT37:AV37)</f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127467</v>
      </c>
      <c r="BD37" s="121">
        <v>0</v>
      </c>
      <c r="BE37" s="121">
        <v>0</v>
      </c>
      <c r="BF37" s="121">
        <f>SUM(AE37,+AM37,+BE37)</f>
        <v>0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0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42646</v>
      </c>
      <c r="CF37" s="121">
        <v>0</v>
      </c>
      <c r="CG37" s="121">
        <v>0</v>
      </c>
      <c r="CH37" s="121">
        <f>SUM(BG37,+BO37,+CG37)</f>
        <v>0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0</v>
      </c>
      <c r="CR37" s="121">
        <f>SUM(AN37,+BP37)</f>
        <v>0</v>
      </c>
      <c r="CS37" s="121">
        <f>SUM(AO37,+BQ37)</f>
        <v>0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0</v>
      </c>
      <c r="CX37" s="121">
        <f>SUM(AT37,+BV37)</f>
        <v>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170113</v>
      </c>
      <c r="DH37" s="121">
        <f>SUM(BD37,+CF37)</f>
        <v>0</v>
      </c>
      <c r="DI37" s="121">
        <f>SUM(BE37,+CG37)</f>
        <v>0</v>
      </c>
      <c r="DJ37" s="121">
        <f>SUM(BF37,+CH37)</f>
        <v>0</v>
      </c>
    </row>
    <row r="38" spans="1:114" s="136" customFormat="1" ht="13.5" customHeight="1" x14ac:dyDescent="0.15">
      <c r="A38" s="119" t="s">
        <v>4</v>
      </c>
      <c r="B38" s="120" t="s">
        <v>439</v>
      </c>
      <c r="C38" s="119" t="s">
        <v>440</v>
      </c>
      <c r="D38" s="121">
        <f>SUM(E38,+L38)</f>
        <v>186538</v>
      </c>
      <c r="E38" s="121">
        <f>SUM(F38:I38,K38)</f>
        <v>35466</v>
      </c>
      <c r="F38" s="121">
        <v>0</v>
      </c>
      <c r="G38" s="121">
        <v>26508</v>
      </c>
      <c r="H38" s="121">
        <v>0</v>
      </c>
      <c r="I38" s="121">
        <v>8950</v>
      </c>
      <c r="J38" s="122" t="s">
        <v>487</v>
      </c>
      <c r="K38" s="121">
        <v>8</v>
      </c>
      <c r="L38" s="121">
        <v>151072</v>
      </c>
      <c r="M38" s="121">
        <f>SUM(N38,+U38)</f>
        <v>53477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487</v>
      </c>
      <c r="T38" s="121">
        <v>0</v>
      </c>
      <c r="U38" s="121">
        <v>53477</v>
      </c>
      <c r="V38" s="121">
        <f>+SUM(D38,M38)</f>
        <v>240015</v>
      </c>
      <c r="W38" s="121">
        <f>+SUM(E38,N38)</f>
        <v>35466</v>
      </c>
      <c r="X38" s="121">
        <f>+SUM(F38,O38)</f>
        <v>0</v>
      </c>
      <c r="Y38" s="121">
        <f>+SUM(G38,P38)</f>
        <v>26508</v>
      </c>
      <c r="Z38" s="121">
        <f>+SUM(H38,Q38)</f>
        <v>0</v>
      </c>
      <c r="AA38" s="121">
        <f>+SUM(I38,R38)</f>
        <v>8950</v>
      </c>
      <c r="AB38" s="122" t="str">
        <f>IF(+SUM(J38,S38)=0,"-",+SUM(J38,S38))</f>
        <v>-</v>
      </c>
      <c r="AC38" s="121">
        <f>+SUM(K38,T38)</f>
        <v>8</v>
      </c>
      <c r="AD38" s="121">
        <f>+SUM(L38,U38)</f>
        <v>204549</v>
      </c>
      <c r="AE38" s="121">
        <f>SUM(AF38,+AK38)</f>
        <v>21508</v>
      </c>
      <c r="AF38" s="121">
        <f>SUM(AG38:AJ38)</f>
        <v>21508</v>
      </c>
      <c r="AG38" s="121">
        <v>21508</v>
      </c>
      <c r="AH38" s="121">
        <v>0</v>
      </c>
      <c r="AI38" s="121">
        <v>0</v>
      </c>
      <c r="AJ38" s="121">
        <v>0</v>
      </c>
      <c r="AK38" s="121">
        <v>0</v>
      </c>
      <c r="AL38" s="121">
        <v>143</v>
      </c>
      <c r="AM38" s="121">
        <f>SUM(AN38,AS38,AW38,AX38,BD38)</f>
        <v>61360</v>
      </c>
      <c r="AN38" s="121">
        <f>SUM(AO38:AR38)</f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f>SUM(AT38:AV38)</f>
        <v>0</v>
      </c>
      <c r="AT38" s="121">
        <v>0</v>
      </c>
      <c r="AU38" s="121">
        <v>0</v>
      </c>
      <c r="AV38" s="121">
        <v>0</v>
      </c>
      <c r="AW38" s="121">
        <v>18636</v>
      </c>
      <c r="AX38" s="121">
        <f>SUM(AY38:BB38)</f>
        <v>42724</v>
      </c>
      <c r="AY38" s="121">
        <v>33048</v>
      </c>
      <c r="AZ38" s="121">
        <v>63</v>
      </c>
      <c r="BA38" s="121">
        <v>2041</v>
      </c>
      <c r="BB38" s="121">
        <v>7572</v>
      </c>
      <c r="BC38" s="121">
        <v>103527</v>
      </c>
      <c r="BD38" s="121">
        <v>0</v>
      </c>
      <c r="BE38" s="121">
        <v>0</v>
      </c>
      <c r="BF38" s="121">
        <f>SUM(AE38,+AM38,+BE38)</f>
        <v>82868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399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53078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21508</v>
      </c>
      <c r="CJ38" s="121">
        <f>SUM(AF38,+BH38)</f>
        <v>21508</v>
      </c>
      <c r="CK38" s="121">
        <f>SUM(AG38,+BI38)</f>
        <v>21508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542</v>
      </c>
      <c r="CQ38" s="121">
        <f>SUM(AM38,+BO38)</f>
        <v>61360</v>
      </c>
      <c r="CR38" s="121">
        <f>SUM(AN38,+BP38)</f>
        <v>0</v>
      </c>
      <c r="CS38" s="121">
        <f>SUM(AO38,+BQ38)</f>
        <v>0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0</v>
      </c>
      <c r="CX38" s="121">
        <f>SUM(AT38,+BV38)</f>
        <v>0</v>
      </c>
      <c r="CY38" s="121">
        <f>SUM(AU38,+BW38)</f>
        <v>0</v>
      </c>
      <c r="CZ38" s="121">
        <f>SUM(AV38,+BX38)</f>
        <v>0</v>
      </c>
      <c r="DA38" s="121">
        <f>SUM(AW38,+BY38)</f>
        <v>18636</v>
      </c>
      <c r="DB38" s="121">
        <f>SUM(AX38,+BZ38)</f>
        <v>42724</v>
      </c>
      <c r="DC38" s="121">
        <f>SUM(AY38,+CA38)</f>
        <v>33048</v>
      </c>
      <c r="DD38" s="121">
        <f>SUM(AZ38,+CB38)</f>
        <v>63</v>
      </c>
      <c r="DE38" s="121">
        <f>SUM(BA38,+CC38)</f>
        <v>2041</v>
      </c>
      <c r="DF38" s="121">
        <f>SUM(BB38,+CD38)</f>
        <v>7572</v>
      </c>
      <c r="DG38" s="121">
        <f>SUM(BC38,+CE38)</f>
        <v>156605</v>
      </c>
      <c r="DH38" s="121">
        <f>SUM(BD38,+CF38)</f>
        <v>0</v>
      </c>
      <c r="DI38" s="121">
        <f>SUM(BE38,+CG38)</f>
        <v>0</v>
      </c>
      <c r="DJ38" s="121">
        <f>SUM(BF38,+CH38)</f>
        <v>82868</v>
      </c>
    </row>
    <row r="39" spans="1:114" s="136" customFormat="1" ht="13.5" customHeight="1" x14ac:dyDescent="0.15">
      <c r="A39" s="119" t="s">
        <v>4</v>
      </c>
      <c r="B39" s="120" t="s">
        <v>442</v>
      </c>
      <c r="C39" s="119" t="s">
        <v>443</v>
      </c>
      <c r="D39" s="121">
        <f>SUM(E39,+L39)</f>
        <v>182016</v>
      </c>
      <c r="E39" s="121">
        <f>SUM(F39:I39,K39)</f>
        <v>9157</v>
      </c>
      <c r="F39" s="121">
        <v>0</v>
      </c>
      <c r="G39" s="121">
        <v>0</v>
      </c>
      <c r="H39" s="121">
        <v>0</v>
      </c>
      <c r="I39" s="121">
        <v>9157</v>
      </c>
      <c r="J39" s="122" t="s">
        <v>487</v>
      </c>
      <c r="K39" s="121">
        <v>0</v>
      </c>
      <c r="L39" s="121">
        <v>172859</v>
      </c>
      <c r="M39" s="121">
        <f>SUM(N39,+U39)</f>
        <v>59458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487</v>
      </c>
      <c r="T39" s="121">
        <v>0</v>
      </c>
      <c r="U39" s="121">
        <v>59458</v>
      </c>
      <c r="V39" s="121">
        <f>+SUM(D39,M39)</f>
        <v>241474</v>
      </c>
      <c r="W39" s="121">
        <f>+SUM(E39,N39)</f>
        <v>9157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9157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232317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148</v>
      </c>
      <c r="AM39" s="121">
        <f>SUM(AN39,AS39,AW39,AX39,BD39)</f>
        <v>78753</v>
      </c>
      <c r="AN39" s="121">
        <f>SUM(AO39:AR39)</f>
        <v>6884</v>
      </c>
      <c r="AO39" s="121">
        <v>6884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71869</v>
      </c>
      <c r="AY39" s="121">
        <v>36720</v>
      </c>
      <c r="AZ39" s="121">
        <v>30131</v>
      </c>
      <c r="BA39" s="121">
        <v>0</v>
      </c>
      <c r="BB39" s="121">
        <v>5018</v>
      </c>
      <c r="BC39" s="121">
        <v>102168</v>
      </c>
      <c r="BD39" s="121">
        <v>0</v>
      </c>
      <c r="BE39" s="121">
        <v>947</v>
      </c>
      <c r="BF39" s="121">
        <f>SUM(AE39,+AM39,+BE39)</f>
        <v>79700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439</v>
      </c>
      <c r="BO39" s="121">
        <f>SUM(BP39,BU39,BY39,BZ39,CF39)</f>
        <v>0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59019</v>
      </c>
      <c r="CF39" s="121">
        <v>0</v>
      </c>
      <c r="CG39" s="121">
        <v>0</v>
      </c>
      <c r="CH39" s="121">
        <f>SUM(BG39,+BO39,+CG39)</f>
        <v>0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587</v>
      </c>
      <c r="CQ39" s="121">
        <f>SUM(AM39,+BO39)</f>
        <v>78753</v>
      </c>
      <c r="CR39" s="121">
        <f>SUM(AN39,+BP39)</f>
        <v>6884</v>
      </c>
      <c r="CS39" s="121">
        <f>SUM(AO39,+BQ39)</f>
        <v>6884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0</v>
      </c>
      <c r="CX39" s="121">
        <f>SUM(AT39,+BV39)</f>
        <v>0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71869</v>
      </c>
      <c r="DC39" s="121">
        <f>SUM(AY39,+CA39)</f>
        <v>36720</v>
      </c>
      <c r="DD39" s="121">
        <f>SUM(AZ39,+CB39)</f>
        <v>30131</v>
      </c>
      <c r="DE39" s="121">
        <f>SUM(BA39,+CC39)</f>
        <v>0</v>
      </c>
      <c r="DF39" s="121">
        <f>SUM(BB39,+CD39)</f>
        <v>5018</v>
      </c>
      <c r="DG39" s="121">
        <f>SUM(BC39,+CE39)</f>
        <v>161187</v>
      </c>
      <c r="DH39" s="121">
        <f>SUM(BD39,+CF39)</f>
        <v>0</v>
      </c>
      <c r="DI39" s="121">
        <f>SUM(BE39,+CG39)</f>
        <v>947</v>
      </c>
      <c r="DJ39" s="121">
        <f>SUM(BF39,+CH39)</f>
        <v>79700</v>
      </c>
    </row>
    <row r="40" spans="1:114" s="136" customFormat="1" ht="13.5" customHeight="1" x14ac:dyDescent="0.15">
      <c r="A40" s="119" t="s">
        <v>4</v>
      </c>
      <c r="B40" s="120" t="s">
        <v>445</v>
      </c>
      <c r="C40" s="119" t="s">
        <v>446</v>
      </c>
      <c r="D40" s="121">
        <f>SUM(E40,+L40)</f>
        <v>86560</v>
      </c>
      <c r="E40" s="121">
        <f>SUM(F40:I40,K40)</f>
        <v>3499</v>
      </c>
      <c r="F40" s="121">
        <v>0</v>
      </c>
      <c r="G40" s="121">
        <v>0</v>
      </c>
      <c r="H40" s="121">
        <v>0</v>
      </c>
      <c r="I40" s="121">
        <v>3499</v>
      </c>
      <c r="J40" s="122" t="s">
        <v>487</v>
      </c>
      <c r="K40" s="121">
        <v>0</v>
      </c>
      <c r="L40" s="121">
        <v>83061</v>
      </c>
      <c r="M40" s="121">
        <f>SUM(N40,+U40)</f>
        <v>25163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487</v>
      </c>
      <c r="T40" s="121">
        <v>0</v>
      </c>
      <c r="U40" s="121">
        <v>25163</v>
      </c>
      <c r="V40" s="121">
        <f>+SUM(D40,M40)</f>
        <v>111723</v>
      </c>
      <c r="W40" s="121">
        <f>+SUM(E40,N40)</f>
        <v>3499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3499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108224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72</v>
      </c>
      <c r="AM40" s="121">
        <f>SUM(AN40,AS40,AW40,AX40,BD40)</f>
        <v>36072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3370</v>
      </c>
      <c r="AT40" s="121">
        <v>2713</v>
      </c>
      <c r="AU40" s="121">
        <v>0</v>
      </c>
      <c r="AV40" s="121">
        <v>657</v>
      </c>
      <c r="AW40" s="121">
        <v>0</v>
      </c>
      <c r="AX40" s="121">
        <f>SUM(AY40:BB40)</f>
        <v>32702</v>
      </c>
      <c r="AY40" s="121">
        <v>28998</v>
      </c>
      <c r="AZ40" s="121">
        <v>0</v>
      </c>
      <c r="BA40" s="121">
        <v>1594</v>
      </c>
      <c r="BB40" s="121">
        <v>2110</v>
      </c>
      <c r="BC40" s="121">
        <v>50416</v>
      </c>
      <c r="BD40" s="121">
        <v>0</v>
      </c>
      <c r="BE40" s="121">
        <v>0</v>
      </c>
      <c r="BF40" s="121">
        <f>SUM(AE40,+AM40,+BE40)</f>
        <v>36072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203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24960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275</v>
      </c>
      <c r="CQ40" s="121">
        <f>SUM(AM40,+BO40)</f>
        <v>36072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3370</v>
      </c>
      <c r="CX40" s="121">
        <f>SUM(AT40,+BV40)</f>
        <v>2713</v>
      </c>
      <c r="CY40" s="121">
        <f>SUM(AU40,+BW40)</f>
        <v>0</v>
      </c>
      <c r="CZ40" s="121">
        <f>SUM(AV40,+BX40)</f>
        <v>657</v>
      </c>
      <c r="DA40" s="121">
        <f>SUM(AW40,+BY40)</f>
        <v>0</v>
      </c>
      <c r="DB40" s="121">
        <f>SUM(AX40,+BZ40)</f>
        <v>32702</v>
      </c>
      <c r="DC40" s="121">
        <f>SUM(AY40,+CA40)</f>
        <v>28998</v>
      </c>
      <c r="DD40" s="121">
        <f>SUM(AZ40,+CB40)</f>
        <v>0</v>
      </c>
      <c r="DE40" s="121">
        <f>SUM(BA40,+CC40)</f>
        <v>1594</v>
      </c>
      <c r="DF40" s="121">
        <f>SUM(BB40,+CD40)</f>
        <v>2110</v>
      </c>
      <c r="DG40" s="121">
        <f>SUM(BC40,+CE40)</f>
        <v>75376</v>
      </c>
      <c r="DH40" s="121">
        <f>SUM(BD40,+CF40)</f>
        <v>0</v>
      </c>
      <c r="DI40" s="121">
        <f>SUM(BE40,+CG40)</f>
        <v>0</v>
      </c>
      <c r="DJ40" s="121">
        <f>SUM(BF40,+CH40)</f>
        <v>36072</v>
      </c>
    </row>
    <row r="41" spans="1:114" s="136" customFormat="1" ht="13.5" customHeight="1" x14ac:dyDescent="0.15">
      <c r="A41" s="119" t="s">
        <v>4</v>
      </c>
      <c r="B41" s="120" t="s">
        <v>448</v>
      </c>
      <c r="C41" s="119" t="s">
        <v>449</v>
      </c>
      <c r="D41" s="121">
        <f>SUM(E41,+L41)</f>
        <v>107604</v>
      </c>
      <c r="E41" s="121">
        <f>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2" t="s">
        <v>487</v>
      </c>
      <c r="K41" s="121">
        <v>0</v>
      </c>
      <c r="L41" s="121">
        <v>107604</v>
      </c>
      <c r="M41" s="121">
        <f>SUM(N41,+U41)</f>
        <v>25360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487</v>
      </c>
      <c r="T41" s="121">
        <v>0</v>
      </c>
      <c r="U41" s="121">
        <v>25360</v>
      </c>
      <c r="V41" s="121">
        <f>+SUM(D41,M41)</f>
        <v>132964</v>
      </c>
      <c r="W41" s="121">
        <f>+SUM(E41,N41)</f>
        <v>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2" t="str">
        <f>IF(+SUM(J41,S41)=0,"-",+SUM(J41,S41))</f>
        <v>-</v>
      </c>
      <c r="AC41" s="121">
        <f>+SUM(K41,T41)</f>
        <v>0</v>
      </c>
      <c r="AD41" s="121">
        <f>+SUM(L41,U41)</f>
        <v>132964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74</v>
      </c>
      <c r="AM41" s="121">
        <f>SUM(AN41,AS41,AW41,AX41,BD41)</f>
        <v>51912</v>
      </c>
      <c r="AN41" s="121">
        <f>SUM(AO41:AR41)</f>
        <v>3425</v>
      </c>
      <c r="AO41" s="121">
        <v>2227</v>
      </c>
      <c r="AP41" s="121">
        <v>0</v>
      </c>
      <c r="AQ41" s="121">
        <v>0</v>
      </c>
      <c r="AR41" s="121">
        <v>1198</v>
      </c>
      <c r="AS41" s="121">
        <f>SUM(AT41:AV41)</f>
        <v>45630</v>
      </c>
      <c r="AT41" s="121">
        <v>43632</v>
      </c>
      <c r="AU41" s="121">
        <v>0</v>
      </c>
      <c r="AV41" s="121">
        <v>1998</v>
      </c>
      <c r="AW41" s="121">
        <v>0</v>
      </c>
      <c r="AX41" s="121">
        <f>SUM(AY41:BB41)</f>
        <v>2857</v>
      </c>
      <c r="AY41" s="121">
        <v>0</v>
      </c>
      <c r="AZ41" s="121">
        <v>0</v>
      </c>
      <c r="BA41" s="121">
        <v>0</v>
      </c>
      <c r="BB41" s="121">
        <v>2857</v>
      </c>
      <c r="BC41" s="121">
        <v>52342</v>
      </c>
      <c r="BD41" s="121">
        <v>0</v>
      </c>
      <c r="BE41" s="121">
        <v>3276</v>
      </c>
      <c r="BF41" s="121">
        <f>SUM(AE41,+AM41,+BE41)</f>
        <v>55188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201</v>
      </c>
      <c r="BO41" s="121">
        <f>SUM(BP41,BU41,BY41,BZ41,CF41)</f>
        <v>0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25159</v>
      </c>
      <c r="CF41" s="121">
        <v>0</v>
      </c>
      <c r="CG41" s="121">
        <v>0</v>
      </c>
      <c r="CH41" s="121">
        <f>SUM(BG41,+BO41,+CG41)</f>
        <v>0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275</v>
      </c>
      <c r="CQ41" s="121">
        <f>SUM(AM41,+BO41)</f>
        <v>51912</v>
      </c>
      <c r="CR41" s="121">
        <f>SUM(AN41,+BP41)</f>
        <v>3425</v>
      </c>
      <c r="CS41" s="121">
        <f>SUM(AO41,+BQ41)</f>
        <v>2227</v>
      </c>
      <c r="CT41" s="121">
        <f>SUM(AP41,+BR41)</f>
        <v>0</v>
      </c>
      <c r="CU41" s="121">
        <f>SUM(AQ41,+BS41)</f>
        <v>0</v>
      </c>
      <c r="CV41" s="121">
        <f>SUM(AR41,+BT41)</f>
        <v>1198</v>
      </c>
      <c r="CW41" s="121">
        <f>SUM(AS41,+BU41)</f>
        <v>45630</v>
      </c>
      <c r="CX41" s="121">
        <f>SUM(AT41,+BV41)</f>
        <v>43632</v>
      </c>
      <c r="CY41" s="121">
        <f>SUM(AU41,+BW41)</f>
        <v>0</v>
      </c>
      <c r="CZ41" s="121">
        <f>SUM(AV41,+BX41)</f>
        <v>1998</v>
      </c>
      <c r="DA41" s="121">
        <f>SUM(AW41,+BY41)</f>
        <v>0</v>
      </c>
      <c r="DB41" s="121">
        <f>SUM(AX41,+BZ41)</f>
        <v>2857</v>
      </c>
      <c r="DC41" s="121">
        <f>SUM(AY41,+CA41)</f>
        <v>0</v>
      </c>
      <c r="DD41" s="121">
        <f>SUM(AZ41,+CB41)</f>
        <v>0</v>
      </c>
      <c r="DE41" s="121">
        <f>SUM(BA41,+CC41)</f>
        <v>0</v>
      </c>
      <c r="DF41" s="121">
        <f>SUM(BB41,+CD41)</f>
        <v>2857</v>
      </c>
      <c r="DG41" s="121">
        <f>SUM(BC41,+CE41)</f>
        <v>77501</v>
      </c>
      <c r="DH41" s="121">
        <f>SUM(BD41,+CF41)</f>
        <v>0</v>
      </c>
      <c r="DI41" s="121">
        <f>SUM(BE41,+CG41)</f>
        <v>3276</v>
      </c>
      <c r="DJ41" s="121">
        <f>SUM(BF41,+CH41)</f>
        <v>55188</v>
      </c>
    </row>
    <row r="42" spans="1:114" s="136" customFormat="1" ht="13.5" customHeight="1" x14ac:dyDescent="0.15">
      <c r="A42" s="119" t="s">
        <v>4</v>
      </c>
      <c r="B42" s="120" t="s">
        <v>451</v>
      </c>
      <c r="C42" s="119" t="s">
        <v>452</v>
      </c>
      <c r="D42" s="121">
        <f>SUM(E42,+L42)</f>
        <v>142113</v>
      </c>
      <c r="E42" s="121">
        <f>SUM(F42:I42,K42)</f>
        <v>11800</v>
      </c>
      <c r="F42" s="121">
        <v>0</v>
      </c>
      <c r="G42" s="121">
        <v>0</v>
      </c>
      <c r="H42" s="121">
        <v>11800</v>
      </c>
      <c r="I42" s="121">
        <v>0</v>
      </c>
      <c r="J42" s="122" t="s">
        <v>487</v>
      </c>
      <c r="K42" s="121">
        <v>0</v>
      </c>
      <c r="L42" s="121">
        <v>130313</v>
      </c>
      <c r="M42" s="121">
        <f>SUM(N42,+U42)</f>
        <v>60022</v>
      </c>
      <c r="N42" s="121">
        <f>SUM(O42:R42,T42)</f>
        <v>2586</v>
      </c>
      <c r="O42" s="121">
        <v>1724</v>
      </c>
      <c r="P42" s="121">
        <v>862</v>
      </c>
      <c r="Q42" s="121">
        <v>0</v>
      </c>
      <c r="R42" s="121">
        <v>0</v>
      </c>
      <c r="S42" s="122" t="s">
        <v>487</v>
      </c>
      <c r="T42" s="121">
        <v>0</v>
      </c>
      <c r="U42" s="121">
        <v>57436</v>
      </c>
      <c r="V42" s="121">
        <f>+SUM(D42,M42)</f>
        <v>202135</v>
      </c>
      <c r="W42" s="121">
        <f>+SUM(E42,N42)</f>
        <v>14386</v>
      </c>
      <c r="X42" s="121">
        <f>+SUM(F42,O42)</f>
        <v>1724</v>
      </c>
      <c r="Y42" s="121">
        <f>+SUM(G42,P42)</f>
        <v>862</v>
      </c>
      <c r="Z42" s="121">
        <f>+SUM(H42,Q42)</f>
        <v>11800</v>
      </c>
      <c r="AA42" s="121">
        <f>+SUM(I42,R42)</f>
        <v>0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187749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4414</v>
      </c>
      <c r="AM42" s="121">
        <f>SUM(AN42,AS42,AW42,AX42,BD42)</f>
        <v>37109</v>
      </c>
      <c r="AN42" s="121">
        <f>SUM(AO42:AR42)</f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37109</v>
      </c>
      <c r="AY42" s="121">
        <v>37109</v>
      </c>
      <c r="AZ42" s="121">
        <v>0</v>
      </c>
      <c r="BA42" s="121">
        <v>0</v>
      </c>
      <c r="BB42" s="121">
        <v>0</v>
      </c>
      <c r="BC42" s="121">
        <v>100590</v>
      </c>
      <c r="BD42" s="121">
        <v>0</v>
      </c>
      <c r="BE42" s="121">
        <v>0</v>
      </c>
      <c r="BF42" s="121">
        <f>SUM(AE42,+AM42,+BE42)</f>
        <v>37109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0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60022</v>
      </c>
      <c r="CF42" s="121">
        <v>0</v>
      </c>
      <c r="CG42" s="121">
        <v>0</v>
      </c>
      <c r="CH42" s="121">
        <f>SUM(BG42,+BO42,+CG42)</f>
        <v>0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4414</v>
      </c>
      <c r="CQ42" s="121">
        <f>SUM(AM42,+BO42)</f>
        <v>37109</v>
      </c>
      <c r="CR42" s="121">
        <f>SUM(AN42,+BP42)</f>
        <v>0</v>
      </c>
      <c r="CS42" s="121">
        <f>SUM(AO42,+BQ42)</f>
        <v>0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0</v>
      </c>
      <c r="CX42" s="121">
        <f>SUM(AT42,+BV42)</f>
        <v>0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37109</v>
      </c>
      <c r="DC42" s="121">
        <f>SUM(AY42,+CA42)</f>
        <v>37109</v>
      </c>
      <c r="DD42" s="121">
        <f>SUM(AZ42,+CB42)</f>
        <v>0</v>
      </c>
      <c r="DE42" s="121">
        <f>SUM(BA42,+CC42)</f>
        <v>0</v>
      </c>
      <c r="DF42" s="121">
        <f>SUM(BB42,+CD42)</f>
        <v>0</v>
      </c>
      <c r="DG42" s="121">
        <f>SUM(BC42,+CE42)</f>
        <v>160612</v>
      </c>
      <c r="DH42" s="121">
        <f>SUM(BD42,+CF42)</f>
        <v>0</v>
      </c>
      <c r="DI42" s="121">
        <f>SUM(BE42,+CG42)</f>
        <v>0</v>
      </c>
      <c r="DJ42" s="121">
        <f>SUM(BF42,+CH42)</f>
        <v>37109</v>
      </c>
    </row>
    <row r="43" spans="1:114" s="136" customFormat="1" ht="13.5" customHeight="1" x14ac:dyDescent="0.15">
      <c r="A43" s="119" t="s">
        <v>4</v>
      </c>
      <c r="B43" s="120" t="s">
        <v>456</v>
      </c>
      <c r="C43" s="119" t="s">
        <v>457</v>
      </c>
      <c r="D43" s="121">
        <f>SUM(E43,+L43)</f>
        <v>85814</v>
      </c>
      <c r="E43" s="121">
        <f>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2" t="s">
        <v>487</v>
      </c>
      <c r="K43" s="121">
        <v>0</v>
      </c>
      <c r="L43" s="121">
        <v>85814</v>
      </c>
      <c r="M43" s="121">
        <f>SUM(N43,+U43)</f>
        <v>61724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487</v>
      </c>
      <c r="T43" s="121">
        <v>0</v>
      </c>
      <c r="U43" s="121">
        <v>61724</v>
      </c>
      <c r="V43" s="121">
        <f>+SUM(D43,M43)</f>
        <v>147538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147538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0</v>
      </c>
      <c r="AN43" s="121">
        <f>SUM(AO43:AR43)</f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85814</v>
      </c>
      <c r="BD43" s="121">
        <v>0</v>
      </c>
      <c r="BE43" s="121">
        <v>0</v>
      </c>
      <c r="BF43" s="121">
        <f>SUM(AE43,+AM43,+BE43)</f>
        <v>0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61724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0</v>
      </c>
      <c r="CR43" s="121">
        <f>SUM(AN43,+BP43)</f>
        <v>0</v>
      </c>
      <c r="CS43" s="121">
        <f>SUM(AO43,+BQ43)</f>
        <v>0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0</v>
      </c>
      <c r="DC43" s="121">
        <f>SUM(AY43,+CA43)</f>
        <v>0</v>
      </c>
      <c r="DD43" s="121">
        <f>SUM(AZ43,+CB43)</f>
        <v>0</v>
      </c>
      <c r="DE43" s="121">
        <f>SUM(BA43,+CC43)</f>
        <v>0</v>
      </c>
      <c r="DF43" s="121">
        <f>SUM(BB43,+CD43)</f>
        <v>0</v>
      </c>
      <c r="DG43" s="121">
        <f>SUM(BC43,+CE43)</f>
        <v>147538</v>
      </c>
      <c r="DH43" s="121">
        <f>SUM(BD43,+CF43)</f>
        <v>0</v>
      </c>
      <c r="DI43" s="121">
        <f>SUM(BE43,+CG43)</f>
        <v>0</v>
      </c>
      <c r="DJ43" s="121">
        <f>SUM(BF43,+CH43)</f>
        <v>0</v>
      </c>
    </row>
    <row r="44" spans="1:114" s="136" customFormat="1" ht="13.5" customHeight="1" x14ac:dyDescent="0.15">
      <c r="A44" s="119" t="s">
        <v>4</v>
      </c>
      <c r="B44" s="120" t="s">
        <v>459</v>
      </c>
      <c r="C44" s="119" t="s">
        <v>460</v>
      </c>
      <c r="D44" s="121">
        <f>SUM(E44,+L44)</f>
        <v>73647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487</v>
      </c>
      <c r="K44" s="121">
        <v>0</v>
      </c>
      <c r="L44" s="121">
        <v>73647</v>
      </c>
      <c r="M44" s="121">
        <f>SUM(N44,+U44)</f>
        <v>32867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487</v>
      </c>
      <c r="T44" s="121">
        <v>0</v>
      </c>
      <c r="U44" s="121">
        <v>32867</v>
      </c>
      <c r="V44" s="121">
        <f>+SUM(D44,M44)</f>
        <v>106514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106514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2501</v>
      </c>
      <c r="AM44" s="121">
        <f>SUM(AN44,AS44,AW44,AX44,BD44)</f>
        <v>14068</v>
      </c>
      <c r="AN44" s="121">
        <f>SUM(AO44:AR44)</f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>SUM(AT44:AV44)</f>
        <v>14068</v>
      </c>
      <c r="AT44" s="121">
        <v>14068</v>
      </c>
      <c r="AU44" s="121">
        <v>0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57078</v>
      </c>
      <c r="BD44" s="121">
        <v>0</v>
      </c>
      <c r="BE44" s="121">
        <v>0</v>
      </c>
      <c r="BF44" s="121">
        <f>SUM(AE44,+AM44,+BE44)</f>
        <v>14068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32867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2501</v>
      </c>
      <c r="CQ44" s="121">
        <f>SUM(AM44,+BO44)</f>
        <v>14068</v>
      </c>
      <c r="CR44" s="121">
        <f>SUM(AN44,+BP44)</f>
        <v>0</v>
      </c>
      <c r="CS44" s="121">
        <f>SUM(AO44,+BQ44)</f>
        <v>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14068</v>
      </c>
      <c r="CX44" s="121">
        <f>SUM(AT44,+BV44)</f>
        <v>14068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89945</v>
      </c>
      <c r="DH44" s="121">
        <f>SUM(BD44,+CF44)</f>
        <v>0</v>
      </c>
      <c r="DI44" s="121">
        <f>SUM(BE44,+CG44)</f>
        <v>0</v>
      </c>
      <c r="DJ44" s="121">
        <f>SUM(BF44,+CH44)</f>
        <v>14068</v>
      </c>
    </row>
    <row r="45" spans="1:114" s="136" customFormat="1" ht="13.5" customHeight="1" x14ac:dyDescent="0.15">
      <c r="A45" s="119" t="s">
        <v>4</v>
      </c>
      <c r="B45" s="120" t="s">
        <v>462</v>
      </c>
      <c r="C45" s="119" t="s">
        <v>463</v>
      </c>
      <c r="D45" s="121">
        <f>SUM(E45,+L45)</f>
        <v>241668</v>
      </c>
      <c r="E45" s="121">
        <f>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2" t="s">
        <v>487</v>
      </c>
      <c r="K45" s="121">
        <v>0</v>
      </c>
      <c r="L45" s="121">
        <v>241668</v>
      </c>
      <c r="M45" s="121">
        <f>SUM(N45,+U45)</f>
        <v>82207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487</v>
      </c>
      <c r="T45" s="121">
        <v>0</v>
      </c>
      <c r="U45" s="121">
        <v>82207</v>
      </c>
      <c r="V45" s="121">
        <f>+SUM(D45,M45)</f>
        <v>323875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2" t="str">
        <f>IF(+SUM(J45,S45)=0,"-",+SUM(J45,S45))</f>
        <v>-</v>
      </c>
      <c r="AC45" s="121">
        <f>+SUM(K45,T45)</f>
        <v>0</v>
      </c>
      <c r="AD45" s="121">
        <f>+SUM(L45,U45)</f>
        <v>323875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11786</v>
      </c>
      <c r="AM45" s="121">
        <f>SUM(AN45,AS45,AW45,AX45,BD45)</f>
        <v>88593</v>
      </c>
      <c r="AN45" s="121">
        <f>SUM(AO45:AR45)</f>
        <v>7932</v>
      </c>
      <c r="AO45" s="121">
        <v>7932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80661</v>
      </c>
      <c r="AY45" s="121">
        <v>29316</v>
      </c>
      <c r="AZ45" s="121">
        <v>0</v>
      </c>
      <c r="BA45" s="121">
        <v>51345</v>
      </c>
      <c r="BB45" s="121">
        <v>0</v>
      </c>
      <c r="BC45" s="121">
        <v>141289</v>
      </c>
      <c r="BD45" s="121">
        <v>0</v>
      </c>
      <c r="BE45" s="121">
        <v>0</v>
      </c>
      <c r="BF45" s="121">
        <f>SUM(AE45,+AM45,+BE45)</f>
        <v>88593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82207</v>
      </c>
      <c r="CF45" s="121">
        <v>0</v>
      </c>
      <c r="CG45" s="121">
        <v>0</v>
      </c>
      <c r="CH45" s="121">
        <f>SUM(BG45,+BO45,+CG45)</f>
        <v>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11786</v>
      </c>
      <c r="CQ45" s="121">
        <f>SUM(AM45,+BO45)</f>
        <v>88593</v>
      </c>
      <c r="CR45" s="121">
        <f>SUM(AN45,+BP45)</f>
        <v>7932</v>
      </c>
      <c r="CS45" s="121">
        <f>SUM(AO45,+BQ45)</f>
        <v>7932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80661</v>
      </c>
      <c r="DC45" s="121">
        <f>SUM(AY45,+CA45)</f>
        <v>29316</v>
      </c>
      <c r="DD45" s="121">
        <f>SUM(AZ45,+CB45)</f>
        <v>0</v>
      </c>
      <c r="DE45" s="121">
        <f>SUM(BA45,+CC45)</f>
        <v>51345</v>
      </c>
      <c r="DF45" s="121">
        <f>SUM(BB45,+CD45)</f>
        <v>0</v>
      </c>
      <c r="DG45" s="121">
        <f>SUM(BC45,+CE45)</f>
        <v>223496</v>
      </c>
      <c r="DH45" s="121">
        <f>SUM(BD45,+CF45)</f>
        <v>0</v>
      </c>
      <c r="DI45" s="121">
        <f>SUM(BE45,+CG45)</f>
        <v>0</v>
      </c>
      <c r="DJ45" s="121">
        <f>SUM(BF45,+CH45)</f>
        <v>88593</v>
      </c>
    </row>
    <row r="46" spans="1:114" s="136" customFormat="1" ht="13.5" customHeight="1" x14ac:dyDescent="0.15">
      <c r="A46" s="119" t="s">
        <v>4</v>
      </c>
      <c r="B46" s="120" t="s">
        <v>466</v>
      </c>
      <c r="C46" s="119" t="s">
        <v>467</v>
      </c>
      <c r="D46" s="121">
        <f>SUM(E46,+L46)</f>
        <v>94545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487</v>
      </c>
      <c r="K46" s="121">
        <v>0</v>
      </c>
      <c r="L46" s="121">
        <v>94545</v>
      </c>
      <c r="M46" s="121">
        <f>SUM(N46,+U46)</f>
        <v>21843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487</v>
      </c>
      <c r="T46" s="121">
        <v>0</v>
      </c>
      <c r="U46" s="121">
        <v>21843</v>
      </c>
      <c r="V46" s="121">
        <f>+SUM(D46,M46)</f>
        <v>116388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116388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14678</v>
      </c>
      <c r="AM46" s="121">
        <f>SUM(AN46,AS46,AW46,AX46,BD46)</f>
        <v>23182</v>
      </c>
      <c r="AN46" s="121">
        <f>SUM(AO46:AR46)</f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SUM(AT46:AV46)</f>
        <v>484</v>
      </c>
      <c r="AT46" s="121">
        <v>0</v>
      </c>
      <c r="AU46" s="121">
        <v>0</v>
      </c>
      <c r="AV46" s="121">
        <v>484</v>
      </c>
      <c r="AW46" s="121">
        <v>0</v>
      </c>
      <c r="AX46" s="121">
        <f>SUM(AY46:BB46)</f>
        <v>22698</v>
      </c>
      <c r="AY46" s="121">
        <v>22698</v>
      </c>
      <c r="AZ46" s="121">
        <v>0</v>
      </c>
      <c r="BA46" s="121">
        <v>0</v>
      </c>
      <c r="BB46" s="121">
        <v>0</v>
      </c>
      <c r="BC46" s="121">
        <v>56685</v>
      </c>
      <c r="BD46" s="121">
        <v>0</v>
      </c>
      <c r="BE46" s="121">
        <v>0</v>
      </c>
      <c r="BF46" s="121">
        <f>SUM(AE46,+AM46,+BE46)</f>
        <v>23182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21843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14678</v>
      </c>
      <c r="CQ46" s="121">
        <f>SUM(AM46,+BO46)</f>
        <v>23182</v>
      </c>
      <c r="CR46" s="121">
        <f>SUM(AN46,+BP46)</f>
        <v>0</v>
      </c>
      <c r="CS46" s="121">
        <f>SUM(AO46,+BQ46)</f>
        <v>0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484</v>
      </c>
      <c r="CX46" s="121">
        <f>SUM(AT46,+BV46)</f>
        <v>0</v>
      </c>
      <c r="CY46" s="121">
        <f>SUM(AU46,+BW46)</f>
        <v>0</v>
      </c>
      <c r="CZ46" s="121">
        <f>SUM(AV46,+BX46)</f>
        <v>484</v>
      </c>
      <c r="DA46" s="121">
        <f>SUM(AW46,+BY46)</f>
        <v>0</v>
      </c>
      <c r="DB46" s="121">
        <f>SUM(AX46,+BZ46)</f>
        <v>22698</v>
      </c>
      <c r="DC46" s="121">
        <f>SUM(AY46,+CA46)</f>
        <v>22698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78528</v>
      </c>
      <c r="DH46" s="121">
        <f>SUM(BD46,+CF46)</f>
        <v>0</v>
      </c>
      <c r="DI46" s="121">
        <f>SUM(BE46,+CG46)</f>
        <v>0</v>
      </c>
      <c r="DJ46" s="121">
        <f>SUM(BF46,+CH46)</f>
        <v>23182</v>
      </c>
    </row>
    <row r="47" spans="1:114" s="136" customFormat="1" ht="13.5" customHeight="1" x14ac:dyDescent="0.15">
      <c r="A47" s="119" t="s">
        <v>4</v>
      </c>
      <c r="B47" s="120" t="s">
        <v>470</v>
      </c>
      <c r="C47" s="119" t="s">
        <v>471</v>
      </c>
      <c r="D47" s="121">
        <f>SUM(E47,+L47)</f>
        <v>9752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487</v>
      </c>
      <c r="K47" s="121">
        <v>0</v>
      </c>
      <c r="L47" s="121">
        <v>9752</v>
      </c>
      <c r="M47" s="121">
        <f>SUM(N47,+U47)</f>
        <v>9579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487</v>
      </c>
      <c r="T47" s="121">
        <v>0</v>
      </c>
      <c r="U47" s="121">
        <v>9579</v>
      </c>
      <c r="V47" s="121">
        <f>+SUM(D47,M47)</f>
        <v>19331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19331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f>SUM(AN47,AS47,AW47,AX47,BD47)</f>
        <v>0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9752</v>
      </c>
      <c r="BD47" s="121">
        <v>0</v>
      </c>
      <c r="BE47" s="121">
        <v>0</v>
      </c>
      <c r="BF47" s="121">
        <f>SUM(AE47,+AM47,+BE47)</f>
        <v>0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9579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0</v>
      </c>
      <c r="CQ47" s="121">
        <f>SUM(AM47,+BO47)</f>
        <v>0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19331</v>
      </c>
      <c r="DH47" s="121">
        <f>SUM(BD47,+CF47)</f>
        <v>0</v>
      </c>
      <c r="DI47" s="121">
        <f>SUM(BE47,+CG47)</f>
        <v>0</v>
      </c>
      <c r="DJ47" s="121">
        <f>SUM(BF47,+CH47)</f>
        <v>0</v>
      </c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7">
    <sortCondition ref="A8:A47"/>
    <sortCondition ref="B8:B47"/>
    <sortCondition ref="C8:C4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6" man="1"/>
    <brk id="30" min="1" max="46" man="1"/>
    <brk id="38" min="1" max="46" man="1"/>
    <brk id="6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青森県</v>
      </c>
      <c r="B7" s="139" t="str">
        <f>'廃棄物事業経費（市町村）'!B7</f>
        <v>02000</v>
      </c>
      <c r="C7" s="138" t="s">
        <v>33</v>
      </c>
      <c r="D7" s="140">
        <f>SUM(E7,+L7)</f>
        <v>1882528</v>
      </c>
      <c r="E7" s="140">
        <f>SUM(F7:I7)+K7</f>
        <v>1673391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424500</v>
      </c>
      <c r="I7" s="140">
        <f t="shared" si="0"/>
        <v>1015040</v>
      </c>
      <c r="J7" s="140">
        <f t="shared" si="0"/>
        <v>6597430</v>
      </c>
      <c r="K7" s="140">
        <f t="shared" si="0"/>
        <v>233851</v>
      </c>
      <c r="L7" s="140">
        <f t="shared" si="0"/>
        <v>209137</v>
      </c>
      <c r="M7" s="140">
        <f>SUM(N7,+U7)</f>
        <v>137143</v>
      </c>
      <c r="N7" s="140">
        <f>SUM(O7:R7,T7)</f>
        <v>130216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89100</v>
      </c>
      <c r="R7" s="140">
        <f t="shared" si="1"/>
        <v>30529</v>
      </c>
      <c r="S7" s="140">
        <f t="shared" si="1"/>
        <v>2744510</v>
      </c>
      <c r="T7" s="140">
        <f t="shared" si="1"/>
        <v>10587</v>
      </c>
      <c r="U7" s="140">
        <f t="shared" si="1"/>
        <v>6927</v>
      </c>
      <c r="V7" s="140">
        <f t="shared" ref="V7:AD7" si="2">+SUM(D7,M7)</f>
        <v>2019671</v>
      </c>
      <c r="W7" s="140">
        <f t="shared" si="2"/>
        <v>1803607</v>
      </c>
      <c r="X7" s="140">
        <f t="shared" si="2"/>
        <v>0</v>
      </c>
      <c r="Y7" s="140">
        <f t="shared" si="2"/>
        <v>0</v>
      </c>
      <c r="Z7" s="140">
        <f t="shared" si="2"/>
        <v>513600</v>
      </c>
      <c r="AA7" s="140">
        <f t="shared" si="2"/>
        <v>1045569</v>
      </c>
      <c r="AB7" s="140">
        <f t="shared" si="2"/>
        <v>9341940</v>
      </c>
      <c r="AC7" s="140">
        <f t="shared" si="2"/>
        <v>244438</v>
      </c>
      <c r="AD7" s="140">
        <f t="shared" si="2"/>
        <v>216064</v>
      </c>
      <c r="AE7" s="140">
        <f>SUM(AF7,+AK7)</f>
        <v>323738</v>
      </c>
      <c r="AF7" s="140">
        <f>SUM(AG7:AJ7)</f>
        <v>322122</v>
      </c>
      <c r="AG7" s="140">
        <f>SUM(AG$8:AG$1000)</f>
        <v>0</v>
      </c>
      <c r="AH7" s="140">
        <f>SUM(AH$8:AH$1000)</f>
        <v>318850</v>
      </c>
      <c r="AI7" s="140">
        <f>SUM(AI$8:AI$1000)</f>
        <v>0</v>
      </c>
      <c r="AJ7" s="140">
        <f>SUM(AJ$8:AJ$1000)</f>
        <v>3272</v>
      </c>
      <c r="AK7" s="140">
        <f>SUM(AK$8:AK$1000)</f>
        <v>1616</v>
      </c>
      <c r="AL7" s="143" t="s">
        <v>314</v>
      </c>
      <c r="AM7" s="140">
        <f>SUM(AN7,AS7,AW7,AX7,BD7)</f>
        <v>7905730</v>
      </c>
      <c r="AN7" s="140">
        <f>SUM(AO7:AR7)</f>
        <v>1177875</v>
      </c>
      <c r="AO7" s="140">
        <f>SUM(AO$8:AO$1000)</f>
        <v>1057825</v>
      </c>
      <c r="AP7" s="140">
        <f>SUM(AP$8:AP$1000)</f>
        <v>0</v>
      </c>
      <c r="AQ7" s="140">
        <f>SUM(AQ$8:AQ$1000)</f>
        <v>95926</v>
      </c>
      <c r="AR7" s="140">
        <f>SUM(AR$8:AR$1000)</f>
        <v>24124</v>
      </c>
      <c r="AS7" s="140">
        <f>SUM(AT7:AV7)</f>
        <v>2025884</v>
      </c>
      <c r="AT7" s="140">
        <f>SUM(AT$8:AT$1000)</f>
        <v>1186</v>
      </c>
      <c r="AU7" s="140">
        <f>SUM(AU$8:AU$1000)</f>
        <v>1876336</v>
      </c>
      <c r="AV7" s="140">
        <f>SUM(AV$8:AV$1000)</f>
        <v>148362</v>
      </c>
      <c r="AW7" s="140">
        <f>SUM(AW$8:AW$1000)</f>
        <v>0</v>
      </c>
      <c r="AX7" s="140">
        <f>SUM(AY7:BB7)</f>
        <v>4695707</v>
      </c>
      <c r="AY7" s="140">
        <f t="shared" ref="AY7:BE7" si="3">SUM(AY$8:AY$1000)</f>
        <v>453429</v>
      </c>
      <c r="AZ7" s="140">
        <f t="shared" si="3"/>
        <v>4196832</v>
      </c>
      <c r="BA7" s="140">
        <f t="shared" si="3"/>
        <v>24337</v>
      </c>
      <c r="BB7" s="140">
        <f t="shared" si="3"/>
        <v>21109</v>
      </c>
      <c r="BC7" s="143" t="s">
        <v>315</v>
      </c>
      <c r="BD7" s="140">
        <f t="shared" si="3"/>
        <v>6264</v>
      </c>
      <c r="BE7" s="140">
        <f t="shared" si="3"/>
        <v>250490</v>
      </c>
      <c r="BF7" s="140">
        <f>SUM(AE7,+AM7,+BE7)</f>
        <v>8479958</v>
      </c>
      <c r="BG7" s="140">
        <f>SUM(BH7,+BM7)</f>
        <v>266750</v>
      </c>
      <c r="BH7" s="140">
        <f>SUM(BI7:BL7)</f>
        <v>266750</v>
      </c>
      <c r="BI7" s="140">
        <f>SUM(BI$8:BI$1000)</f>
        <v>130227</v>
      </c>
      <c r="BJ7" s="140">
        <f>SUM(BJ$8:BJ$1000)</f>
        <v>123142</v>
      </c>
      <c r="BK7" s="140">
        <f>SUM(BK$8:BK$1000)</f>
        <v>0</v>
      </c>
      <c r="BL7" s="140">
        <f>SUM(BL$8:BL$1000)</f>
        <v>13381</v>
      </c>
      <c r="BM7" s="140">
        <f>SUM(BM$8:BM$1000)</f>
        <v>0</v>
      </c>
      <c r="BN7" s="143" t="s">
        <v>314</v>
      </c>
      <c r="BO7" s="140">
        <f>SUM(BP7,BU7,BY7,BZ7,CF7)</f>
        <v>2483923</v>
      </c>
      <c r="BP7" s="140">
        <f>SUM(BQ7:BT7)</f>
        <v>410973</v>
      </c>
      <c r="BQ7" s="140">
        <f>SUM(BQ$8:BQ$1000)</f>
        <v>311284</v>
      </c>
      <c r="BR7" s="140">
        <f>SUM(BR$8:BR$1000)</f>
        <v>0</v>
      </c>
      <c r="BS7" s="140">
        <f>SUM(BS$8:BS$1000)</f>
        <v>99689</v>
      </c>
      <c r="BT7" s="140">
        <f>SUM(BT$8:BT$1000)</f>
        <v>0</v>
      </c>
      <c r="BU7" s="140">
        <f>SUM(BV7:BX7)</f>
        <v>818303</v>
      </c>
      <c r="BV7" s="140">
        <f>SUM(BV$8:BV$1000)</f>
        <v>0</v>
      </c>
      <c r="BW7" s="140">
        <f>SUM(BW$8:BW$1000)</f>
        <v>813665</v>
      </c>
      <c r="BX7" s="140">
        <f>SUM(BX$8:BX$1000)</f>
        <v>4638</v>
      </c>
      <c r="BY7" s="140">
        <f>SUM(BY$8:BY$1000)</f>
        <v>0</v>
      </c>
      <c r="BZ7" s="140">
        <f>SUM(CA7:CD7)</f>
        <v>1254647</v>
      </c>
      <c r="CA7" s="140">
        <f t="shared" ref="CA7:CG7" si="4">SUM(CA$8:CA$1000)</f>
        <v>54392</v>
      </c>
      <c r="CB7" s="140">
        <f t="shared" si="4"/>
        <v>1096001</v>
      </c>
      <c r="CC7" s="140">
        <f t="shared" si="4"/>
        <v>92059</v>
      </c>
      <c r="CD7" s="140">
        <f t="shared" si="4"/>
        <v>12195</v>
      </c>
      <c r="CE7" s="143" t="s">
        <v>314</v>
      </c>
      <c r="CF7" s="140">
        <f t="shared" si="4"/>
        <v>0</v>
      </c>
      <c r="CG7" s="140">
        <f t="shared" si="4"/>
        <v>130980</v>
      </c>
      <c r="CH7" s="140">
        <f>SUM(BG7,+BO7,+CG7)</f>
        <v>2881653</v>
      </c>
      <c r="CI7" s="140">
        <f t="shared" ref="CI7:CO7" si="5">SUM(AE7,+BG7)</f>
        <v>590488</v>
      </c>
      <c r="CJ7" s="140">
        <f t="shared" si="5"/>
        <v>588872</v>
      </c>
      <c r="CK7" s="140">
        <f t="shared" si="5"/>
        <v>130227</v>
      </c>
      <c r="CL7" s="140">
        <f t="shared" si="5"/>
        <v>441992</v>
      </c>
      <c r="CM7" s="140">
        <f t="shared" si="5"/>
        <v>0</v>
      </c>
      <c r="CN7" s="140">
        <f t="shared" si="5"/>
        <v>16653</v>
      </c>
      <c r="CO7" s="140">
        <f t="shared" si="5"/>
        <v>1616</v>
      </c>
      <c r="CP7" s="143" t="s">
        <v>314</v>
      </c>
      <c r="CQ7" s="140">
        <f t="shared" ref="CQ7:DF7" si="6">SUM(AM7,+BO7)</f>
        <v>10389653</v>
      </c>
      <c r="CR7" s="140">
        <f t="shared" si="6"/>
        <v>1588848</v>
      </c>
      <c r="CS7" s="140">
        <f t="shared" si="6"/>
        <v>1369109</v>
      </c>
      <c r="CT7" s="140">
        <f t="shared" si="6"/>
        <v>0</v>
      </c>
      <c r="CU7" s="140">
        <f t="shared" si="6"/>
        <v>195615</v>
      </c>
      <c r="CV7" s="140">
        <f t="shared" si="6"/>
        <v>24124</v>
      </c>
      <c r="CW7" s="140">
        <f t="shared" si="6"/>
        <v>2844187</v>
      </c>
      <c r="CX7" s="140">
        <f t="shared" si="6"/>
        <v>1186</v>
      </c>
      <c r="CY7" s="140">
        <f t="shared" si="6"/>
        <v>2690001</v>
      </c>
      <c r="CZ7" s="140">
        <f t="shared" si="6"/>
        <v>153000</v>
      </c>
      <c r="DA7" s="140">
        <f t="shared" si="6"/>
        <v>0</v>
      </c>
      <c r="DB7" s="140">
        <f t="shared" si="6"/>
        <v>5950354</v>
      </c>
      <c r="DC7" s="140">
        <f t="shared" si="6"/>
        <v>507821</v>
      </c>
      <c r="DD7" s="140">
        <f t="shared" si="6"/>
        <v>5292833</v>
      </c>
      <c r="DE7" s="140">
        <f t="shared" si="6"/>
        <v>116396</v>
      </c>
      <c r="DF7" s="140">
        <f t="shared" si="6"/>
        <v>33304</v>
      </c>
      <c r="DG7" s="143" t="s">
        <v>314</v>
      </c>
      <c r="DH7" s="140">
        <f>SUM(BD7,+CF7)</f>
        <v>6264</v>
      </c>
      <c r="DI7" s="140">
        <f>SUM(BE7,+CG7)</f>
        <v>381470</v>
      </c>
      <c r="DJ7" s="140">
        <f>SUM(BF7,+CH7)</f>
        <v>11361611</v>
      </c>
    </row>
    <row r="8" spans="1:114" s="136" customFormat="1" ht="13.5" customHeight="1" x14ac:dyDescent="0.15">
      <c r="A8" s="119" t="s">
        <v>4</v>
      </c>
      <c r="B8" s="120" t="s">
        <v>422</v>
      </c>
      <c r="C8" s="119" t="s">
        <v>423</v>
      </c>
      <c r="D8" s="121">
        <f>SUM(E8,+L8)</f>
        <v>33478</v>
      </c>
      <c r="E8" s="121">
        <f>SUM(F8:I8)+K8</f>
        <v>33478</v>
      </c>
      <c r="F8" s="121">
        <v>0</v>
      </c>
      <c r="G8" s="121">
        <v>0</v>
      </c>
      <c r="H8" s="121">
        <v>0</v>
      </c>
      <c r="I8" s="121">
        <v>22221</v>
      </c>
      <c r="J8" s="121">
        <v>375603</v>
      </c>
      <c r="K8" s="121">
        <v>11257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86050</v>
      </c>
      <c r="T8" s="121">
        <v>0</v>
      </c>
      <c r="U8" s="121">
        <v>0</v>
      </c>
      <c r="V8" s="121">
        <f>+SUM(D8,M8)</f>
        <v>33478</v>
      </c>
      <c r="W8" s="121">
        <f>+SUM(E8,N8)</f>
        <v>33478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22221</v>
      </c>
      <c r="AB8" s="121">
        <f>+SUM(J8,S8)</f>
        <v>461653</v>
      </c>
      <c r="AC8" s="121">
        <f>+SUM(K8,T8)</f>
        <v>11257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487</v>
      </c>
      <c r="AM8" s="121">
        <f>SUM(AN8,AS8,AW8,AX8,BD8)</f>
        <v>409081</v>
      </c>
      <c r="AN8" s="121">
        <f>SUM(AO8:AR8)</f>
        <v>39088</v>
      </c>
      <c r="AO8" s="121">
        <v>32305</v>
      </c>
      <c r="AP8" s="121">
        <v>0</v>
      </c>
      <c r="AQ8" s="121">
        <v>0</v>
      </c>
      <c r="AR8" s="121">
        <v>6783</v>
      </c>
      <c r="AS8" s="121">
        <f>SUM(AT8:AV8)</f>
        <v>198122</v>
      </c>
      <c r="AT8" s="121">
        <v>0</v>
      </c>
      <c r="AU8" s="121">
        <v>185654</v>
      </c>
      <c r="AV8" s="121">
        <v>12468</v>
      </c>
      <c r="AW8" s="121">
        <v>0</v>
      </c>
      <c r="AX8" s="121">
        <f>SUM(AY8:BB8)</f>
        <v>171871</v>
      </c>
      <c r="AY8" s="121">
        <v>73002</v>
      </c>
      <c r="AZ8" s="121">
        <v>93204</v>
      </c>
      <c r="BA8" s="121">
        <v>5665</v>
      </c>
      <c r="BB8" s="121">
        <v>0</v>
      </c>
      <c r="BC8" s="122" t="s">
        <v>487</v>
      </c>
      <c r="BD8" s="121">
        <v>0</v>
      </c>
      <c r="BE8" s="121">
        <v>0</v>
      </c>
      <c r="BF8" s="121">
        <f>SUM(AE8,+AM8,+BE8)</f>
        <v>409081</v>
      </c>
      <c r="BG8" s="121">
        <f>SUM(BH8,+BM8)</f>
        <v>13381</v>
      </c>
      <c r="BH8" s="121">
        <f>SUM(BI8:BL8)</f>
        <v>13381</v>
      </c>
      <c r="BI8" s="121">
        <v>0</v>
      </c>
      <c r="BJ8" s="121">
        <v>0</v>
      </c>
      <c r="BK8" s="121">
        <v>0</v>
      </c>
      <c r="BL8" s="121">
        <v>13381</v>
      </c>
      <c r="BM8" s="121">
        <v>0</v>
      </c>
      <c r="BN8" s="122" t="s">
        <v>487</v>
      </c>
      <c r="BO8" s="121">
        <f>SUM(BP8,BU8,BY8,BZ8,CF8)</f>
        <v>72669</v>
      </c>
      <c r="BP8" s="121">
        <f>SUM(BQ8:BT8)</f>
        <v>31104</v>
      </c>
      <c r="BQ8" s="121">
        <v>0</v>
      </c>
      <c r="BR8" s="121">
        <v>0</v>
      </c>
      <c r="BS8" s="121">
        <v>31104</v>
      </c>
      <c r="BT8" s="121">
        <v>0</v>
      </c>
      <c r="BU8" s="121">
        <f>SUM(BV8:BX8)</f>
        <v>41565</v>
      </c>
      <c r="BV8" s="121">
        <v>0</v>
      </c>
      <c r="BW8" s="121">
        <v>41565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487</v>
      </c>
      <c r="CF8" s="121">
        <v>0</v>
      </c>
      <c r="CG8" s="121">
        <v>0</v>
      </c>
      <c r="CH8" s="121">
        <f>SUM(BG8,+BO8,+CG8)</f>
        <v>86050</v>
      </c>
      <c r="CI8" s="121">
        <f>SUM(AE8,+BG8)</f>
        <v>13381</v>
      </c>
      <c r="CJ8" s="121">
        <f>SUM(AF8,+BH8)</f>
        <v>13381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13381</v>
      </c>
      <c r="CO8" s="121">
        <f>SUM(AK8,+BM8)</f>
        <v>0</v>
      </c>
      <c r="CP8" s="122" t="s">
        <v>487</v>
      </c>
      <c r="CQ8" s="121">
        <f>SUM(AM8,+BO8)</f>
        <v>481750</v>
      </c>
      <c r="CR8" s="121">
        <f>SUM(AN8,+BP8)</f>
        <v>70192</v>
      </c>
      <c r="CS8" s="121">
        <f>SUM(AO8,+BQ8)</f>
        <v>32305</v>
      </c>
      <c r="CT8" s="121">
        <f>SUM(AP8,+BR8)</f>
        <v>0</v>
      </c>
      <c r="CU8" s="121">
        <f>SUM(AQ8,+BS8)</f>
        <v>31104</v>
      </c>
      <c r="CV8" s="121">
        <f>SUM(AR8,+BT8)</f>
        <v>6783</v>
      </c>
      <c r="CW8" s="121">
        <f>SUM(AS8,+BU8)</f>
        <v>239687</v>
      </c>
      <c r="CX8" s="121">
        <f>SUM(AT8,+BV8)</f>
        <v>0</v>
      </c>
      <c r="CY8" s="121">
        <f>SUM(AU8,+BW8)</f>
        <v>227219</v>
      </c>
      <c r="CZ8" s="121">
        <f>SUM(AV8,+BX8)</f>
        <v>12468</v>
      </c>
      <c r="DA8" s="121">
        <f>SUM(AW8,+BY8)</f>
        <v>0</v>
      </c>
      <c r="DB8" s="121">
        <f>SUM(AX8,+BZ8)</f>
        <v>171871</v>
      </c>
      <c r="DC8" s="121">
        <f>SUM(AY8,+CA8)</f>
        <v>73002</v>
      </c>
      <c r="DD8" s="121">
        <f>SUM(AZ8,+CB8)</f>
        <v>93204</v>
      </c>
      <c r="DE8" s="121">
        <f>SUM(BA8,+CC8)</f>
        <v>5665</v>
      </c>
      <c r="DF8" s="121">
        <f>SUM(BB8,+CD8)</f>
        <v>0</v>
      </c>
      <c r="DG8" s="122" t="s">
        <v>487</v>
      </c>
      <c r="DH8" s="121">
        <f>SUM(BD8,+CF8)</f>
        <v>0</v>
      </c>
      <c r="DI8" s="121">
        <f>SUM(BE8,+CG8)</f>
        <v>0</v>
      </c>
      <c r="DJ8" s="121">
        <f>SUM(BF8,+CH8)</f>
        <v>495131</v>
      </c>
    </row>
    <row r="9" spans="1:114" s="136" customFormat="1" ht="13.5" customHeight="1" x14ac:dyDescent="0.15">
      <c r="A9" s="119" t="s">
        <v>4</v>
      </c>
      <c r="B9" s="120" t="s">
        <v>334</v>
      </c>
      <c r="C9" s="119" t="s">
        <v>335</v>
      </c>
      <c r="D9" s="121">
        <f>SUM(E9,+L9)</f>
        <v>756963</v>
      </c>
      <c r="E9" s="121">
        <f>SUM(F9:I9)+K9</f>
        <v>579558</v>
      </c>
      <c r="F9" s="121">
        <v>0</v>
      </c>
      <c r="G9" s="121">
        <v>0</v>
      </c>
      <c r="H9" s="121">
        <v>183700</v>
      </c>
      <c r="I9" s="121">
        <v>350550</v>
      </c>
      <c r="J9" s="121">
        <v>1209715</v>
      </c>
      <c r="K9" s="121">
        <v>45308</v>
      </c>
      <c r="L9" s="121">
        <v>177405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756963</v>
      </c>
      <c r="W9" s="121">
        <f>+SUM(E9,N9)</f>
        <v>579558</v>
      </c>
      <c r="X9" s="121">
        <f>+SUM(F9,O9)</f>
        <v>0</v>
      </c>
      <c r="Y9" s="121">
        <f>+SUM(G9,P9)</f>
        <v>0</v>
      </c>
      <c r="Z9" s="121">
        <f>+SUM(H9,Q9)</f>
        <v>183700</v>
      </c>
      <c r="AA9" s="121">
        <f>+SUM(I9,R9)</f>
        <v>350550</v>
      </c>
      <c r="AB9" s="121">
        <f>+SUM(J9,S9)</f>
        <v>1209715</v>
      </c>
      <c r="AC9" s="121">
        <f>+SUM(K9,T9)</f>
        <v>45308</v>
      </c>
      <c r="AD9" s="121">
        <f>+SUM(L9,U9)</f>
        <v>177405</v>
      </c>
      <c r="AE9" s="121">
        <f>SUM(AF9,+AK9)</f>
        <v>28610</v>
      </c>
      <c r="AF9" s="121">
        <f>SUM(AG9:AJ9)</f>
        <v>28610</v>
      </c>
      <c r="AG9" s="121">
        <v>0</v>
      </c>
      <c r="AH9" s="121">
        <v>28610</v>
      </c>
      <c r="AI9" s="121">
        <v>0</v>
      </c>
      <c r="AJ9" s="121">
        <v>0</v>
      </c>
      <c r="AK9" s="121">
        <v>0</v>
      </c>
      <c r="AL9" s="122" t="s">
        <v>487</v>
      </c>
      <c r="AM9" s="121">
        <f>SUM(AN9,AS9,AW9,AX9,BD9)</f>
        <v>1746235</v>
      </c>
      <c r="AN9" s="121">
        <f>SUM(AO9:AR9)</f>
        <v>152349</v>
      </c>
      <c r="AO9" s="121">
        <v>128911</v>
      </c>
      <c r="AP9" s="121">
        <v>0</v>
      </c>
      <c r="AQ9" s="121">
        <v>23438</v>
      </c>
      <c r="AR9" s="121">
        <v>0</v>
      </c>
      <c r="AS9" s="121">
        <f>SUM(AT9:AV9)</f>
        <v>133662</v>
      </c>
      <c r="AT9" s="121">
        <v>0</v>
      </c>
      <c r="AU9" s="121">
        <v>68959</v>
      </c>
      <c r="AV9" s="121">
        <v>64703</v>
      </c>
      <c r="AW9" s="121">
        <v>0</v>
      </c>
      <c r="AX9" s="121">
        <f>SUM(AY9:BB9)</f>
        <v>1460224</v>
      </c>
      <c r="AY9" s="121">
        <v>0</v>
      </c>
      <c r="AZ9" s="121">
        <v>1460224</v>
      </c>
      <c r="BA9" s="121">
        <v>0</v>
      </c>
      <c r="BB9" s="121">
        <v>0</v>
      </c>
      <c r="BC9" s="122" t="s">
        <v>487</v>
      </c>
      <c r="BD9" s="121">
        <v>0</v>
      </c>
      <c r="BE9" s="121">
        <v>191833</v>
      </c>
      <c r="BF9" s="121">
        <f>SUM(AE9,+AM9,+BE9)</f>
        <v>1966678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487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487</v>
      </c>
      <c r="CF9" s="121">
        <v>0</v>
      </c>
      <c r="CG9" s="121">
        <v>0</v>
      </c>
      <c r="CH9" s="121">
        <f>SUM(BG9,+BO9,+CG9)</f>
        <v>0</v>
      </c>
      <c r="CI9" s="121">
        <f>SUM(AE9,+BG9)</f>
        <v>28610</v>
      </c>
      <c r="CJ9" s="121">
        <f>SUM(AF9,+BH9)</f>
        <v>28610</v>
      </c>
      <c r="CK9" s="121">
        <f>SUM(AG9,+BI9)</f>
        <v>0</v>
      </c>
      <c r="CL9" s="121">
        <f>SUM(AH9,+BJ9)</f>
        <v>28610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487</v>
      </c>
      <c r="CQ9" s="121">
        <f>SUM(AM9,+BO9)</f>
        <v>1746235</v>
      </c>
      <c r="CR9" s="121">
        <f>SUM(AN9,+BP9)</f>
        <v>152349</v>
      </c>
      <c r="CS9" s="121">
        <f>SUM(AO9,+BQ9)</f>
        <v>128911</v>
      </c>
      <c r="CT9" s="121">
        <f>SUM(AP9,+BR9)</f>
        <v>0</v>
      </c>
      <c r="CU9" s="121">
        <f>SUM(AQ9,+BS9)</f>
        <v>23438</v>
      </c>
      <c r="CV9" s="121">
        <f>SUM(AR9,+BT9)</f>
        <v>0</v>
      </c>
      <c r="CW9" s="121">
        <f>SUM(AS9,+BU9)</f>
        <v>133662</v>
      </c>
      <c r="CX9" s="121">
        <f>SUM(AT9,+BV9)</f>
        <v>0</v>
      </c>
      <c r="CY9" s="121">
        <f>SUM(AU9,+BW9)</f>
        <v>68959</v>
      </c>
      <c r="CZ9" s="121">
        <f>SUM(AV9,+BX9)</f>
        <v>64703</v>
      </c>
      <c r="DA9" s="121">
        <f>SUM(AW9,+BY9)</f>
        <v>0</v>
      </c>
      <c r="DB9" s="121">
        <f>SUM(AX9,+BZ9)</f>
        <v>1460224</v>
      </c>
      <c r="DC9" s="121">
        <f>SUM(AY9,+CA9)</f>
        <v>0</v>
      </c>
      <c r="DD9" s="121">
        <f>SUM(AZ9,+CB9)</f>
        <v>1460224</v>
      </c>
      <c r="DE9" s="121">
        <f>SUM(BA9,+CC9)</f>
        <v>0</v>
      </c>
      <c r="DF9" s="121">
        <f>SUM(BB9,+CD9)</f>
        <v>0</v>
      </c>
      <c r="DG9" s="122" t="s">
        <v>487</v>
      </c>
      <c r="DH9" s="121">
        <f>SUM(BD9,+CF9)</f>
        <v>0</v>
      </c>
      <c r="DI9" s="121">
        <f>SUM(BE9,+CG9)</f>
        <v>191833</v>
      </c>
      <c r="DJ9" s="121">
        <f>SUM(BF9,+CH9)</f>
        <v>1966678</v>
      </c>
    </row>
    <row r="10" spans="1:114" s="136" customFormat="1" ht="13.5" customHeight="1" x14ac:dyDescent="0.15">
      <c r="A10" s="119" t="s">
        <v>4</v>
      </c>
      <c r="B10" s="120" t="s">
        <v>327</v>
      </c>
      <c r="C10" s="119" t="s">
        <v>328</v>
      </c>
      <c r="D10" s="121">
        <f>SUM(E10,+L10)</f>
        <v>122448</v>
      </c>
      <c r="E10" s="121">
        <f>SUM(F10:I10)+K10</f>
        <v>102519</v>
      </c>
      <c r="F10" s="121">
        <v>0</v>
      </c>
      <c r="G10" s="121">
        <v>0</v>
      </c>
      <c r="H10" s="121">
        <v>17700</v>
      </c>
      <c r="I10" s="121">
        <v>84819</v>
      </c>
      <c r="J10" s="121">
        <v>500764</v>
      </c>
      <c r="K10" s="121">
        <v>0</v>
      </c>
      <c r="L10" s="121">
        <v>19929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122448</v>
      </c>
      <c r="W10" s="121">
        <f>+SUM(E10,N10)</f>
        <v>102519</v>
      </c>
      <c r="X10" s="121">
        <f>+SUM(F10,O10)</f>
        <v>0</v>
      </c>
      <c r="Y10" s="121">
        <f>+SUM(G10,P10)</f>
        <v>0</v>
      </c>
      <c r="Z10" s="121">
        <f>+SUM(H10,Q10)</f>
        <v>17700</v>
      </c>
      <c r="AA10" s="121">
        <f>+SUM(I10,R10)</f>
        <v>84819</v>
      </c>
      <c r="AB10" s="121">
        <f>+SUM(J10,S10)</f>
        <v>500764</v>
      </c>
      <c r="AC10" s="121">
        <f>+SUM(K10,T10)</f>
        <v>0</v>
      </c>
      <c r="AD10" s="121">
        <f>+SUM(L10,U10)</f>
        <v>19929</v>
      </c>
      <c r="AE10" s="121">
        <f>SUM(AF10,+AK10)</f>
        <v>23831</v>
      </c>
      <c r="AF10" s="121">
        <f>SUM(AG10:AJ10)</f>
        <v>23831</v>
      </c>
      <c r="AG10" s="121">
        <v>0</v>
      </c>
      <c r="AH10" s="121">
        <v>23831</v>
      </c>
      <c r="AI10" s="121">
        <v>0</v>
      </c>
      <c r="AJ10" s="121">
        <v>0</v>
      </c>
      <c r="AK10" s="121">
        <v>0</v>
      </c>
      <c r="AL10" s="122" t="s">
        <v>487</v>
      </c>
      <c r="AM10" s="121">
        <f>SUM(AN10,AS10,AW10,AX10,BD10)</f>
        <v>576853</v>
      </c>
      <c r="AN10" s="121">
        <f>SUM(AO10:AR10)</f>
        <v>234644</v>
      </c>
      <c r="AO10" s="121">
        <v>201281</v>
      </c>
      <c r="AP10" s="121">
        <v>0</v>
      </c>
      <c r="AQ10" s="121">
        <v>33363</v>
      </c>
      <c r="AR10" s="121">
        <v>0</v>
      </c>
      <c r="AS10" s="121">
        <f>SUM(AT10:AV10)</f>
        <v>112678</v>
      </c>
      <c r="AT10" s="121">
        <v>319</v>
      </c>
      <c r="AU10" s="121">
        <v>105921</v>
      </c>
      <c r="AV10" s="121">
        <v>6438</v>
      </c>
      <c r="AW10" s="121">
        <v>0</v>
      </c>
      <c r="AX10" s="121">
        <f>SUM(AY10:BB10)</f>
        <v>229531</v>
      </c>
      <c r="AY10" s="121">
        <v>150414</v>
      </c>
      <c r="AZ10" s="121">
        <v>75418</v>
      </c>
      <c r="BA10" s="121">
        <v>3699</v>
      </c>
      <c r="BB10" s="121">
        <v>0</v>
      </c>
      <c r="BC10" s="122" t="s">
        <v>487</v>
      </c>
      <c r="BD10" s="121">
        <v>0</v>
      </c>
      <c r="BE10" s="121">
        <v>22528</v>
      </c>
      <c r="BF10" s="121">
        <f>SUM(AE10,+AM10,+BE10)</f>
        <v>623212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487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487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23831</v>
      </c>
      <c r="CJ10" s="121">
        <f>SUM(AF10,+BH10)</f>
        <v>23831</v>
      </c>
      <c r="CK10" s="121">
        <f>SUM(AG10,+BI10)</f>
        <v>0</v>
      </c>
      <c r="CL10" s="121">
        <f>SUM(AH10,+BJ10)</f>
        <v>23831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487</v>
      </c>
      <c r="CQ10" s="121">
        <f>SUM(AM10,+BO10)</f>
        <v>576853</v>
      </c>
      <c r="CR10" s="121">
        <f>SUM(AN10,+BP10)</f>
        <v>234644</v>
      </c>
      <c r="CS10" s="121">
        <f>SUM(AO10,+BQ10)</f>
        <v>201281</v>
      </c>
      <c r="CT10" s="121">
        <f>SUM(AP10,+BR10)</f>
        <v>0</v>
      </c>
      <c r="CU10" s="121">
        <f>SUM(AQ10,+BS10)</f>
        <v>33363</v>
      </c>
      <c r="CV10" s="121">
        <f>SUM(AR10,+BT10)</f>
        <v>0</v>
      </c>
      <c r="CW10" s="121">
        <f>SUM(AS10,+BU10)</f>
        <v>112678</v>
      </c>
      <c r="CX10" s="121">
        <f>SUM(AT10,+BV10)</f>
        <v>319</v>
      </c>
      <c r="CY10" s="121">
        <f>SUM(AU10,+BW10)</f>
        <v>105921</v>
      </c>
      <c r="CZ10" s="121">
        <f>SUM(AV10,+BX10)</f>
        <v>6438</v>
      </c>
      <c r="DA10" s="121">
        <f>SUM(AW10,+BY10)</f>
        <v>0</v>
      </c>
      <c r="DB10" s="121">
        <f>SUM(AX10,+BZ10)</f>
        <v>229531</v>
      </c>
      <c r="DC10" s="121">
        <f>SUM(AY10,+CA10)</f>
        <v>150414</v>
      </c>
      <c r="DD10" s="121">
        <f>SUM(AZ10,+CB10)</f>
        <v>75418</v>
      </c>
      <c r="DE10" s="121">
        <f>SUM(BA10,+CC10)</f>
        <v>3699</v>
      </c>
      <c r="DF10" s="121">
        <f>SUM(BB10,+CD10)</f>
        <v>0</v>
      </c>
      <c r="DG10" s="122" t="s">
        <v>487</v>
      </c>
      <c r="DH10" s="121">
        <f>SUM(BD10,+CF10)</f>
        <v>0</v>
      </c>
      <c r="DI10" s="121">
        <f>SUM(BE10,+CG10)</f>
        <v>22528</v>
      </c>
      <c r="DJ10" s="121">
        <f>SUM(BF10,+CH10)</f>
        <v>623212</v>
      </c>
    </row>
    <row r="11" spans="1:114" s="136" customFormat="1" ht="13.5" customHeight="1" x14ac:dyDescent="0.15">
      <c r="A11" s="119" t="s">
        <v>4</v>
      </c>
      <c r="B11" s="120" t="s">
        <v>349</v>
      </c>
      <c r="C11" s="119" t="s">
        <v>350</v>
      </c>
      <c r="D11" s="121">
        <f>SUM(E11,+L11)</f>
        <v>72380</v>
      </c>
      <c r="E11" s="121">
        <f>SUM(F11:I11)+K11</f>
        <v>72380</v>
      </c>
      <c r="F11" s="121">
        <v>0</v>
      </c>
      <c r="G11" s="121">
        <v>0</v>
      </c>
      <c r="H11" s="121">
        <v>0</v>
      </c>
      <c r="I11" s="121">
        <v>50297</v>
      </c>
      <c r="J11" s="121">
        <v>409384</v>
      </c>
      <c r="K11" s="121">
        <v>22083</v>
      </c>
      <c r="L11" s="121">
        <v>0</v>
      </c>
      <c r="M11" s="121">
        <f>SUM(N11,+U11)</f>
        <v>17063</v>
      </c>
      <c r="N11" s="121">
        <f>SUM(O11:R11,T11)</f>
        <v>17063</v>
      </c>
      <c r="O11" s="121">
        <v>0</v>
      </c>
      <c r="P11" s="121">
        <v>0</v>
      </c>
      <c r="Q11" s="121">
        <v>0</v>
      </c>
      <c r="R11" s="121">
        <v>8553</v>
      </c>
      <c r="S11" s="121">
        <v>262733</v>
      </c>
      <c r="T11" s="121">
        <v>8510</v>
      </c>
      <c r="U11" s="121">
        <v>0</v>
      </c>
      <c r="V11" s="121">
        <f>+SUM(D11,M11)</f>
        <v>89443</v>
      </c>
      <c r="W11" s="121">
        <f>+SUM(E11,N11)</f>
        <v>89443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58850</v>
      </c>
      <c r="AB11" s="121">
        <f>+SUM(J11,S11)</f>
        <v>672117</v>
      </c>
      <c r="AC11" s="121">
        <f>+SUM(K11,T11)</f>
        <v>30593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487</v>
      </c>
      <c r="AM11" s="121">
        <f>SUM(AN11,AS11,AW11,AX11,BD11)</f>
        <v>458719</v>
      </c>
      <c r="AN11" s="121">
        <f>SUM(AO11:AR11)</f>
        <v>240015</v>
      </c>
      <c r="AO11" s="121">
        <v>240015</v>
      </c>
      <c r="AP11" s="121">
        <v>0</v>
      </c>
      <c r="AQ11" s="121">
        <v>0</v>
      </c>
      <c r="AR11" s="121">
        <v>0</v>
      </c>
      <c r="AS11" s="121">
        <f>SUM(AT11:AV11)</f>
        <v>187188</v>
      </c>
      <c r="AT11" s="121">
        <v>0</v>
      </c>
      <c r="AU11" s="121">
        <v>187188</v>
      </c>
      <c r="AV11" s="121">
        <v>0</v>
      </c>
      <c r="AW11" s="121">
        <v>0</v>
      </c>
      <c r="AX11" s="121">
        <f>SUM(AY11:BB11)</f>
        <v>31516</v>
      </c>
      <c r="AY11" s="121">
        <v>0</v>
      </c>
      <c r="AZ11" s="121">
        <v>31516</v>
      </c>
      <c r="BA11" s="121">
        <v>0</v>
      </c>
      <c r="BB11" s="121">
        <v>0</v>
      </c>
      <c r="BC11" s="122" t="s">
        <v>487</v>
      </c>
      <c r="BD11" s="121">
        <v>0</v>
      </c>
      <c r="BE11" s="121">
        <v>23045</v>
      </c>
      <c r="BF11" s="121">
        <f>SUM(AE11,+AM11,+BE11)</f>
        <v>481764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487</v>
      </c>
      <c r="BO11" s="121">
        <f>SUM(BP11,BU11,BY11,BZ11,CF11)</f>
        <v>271547</v>
      </c>
      <c r="BP11" s="121">
        <f>SUM(BQ11:BT11)</f>
        <v>22465</v>
      </c>
      <c r="BQ11" s="121">
        <v>14792</v>
      </c>
      <c r="BR11" s="121">
        <v>0</v>
      </c>
      <c r="BS11" s="121">
        <v>7673</v>
      </c>
      <c r="BT11" s="121">
        <v>0</v>
      </c>
      <c r="BU11" s="121">
        <f>SUM(BV11:BX11)</f>
        <v>87794</v>
      </c>
      <c r="BV11" s="121">
        <v>0</v>
      </c>
      <c r="BW11" s="121">
        <v>87794</v>
      </c>
      <c r="BX11" s="121">
        <v>0</v>
      </c>
      <c r="BY11" s="121">
        <v>0</v>
      </c>
      <c r="BZ11" s="121">
        <f>SUM(CA11:CD11)</f>
        <v>161288</v>
      </c>
      <c r="CA11" s="121">
        <v>0</v>
      </c>
      <c r="CB11" s="121">
        <v>161288</v>
      </c>
      <c r="CC11" s="121">
        <v>0</v>
      </c>
      <c r="CD11" s="121">
        <v>0</v>
      </c>
      <c r="CE11" s="122" t="s">
        <v>487</v>
      </c>
      <c r="CF11" s="121">
        <v>0</v>
      </c>
      <c r="CG11" s="121">
        <v>8249</v>
      </c>
      <c r="CH11" s="121">
        <f>SUM(BG11,+BO11,+CG11)</f>
        <v>279796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487</v>
      </c>
      <c r="CQ11" s="121">
        <f>SUM(AM11,+BO11)</f>
        <v>730266</v>
      </c>
      <c r="CR11" s="121">
        <f>SUM(AN11,+BP11)</f>
        <v>262480</v>
      </c>
      <c r="CS11" s="121">
        <f>SUM(AO11,+BQ11)</f>
        <v>254807</v>
      </c>
      <c r="CT11" s="121">
        <f>SUM(AP11,+BR11)</f>
        <v>0</v>
      </c>
      <c r="CU11" s="121">
        <f>SUM(AQ11,+BS11)</f>
        <v>7673</v>
      </c>
      <c r="CV11" s="121">
        <f>SUM(AR11,+BT11)</f>
        <v>0</v>
      </c>
      <c r="CW11" s="121">
        <f>SUM(AS11,+BU11)</f>
        <v>274982</v>
      </c>
      <c r="CX11" s="121">
        <f>SUM(AT11,+BV11)</f>
        <v>0</v>
      </c>
      <c r="CY11" s="121">
        <f>SUM(AU11,+BW11)</f>
        <v>274982</v>
      </c>
      <c r="CZ11" s="121">
        <f>SUM(AV11,+BX11)</f>
        <v>0</v>
      </c>
      <c r="DA11" s="121">
        <f>SUM(AW11,+BY11)</f>
        <v>0</v>
      </c>
      <c r="DB11" s="121">
        <f>SUM(AX11,+BZ11)</f>
        <v>192804</v>
      </c>
      <c r="DC11" s="121">
        <f>SUM(AY11,+CA11)</f>
        <v>0</v>
      </c>
      <c r="DD11" s="121">
        <f>SUM(AZ11,+CB11)</f>
        <v>192804</v>
      </c>
      <c r="DE11" s="121">
        <f>SUM(BA11,+CC11)</f>
        <v>0</v>
      </c>
      <c r="DF11" s="121">
        <f>SUM(BB11,+CD11)</f>
        <v>0</v>
      </c>
      <c r="DG11" s="122" t="s">
        <v>487</v>
      </c>
      <c r="DH11" s="121">
        <f>SUM(BD11,+CF11)</f>
        <v>0</v>
      </c>
      <c r="DI11" s="121">
        <f>SUM(BE11,+CG11)</f>
        <v>31294</v>
      </c>
      <c r="DJ11" s="121">
        <f>SUM(BF11,+CH11)</f>
        <v>761560</v>
      </c>
    </row>
    <row r="12" spans="1:114" s="136" customFormat="1" ht="13.5" customHeight="1" x14ac:dyDescent="0.15">
      <c r="A12" s="119" t="s">
        <v>4</v>
      </c>
      <c r="B12" s="120" t="s">
        <v>356</v>
      </c>
      <c r="C12" s="119" t="s">
        <v>357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7532</v>
      </c>
      <c r="N12" s="121">
        <f>SUM(O12:R12,T12)</f>
        <v>1342</v>
      </c>
      <c r="O12" s="121">
        <v>0</v>
      </c>
      <c r="P12" s="121">
        <v>0</v>
      </c>
      <c r="Q12" s="121">
        <v>0</v>
      </c>
      <c r="R12" s="121">
        <v>24</v>
      </c>
      <c r="S12" s="121">
        <v>356870</v>
      </c>
      <c r="T12" s="121">
        <v>1318</v>
      </c>
      <c r="U12" s="121">
        <v>6190</v>
      </c>
      <c r="V12" s="121">
        <f>+SUM(D12,M12)</f>
        <v>7532</v>
      </c>
      <c r="W12" s="121">
        <f>+SUM(E12,N12)</f>
        <v>1342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</v>
      </c>
      <c r="AB12" s="121">
        <f>+SUM(J12,S12)</f>
        <v>356870</v>
      </c>
      <c r="AC12" s="121">
        <f>+SUM(K12,T12)</f>
        <v>1318</v>
      </c>
      <c r="AD12" s="121">
        <f>+SUM(L12,U12)</f>
        <v>6190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487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487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487</v>
      </c>
      <c r="BO12" s="121">
        <f>SUM(BP12,BU12,BY12,BZ12,CF12)</f>
        <v>318328</v>
      </c>
      <c r="BP12" s="121">
        <f>SUM(BQ12:BT12)</f>
        <v>49141</v>
      </c>
      <c r="BQ12" s="121">
        <v>49141</v>
      </c>
      <c r="BR12" s="121">
        <v>0</v>
      </c>
      <c r="BS12" s="121">
        <v>0</v>
      </c>
      <c r="BT12" s="121">
        <v>0</v>
      </c>
      <c r="BU12" s="121">
        <f>SUM(BV12:BX12)</f>
        <v>137519</v>
      </c>
      <c r="BV12" s="121">
        <v>0</v>
      </c>
      <c r="BW12" s="121">
        <v>137519</v>
      </c>
      <c r="BX12" s="121">
        <v>0</v>
      </c>
      <c r="BY12" s="121">
        <v>0</v>
      </c>
      <c r="BZ12" s="121">
        <f>SUM(CA12:CD12)</f>
        <v>131668</v>
      </c>
      <c r="CA12" s="121">
        <v>0</v>
      </c>
      <c r="CB12" s="121">
        <v>119473</v>
      </c>
      <c r="CC12" s="121">
        <v>0</v>
      </c>
      <c r="CD12" s="121">
        <v>12195</v>
      </c>
      <c r="CE12" s="122" t="s">
        <v>487</v>
      </c>
      <c r="CF12" s="121">
        <v>0</v>
      </c>
      <c r="CG12" s="121">
        <v>46074</v>
      </c>
      <c r="CH12" s="121">
        <f>SUM(BG12,+BO12,+CG12)</f>
        <v>364402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487</v>
      </c>
      <c r="CQ12" s="121">
        <f>SUM(AM12,+BO12)</f>
        <v>318328</v>
      </c>
      <c r="CR12" s="121">
        <f>SUM(AN12,+BP12)</f>
        <v>49141</v>
      </c>
      <c r="CS12" s="121">
        <f>SUM(AO12,+BQ12)</f>
        <v>49141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137519</v>
      </c>
      <c r="CX12" s="121">
        <f>SUM(AT12,+BV12)</f>
        <v>0</v>
      </c>
      <c r="CY12" s="121">
        <f>SUM(AU12,+BW12)</f>
        <v>137519</v>
      </c>
      <c r="CZ12" s="121">
        <f>SUM(AV12,+BX12)</f>
        <v>0</v>
      </c>
      <c r="DA12" s="121">
        <f>SUM(AW12,+BY12)</f>
        <v>0</v>
      </c>
      <c r="DB12" s="121">
        <f>SUM(AX12,+BZ12)</f>
        <v>131668</v>
      </c>
      <c r="DC12" s="121">
        <f>SUM(AY12,+CA12)</f>
        <v>0</v>
      </c>
      <c r="DD12" s="121">
        <f>SUM(AZ12,+CB12)</f>
        <v>119473</v>
      </c>
      <c r="DE12" s="121">
        <f>SUM(BA12,+CC12)</f>
        <v>0</v>
      </c>
      <c r="DF12" s="121">
        <f>SUM(BB12,+CD12)</f>
        <v>12195</v>
      </c>
      <c r="DG12" s="122" t="s">
        <v>487</v>
      </c>
      <c r="DH12" s="121">
        <f>SUM(BD12,+CF12)</f>
        <v>0</v>
      </c>
      <c r="DI12" s="121">
        <f>SUM(BE12,+CG12)</f>
        <v>46074</v>
      </c>
      <c r="DJ12" s="121">
        <f>SUM(BF12,+CH12)</f>
        <v>364402</v>
      </c>
    </row>
    <row r="13" spans="1:114" s="136" customFormat="1" ht="13.5" customHeight="1" x14ac:dyDescent="0.15">
      <c r="A13" s="119" t="s">
        <v>4</v>
      </c>
      <c r="B13" s="120" t="s">
        <v>454</v>
      </c>
      <c r="C13" s="119" t="s">
        <v>455</v>
      </c>
      <c r="D13" s="121">
        <f>SUM(E13,+L13)</f>
        <v>21807</v>
      </c>
      <c r="E13" s="121">
        <f>SUM(F13:I13)+K13</f>
        <v>10004</v>
      </c>
      <c r="F13" s="121">
        <v>0</v>
      </c>
      <c r="G13" s="121">
        <v>0</v>
      </c>
      <c r="H13" s="121">
        <v>0</v>
      </c>
      <c r="I13" s="121">
        <v>10004</v>
      </c>
      <c r="J13" s="121">
        <v>284308</v>
      </c>
      <c r="K13" s="121">
        <v>0</v>
      </c>
      <c r="L13" s="121">
        <v>11803</v>
      </c>
      <c r="M13" s="121">
        <f>SUM(N13,+U13)</f>
        <v>4339</v>
      </c>
      <c r="N13" s="121">
        <f>SUM(O13:R13,T13)</f>
        <v>4339</v>
      </c>
      <c r="O13" s="121">
        <v>0</v>
      </c>
      <c r="P13" s="121">
        <v>0</v>
      </c>
      <c r="Q13" s="121">
        <v>0</v>
      </c>
      <c r="R13" s="121">
        <v>4339</v>
      </c>
      <c r="S13" s="121">
        <v>165350</v>
      </c>
      <c r="T13" s="121">
        <v>0</v>
      </c>
      <c r="U13" s="121">
        <v>0</v>
      </c>
      <c r="V13" s="121">
        <f>+SUM(D13,M13)</f>
        <v>26146</v>
      </c>
      <c r="W13" s="121">
        <f>+SUM(E13,N13)</f>
        <v>14343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14343</v>
      </c>
      <c r="AB13" s="121">
        <f>+SUM(J13,S13)</f>
        <v>449658</v>
      </c>
      <c r="AC13" s="121">
        <f>+SUM(K13,T13)</f>
        <v>0</v>
      </c>
      <c r="AD13" s="121">
        <f>+SUM(L13,U13)</f>
        <v>11803</v>
      </c>
      <c r="AE13" s="121">
        <f>SUM(AF13,+AK13)</f>
        <v>11885</v>
      </c>
      <c r="AF13" s="121">
        <f>SUM(AG13:AJ13)</f>
        <v>11885</v>
      </c>
      <c r="AG13" s="121">
        <v>0</v>
      </c>
      <c r="AH13" s="121">
        <v>8613</v>
      </c>
      <c r="AI13" s="121">
        <v>0</v>
      </c>
      <c r="AJ13" s="121">
        <v>3272</v>
      </c>
      <c r="AK13" s="121">
        <v>0</v>
      </c>
      <c r="AL13" s="122" t="s">
        <v>487</v>
      </c>
      <c r="AM13" s="121">
        <f>SUM(AN13,AS13,AW13,AX13,BD13)</f>
        <v>289498</v>
      </c>
      <c r="AN13" s="121">
        <f>SUM(AO13:AR13)</f>
        <v>73154</v>
      </c>
      <c r="AO13" s="121">
        <v>73154</v>
      </c>
      <c r="AP13" s="121">
        <v>0</v>
      </c>
      <c r="AQ13" s="121">
        <v>0</v>
      </c>
      <c r="AR13" s="121">
        <v>0</v>
      </c>
      <c r="AS13" s="121">
        <f>SUM(AT13:AV13)</f>
        <v>136672</v>
      </c>
      <c r="AT13" s="121">
        <v>0</v>
      </c>
      <c r="AU13" s="121">
        <v>131020</v>
      </c>
      <c r="AV13" s="121">
        <v>5652</v>
      </c>
      <c r="AW13" s="121">
        <v>0</v>
      </c>
      <c r="AX13" s="121">
        <f>SUM(AY13:BB13)</f>
        <v>79672</v>
      </c>
      <c r="AY13" s="121">
        <v>0</v>
      </c>
      <c r="AZ13" s="121">
        <v>77361</v>
      </c>
      <c r="BA13" s="121">
        <v>2311</v>
      </c>
      <c r="BB13" s="121">
        <v>0</v>
      </c>
      <c r="BC13" s="122" t="s">
        <v>487</v>
      </c>
      <c r="BD13" s="121">
        <v>0</v>
      </c>
      <c r="BE13" s="121">
        <v>4732</v>
      </c>
      <c r="BF13" s="121">
        <f>SUM(AE13,+AM13,+BE13)</f>
        <v>306115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487</v>
      </c>
      <c r="BO13" s="121">
        <f>SUM(BP13,BU13,BY13,BZ13,CF13)</f>
        <v>166967</v>
      </c>
      <c r="BP13" s="121">
        <f>SUM(BQ13:BT13)</f>
        <v>41172</v>
      </c>
      <c r="BQ13" s="121">
        <v>41172</v>
      </c>
      <c r="BR13" s="121">
        <v>0</v>
      </c>
      <c r="BS13" s="121">
        <v>0</v>
      </c>
      <c r="BT13" s="121">
        <v>0</v>
      </c>
      <c r="BU13" s="121">
        <f>SUM(BV13:BX13)</f>
        <v>100419</v>
      </c>
      <c r="BV13" s="121">
        <v>0</v>
      </c>
      <c r="BW13" s="121">
        <v>100419</v>
      </c>
      <c r="BX13" s="121">
        <v>0</v>
      </c>
      <c r="BY13" s="121">
        <v>0</v>
      </c>
      <c r="BZ13" s="121">
        <f>SUM(CA13:CD13)</f>
        <v>25376</v>
      </c>
      <c r="CA13" s="121">
        <v>0</v>
      </c>
      <c r="CB13" s="121">
        <v>25376</v>
      </c>
      <c r="CC13" s="121">
        <v>0</v>
      </c>
      <c r="CD13" s="121">
        <v>0</v>
      </c>
      <c r="CE13" s="122" t="s">
        <v>487</v>
      </c>
      <c r="CF13" s="121">
        <v>0</v>
      </c>
      <c r="CG13" s="121">
        <v>2722</v>
      </c>
      <c r="CH13" s="121">
        <f>SUM(BG13,+BO13,+CG13)</f>
        <v>169689</v>
      </c>
      <c r="CI13" s="121">
        <f>SUM(AE13,+BG13)</f>
        <v>11885</v>
      </c>
      <c r="CJ13" s="121">
        <f>SUM(AF13,+BH13)</f>
        <v>11885</v>
      </c>
      <c r="CK13" s="121">
        <f>SUM(AG13,+BI13)</f>
        <v>0</v>
      </c>
      <c r="CL13" s="121">
        <f>SUM(AH13,+BJ13)</f>
        <v>8613</v>
      </c>
      <c r="CM13" s="121">
        <f>SUM(AI13,+BK13)</f>
        <v>0</v>
      </c>
      <c r="CN13" s="121">
        <f>SUM(AJ13,+BL13)</f>
        <v>3272</v>
      </c>
      <c r="CO13" s="121">
        <f>SUM(AK13,+BM13)</f>
        <v>0</v>
      </c>
      <c r="CP13" s="122" t="s">
        <v>487</v>
      </c>
      <c r="CQ13" s="121">
        <f>SUM(AM13,+BO13)</f>
        <v>456465</v>
      </c>
      <c r="CR13" s="121">
        <f>SUM(AN13,+BP13)</f>
        <v>114326</v>
      </c>
      <c r="CS13" s="121">
        <f>SUM(AO13,+BQ13)</f>
        <v>114326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237091</v>
      </c>
      <c r="CX13" s="121">
        <f>SUM(AT13,+BV13)</f>
        <v>0</v>
      </c>
      <c r="CY13" s="121">
        <f>SUM(AU13,+BW13)</f>
        <v>231439</v>
      </c>
      <c r="CZ13" s="121">
        <f>SUM(AV13,+BX13)</f>
        <v>5652</v>
      </c>
      <c r="DA13" s="121">
        <f>SUM(AW13,+BY13)</f>
        <v>0</v>
      </c>
      <c r="DB13" s="121">
        <f>SUM(AX13,+BZ13)</f>
        <v>105048</v>
      </c>
      <c r="DC13" s="121">
        <f>SUM(AY13,+CA13)</f>
        <v>0</v>
      </c>
      <c r="DD13" s="121">
        <f>SUM(AZ13,+CB13)</f>
        <v>102737</v>
      </c>
      <c r="DE13" s="121">
        <f>SUM(BA13,+CC13)</f>
        <v>2311</v>
      </c>
      <c r="DF13" s="121">
        <f>SUM(BB13,+CD13)</f>
        <v>0</v>
      </c>
      <c r="DG13" s="122" t="s">
        <v>487</v>
      </c>
      <c r="DH13" s="121">
        <f>SUM(BD13,+CF13)</f>
        <v>0</v>
      </c>
      <c r="DI13" s="121">
        <f>SUM(BE13,+CG13)</f>
        <v>7454</v>
      </c>
      <c r="DJ13" s="121">
        <f>SUM(BF13,+CH13)</f>
        <v>475804</v>
      </c>
    </row>
    <row r="14" spans="1:114" s="136" customFormat="1" ht="13.5" customHeight="1" x14ac:dyDescent="0.15">
      <c r="A14" s="119" t="s">
        <v>4</v>
      </c>
      <c r="B14" s="120" t="s">
        <v>388</v>
      </c>
      <c r="C14" s="119" t="s">
        <v>389</v>
      </c>
      <c r="D14" s="121">
        <f>SUM(E14,+L14)</f>
        <v>14581</v>
      </c>
      <c r="E14" s="121">
        <f>SUM(F14:I14)+K14</f>
        <v>14581</v>
      </c>
      <c r="F14" s="121">
        <v>0</v>
      </c>
      <c r="G14" s="121">
        <v>0</v>
      </c>
      <c r="H14" s="121">
        <v>0</v>
      </c>
      <c r="I14" s="121">
        <v>13648</v>
      </c>
      <c r="J14" s="121">
        <v>265499</v>
      </c>
      <c r="K14" s="121">
        <v>933</v>
      </c>
      <c r="L14" s="121">
        <v>0</v>
      </c>
      <c r="M14" s="121">
        <f>SUM(N14,+U14)</f>
        <v>7932</v>
      </c>
      <c r="N14" s="121">
        <f>SUM(O14:R14,T14)</f>
        <v>7932</v>
      </c>
      <c r="O14" s="121">
        <v>0</v>
      </c>
      <c r="P14" s="121">
        <v>0</v>
      </c>
      <c r="Q14" s="121">
        <v>0</v>
      </c>
      <c r="R14" s="121">
        <v>7567</v>
      </c>
      <c r="S14" s="121">
        <v>54446</v>
      </c>
      <c r="T14" s="121">
        <v>365</v>
      </c>
      <c r="U14" s="121">
        <v>0</v>
      </c>
      <c r="V14" s="121">
        <f>+SUM(D14,M14)</f>
        <v>22513</v>
      </c>
      <c r="W14" s="121">
        <f>+SUM(E14,N14)</f>
        <v>22513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21215</v>
      </c>
      <c r="AB14" s="121">
        <f>+SUM(J14,S14)</f>
        <v>319945</v>
      </c>
      <c r="AC14" s="121">
        <f>+SUM(K14,T14)</f>
        <v>1298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487</v>
      </c>
      <c r="AM14" s="121">
        <f>SUM(AN14,AS14,AW14,AX14,BD14)</f>
        <v>280080</v>
      </c>
      <c r="AN14" s="121">
        <f>SUM(AO14:AR14)</f>
        <v>105419</v>
      </c>
      <c r="AO14" s="121">
        <v>105419</v>
      </c>
      <c r="AP14" s="121">
        <v>0</v>
      </c>
      <c r="AQ14" s="121">
        <v>0</v>
      </c>
      <c r="AR14" s="121">
        <v>0</v>
      </c>
      <c r="AS14" s="121">
        <f>SUM(AT14:AV14)</f>
        <v>174661</v>
      </c>
      <c r="AT14" s="121">
        <v>0</v>
      </c>
      <c r="AU14" s="121">
        <v>147587</v>
      </c>
      <c r="AV14" s="121">
        <v>27074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487</v>
      </c>
      <c r="BD14" s="121">
        <v>0</v>
      </c>
      <c r="BE14" s="121">
        <v>0</v>
      </c>
      <c r="BF14" s="121">
        <f>SUM(AE14,+AM14,+BE14)</f>
        <v>280080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487</v>
      </c>
      <c r="BO14" s="121">
        <f>SUM(BP14,BU14,BY14,BZ14,CF14)</f>
        <v>62378</v>
      </c>
      <c r="BP14" s="121">
        <f>SUM(BQ14:BT14)</f>
        <v>21012</v>
      </c>
      <c r="BQ14" s="121">
        <v>21012</v>
      </c>
      <c r="BR14" s="121">
        <v>0</v>
      </c>
      <c r="BS14" s="121">
        <v>0</v>
      </c>
      <c r="BT14" s="121">
        <v>0</v>
      </c>
      <c r="BU14" s="121">
        <f>SUM(BV14:BX14)</f>
        <v>32996</v>
      </c>
      <c r="BV14" s="121">
        <v>0</v>
      </c>
      <c r="BW14" s="121">
        <v>32996</v>
      </c>
      <c r="BX14" s="121">
        <v>0</v>
      </c>
      <c r="BY14" s="121">
        <v>0</v>
      </c>
      <c r="BZ14" s="121">
        <f>SUM(CA14:CD14)</f>
        <v>8370</v>
      </c>
      <c r="CA14" s="121">
        <v>0</v>
      </c>
      <c r="CB14" s="121">
        <v>0</v>
      </c>
      <c r="CC14" s="121">
        <v>8370</v>
      </c>
      <c r="CD14" s="121">
        <v>0</v>
      </c>
      <c r="CE14" s="122" t="s">
        <v>487</v>
      </c>
      <c r="CF14" s="121">
        <v>0</v>
      </c>
      <c r="CG14" s="121">
        <v>0</v>
      </c>
      <c r="CH14" s="121">
        <f>SUM(BG14,+BO14,+CG14)</f>
        <v>62378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487</v>
      </c>
      <c r="CQ14" s="121">
        <f>SUM(AM14,+BO14)</f>
        <v>342458</v>
      </c>
      <c r="CR14" s="121">
        <f>SUM(AN14,+BP14)</f>
        <v>126431</v>
      </c>
      <c r="CS14" s="121">
        <f>SUM(AO14,+BQ14)</f>
        <v>126431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207657</v>
      </c>
      <c r="CX14" s="121">
        <f>SUM(AT14,+BV14)</f>
        <v>0</v>
      </c>
      <c r="CY14" s="121">
        <f>SUM(AU14,+BW14)</f>
        <v>180583</v>
      </c>
      <c r="CZ14" s="121">
        <f>SUM(AV14,+BX14)</f>
        <v>27074</v>
      </c>
      <c r="DA14" s="121">
        <f>SUM(AW14,+BY14)</f>
        <v>0</v>
      </c>
      <c r="DB14" s="121">
        <f>SUM(AX14,+BZ14)</f>
        <v>8370</v>
      </c>
      <c r="DC14" s="121">
        <f>SUM(AY14,+CA14)</f>
        <v>0</v>
      </c>
      <c r="DD14" s="121">
        <f>SUM(AZ14,+CB14)</f>
        <v>0</v>
      </c>
      <c r="DE14" s="121">
        <f>SUM(BA14,+CC14)</f>
        <v>8370</v>
      </c>
      <c r="DF14" s="121">
        <f>SUM(BB14,+CD14)</f>
        <v>0</v>
      </c>
      <c r="DG14" s="122" t="s">
        <v>487</v>
      </c>
      <c r="DH14" s="121">
        <f>SUM(BD14,+CF14)</f>
        <v>0</v>
      </c>
      <c r="DI14" s="121">
        <f>SUM(BE14,+CG14)</f>
        <v>0</v>
      </c>
      <c r="DJ14" s="121">
        <f>SUM(BF14,+CH14)</f>
        <v>342458</v>
      </c>
    </row>
    <row r="15" spans="1:114" s="136" customFormat="1" ht="13.5" customHeight="1" x14ac:dyDescent="0.15">
      <c r="A15" s="119" t="s">
        <v>4</v>
      </c>
      <c r="B15" s="120" t="s">
        <v>341</v>
      </c>
      <c r="C15" s="119" t="s">
        <v>480</v>
      </c>
      <c r="D15" s="121">
        <f>SUM(E15,+L15)</f>
        <v>608765</v>
      </c>
      <c r="E15" s="121">
        <f>SUM(F15:I15)+K15</f>
        <v>608765</v>
      </c>
      <c r="F15" s="121">
        <v>0</v>
      </c>
      <c r="G15" s="121">
        <v>0</v>
      </c>
      <c r="H15" s="121">
        <v>223100</v>
      </c>
      <c r="I15" s="121">
        <v>269226</v>
      </c>
      <c r="J15" s="121">
        <v>1252924</v>
      </c>
      <c r="K15" s="121">
        <v>116439</v>
      </c>
      <c r="L15" s="121">
        <v>0</v>
      </c>
      <c r="M15" s="121">
        <f>SUM(N15,+U15)</f>
        <v>89111</v>
      </c>
      <c r="N15" s="121">
        <f>SUM(O15:R15,T15)</f>
        <v>89111</v>
      </c>
      <c r="O15" s="121">
        <v>0</v>
      </c>
      <c r="P15" s="121">
        <v>0</v>
      </c>
      <c r="Q15" s="121">
        <v>89100</v>
      </c>
      <c r="R15" s="121">
        <v>11</v>
      </c>
      <c r="S15" s="121">
        <v>389112</v>
      </c>
      <c r="T15" s="121">
        <v>0</v>
      </c>
      <c r="U15" s="121">
        <v>0</v>
      </c>
      <c r="V15" s="121">
        <f>+SUM(D15,M15)</f>
        <v>697876</v>
      </c>
      <c r="W15" s="121">
        <f>+SUM(E15,N15)</f>
        <v>697876</v>
      </c>
      <c r="X15" s="121">
        <f>+SUM(F15,O15)</f>
        <v>0</v>
      </c>
      <c r="Y15" s="121">
        <f>+SUM(G15,P15)</f>
        <v>0</v>
      </c>
      <c r="Z15" s="121">
        <f>+SUM(H15,Q15)</f>
        <v>312200</v>
      </c>
      <c r="AA15" s="121">
        <f>+SUM(I15,R15)</f>
        <v>269237</v>
      </c>
      <c r="AB15" s="121">
        <f>+SUM(J15,S15)</f>
        <v>1642036</v>
      </c>
      <c r="AC15" s="121">
        <f>+SUM(K15,T15)</f>
        <v>116439</v>
      </c>
      <c r="AD15" s="121">
        <f>+SUM(L15,U15)</f>
        <v>0</v>
      </c>
      <c r="AE15" s="121">
        <f>SUM(AF15,+AK15)</f>
        <v>257796</v>
      </c>
      <c r="AF15" s="121">
        <f>SUM(AG15:AJ15)</f>
        <v>257796</v>
      </c>
      <c r="AG15" s="121">
        <v>0</v>
      </c>
      <c r="AH15" s="121">
        <v>257796</v>
      </c>
      <c r="AI15" s="121">
        <v>0</v>
      </c>
      <c r="AJ15" s="121">
        <v>0</v>
      </c>
      <c r="AK15" s="121">
        <v>0</v>
      </c>
      <c r="AL15" s="122" t="s">
        <v>487</v>
      </c>
      <c r="AM15" s="121">
        <f>SUM(AN15,AS15,AW15,AX15,BD15)</f>
        <v>1603893</v>
      </c>
      <c r="AN15" s="121">
        <f>SUM(AO15:AR15)</f>
        <v>129014</v>
      </c>
      <c r="AO15" s="121">
        <v>129014</v>
      </c>
      <c r="AP15" s="121">
        <v>0</v>
      </c>
      <c r="AQ15" s="121">
        <v>0</v>
      </c>
      <c r="AR15" s="121">
        <v>0</v>
      </c>
      <c r="AS15" s="121">
        <f>SUM(AT15:AV15)</f>
        <v>518222</v>
      </c>
      <c r="AT15" s="121">
        <v>0</v>
      </c>
      <c r="AU15" s="121">
        <v>518222</v>
      </c>
      <c r="AV15" s="121">
        <v>0</v>
      </c>
      <c r="AW15" s="121">
        <v>0</v>
      </c>
      <c r="AX15" s="121">
        <f>SUM(AY15:BB15)</f>
        <v>956657</v>
      </c>
      <c r="AY15" s="121">
        <v>0</v>
      </c>
      <c r="AZ15" s="121">
        <v>956657</v>
      </c>
      <c r="BA15" s="121">
        <v>0</v>
      </c>
      <c r="BB15" s="121">
        <v>0</v>
      </c>
      <c r="BC15" s="122" t="s">
        <v>487</v>
      </c>
      <c r="BD15" s="121">
        <v>0</v>
      </c>
      <c r="BE15" s="121">
        <v>0</v>
      </c>
      <c r="BF15" s="121">
        <f>SUM(AE15,+AM15,+BE15)</f>
        <v>1861689</v>
      </c>
      <c r="BG15" s="121">
        <f>SUM(BH15,+BM15)</f>
        <v>118800</v>
      </c>
      <c r="BH15" s="121">
        <f>SUM(BI15:BL15)</f>
        <v>118800</v>
      </c>
      <c r="BI15" s="121">
        <v>0</v>
      </c>
      <c r="BJ15" s="121">
        <v>118800</v>
      </c>
      <c r="BK15" s="121">
        <v>0</v>
      </c>
      <c r="BL15" s="121">
        <v>0</v>
      </c>
      <c r="BM15" s="121">
        <v>0</v>
      </c>
      <c r="BN15" s="122" t="s">
        <v>487</v>
      </c>
      <c r="BO15" s="121">
        <f>SUM(BP15,BU15,BY15,BZ15,CF15)</f>
        <v>353657</v>
      </c>
      <c r="BP15" s="121">
        <f>SUM(BQ15:BT15)</f>
        <v>42005</v>
      </c>
      <c r="BQ15" s="121">
        <v>35004</v>
      </c>
      <c r="BR15" s="121">
        <v>0</v>
      </c>
      <c r="BS15" s="121">
        <v>7001</v>
      </c>
      <c r="BT15" s="121">
        <v>0</v>
      </c>
      <c r="BU15" s="121">
        <f>SUM(BV15:BX15)</f>
        <v>148207</v>
      </c>
      <c r="BV15" s="121">
        <v>0</v>
      </c>
      <c r="BW15" s="121">
        <v>148207</v>
      </c>
      <c r="BX15" s="121">
        <v>0</v>
      </c>
      <c r="BY15" s="121">
        <v>0</v>
      </c>
      <c r="BZ15" s="121">
        <f>SUM(CA15:CD15)</f>
        <v>163445</v>
      </c>
      <c r="CA15" s="121">
        <v>0</v>
      </c>
      <c r="CB15" s="121">
        <v>163445</v>
      </c>
      <c r="CC15" s="121">
        <v>0</v>
      </c>
      <c r="CD15" s="121">
        <v>0</v>
      </c>
      <c r="CE15" s="122" t="s">
        <v>487</v>
      </c>
      <c r="CF15" s="121">
        <v>0</v>
      </c>
      <c r="CG15" s="121">
        <v>5766</v>
      </c>
      <c r="CH15" s="121">
        <f>SUM(BG15,+BO15,+CG15)</f>
        <v>478223</v>
      </c>
      <c r="CI15" s="121">
        <f>SUM(AE15,+BG15)</f>
        <v>376596</v>
      </c>
      <c r="CJ15" s="121">
        <f>SUM(AF15,+BH15)</f>
        <v>376596</v>
      </c>
      <c r="CK15" s="121">
        <f>SUM(AG15,+BI15)</f>
        <v>0</v>
      </c>
      <c r="CL15" s="121">
        <f>SUM(AH15,+BJ15)</f>
        <v>376596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487</v>
      </c>
      <c r="CQ15" s="121">
        <f>SUM(AM15,+BO15)</f>
        <v>1957550</v>
      </c>
      <c r="CR15" s="121">
        <f>SUM(AN15,+BP15)</f>
        <v>171019</v>
      </c>
      <c r="CS15" s="121">
        <f>SUM(AO15,+BQ15)</f>
        <v>164018</v>
      </c>
      <c r="CT15" s="121">
        <f>SUM(AP15,+BR15)</f>
        <v>0</v>
      </c>
      <c r="CU15" s="121">
        <f>SUM(AQ15,+BS15)</f>
        <v>7001</v>
      </c>
      <c r="CV15" s="121">
        <f>SUM(AR15,+BT15)</f>
        <v>0</v>
      </c>
      <c r="CW15" s="121">
        <f>SUM(AS15,+BU15)</f>
        <v>666429</v>
      </c>
      <c r="CX15" s="121">
        <f>SUM(AT15,+BV15)</f>
        <v>0</v>
      </c>
      <c r="CY15" s="121">
        <f>SUM(AU15,+BW15)</f>
        <v>666429</v>
      </c>
      <c r="CZ15" s="121">
        <f>SUM(AV15,+BX15)</f>
        <v>0</v>
      </c>
      <c r="DA15" s="121">
        <f>SUM(AW15,+BY15)</f>
        <v>0</v>
      </c>
      <c r="DB15" s="121">
        <f>SUM(AX15,+BZ15)</f>
        <v>1120102</v>
      </c>
      <c r="DC15" s="121">
        <f>SUM(AY15,+CA15)</f>
        <v>0</v>
      </c>
      <c r="DD15" s="121">
        <f>SUM(AZ15,+CB15)</f>
        <v>1120102</v>
      </c>
      <c r="DE15" s="121">
        <f>SUM(BA15,+CC15)</f>
        <v>0</v>
      </c>
      <c r="DF15" s="121">
        <f>SUM(BB15,+CD15)</f>
        <v>0</v>
      </c>
      <c r="DG15" s="122" t="s">
        <v>487</v>
      </c>
      <c r="DH15" s="121">
        <f>SUM(BD15,+CF15)</f>
        <v>0</v>
      </c>
      <c r="DI15" s="121">
        <f>SUM(BE15,+CG15)</f>
        <v>5766</v>
      </c>
      <c r="DJ15" s="121">
        <f>SUM(BF15,+CH15)</f>
        <v>2339912</v>
      </c>
    </row>
    <row r="16" spans="1:114" s="136" customFormat="1" ht="13.5" customHeight="1" x14ac:dyDescent="0.15">
      <c r="A16" s="119" t="s">
        <v>4</v>
      </c>
      <c r="B16" s="120" t="s">
        <v>365</v>
      </c>
      <c r="C16" s="119" t="s">
        <v>366</v>
      </c>
      <c r="D16" s="121">
        <f>SUM(E16,+L16)</f>
        <v>57460</v>
      </c>
      <c r="E16" s="121">
        <f>SUM(F16:I16)+K16</f>
        <v>57460</v>
      </c>
      <c r="F16" s="121">
        <v>0</v>
      </c>
      <c r="G16" s="121">
        <v>0</v>
      </c>
      <c r="H16" s="121">
        <v>0</v>
      </c>
      <c r="I16" s="121">
        <v>57460</v>
      </c>
      <c r="J16" s="121">
        <v>1213969</v>
      </c>
      <c r="K16" s="121">
        <v>0</v>
      </c>
      <c r="L16" s="121">
        <v>0</v>
      </c>
      <c r="M16" s="121">
        <f>SUM(N16,+U16)</f>
        <v>877</v>
      </c>
      <c r="N16" s="121">
        <f>SUM(O16:R16,T16)</f>
        <v>140</v>
      </c>
      <c r="O16" s="121">
        <v>0</v>
      </c>
      <c r="P16" s="121">
        <v>0</v>
      </c>
      <c r="Q16" s="121">
        <v>0</v>
      </c>
      <c r="R16" s="121">
        <v>140</v>
      </c>
      <c r="S16" s="121">
        <v>668394</v>
      </c>
      <c r="T16" s="121">
        <v>0</v>
      </c>
      <c r="U16" s="121">
        <v>737</v>
      </c>
      <c r="V16" s="121">
        <f>+SUM(D16,M16)</f>
        <v>58337</v>
      </c>
      <c r="W16" s="121">
        <f>+SUM(E16,N16)</f>
        <v>57600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57600</v>
      </c>
      <c r="AB16" s="121">
        <f>+SUM(J16,S16)</f>
        <v>1882363</v>
      </c>
      <c r="AC16" s="121">
        <f>+SUM(K16,T16)</f>
        <v>0</v>
      </c>
      <c r="AD16" s="121">
        <f>+SUM(L16,U16)</f>
        <v>737</v>
      </c>
      <c r="AE16" s="121">
        <f>SUM(AF16,+AK16)</f>
        <v>1616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1616</v>
      </c>
      <c r="AL16" s="122" t="s">
        <v>487</v>
      </c>
      <c r="AM16" s="121">
        <f>SUM(AN16,AS16,AW16,AX16,BD16)</f>
        <v>1264291</v>
      </c>
      <c r="AN16" s="121">
        <f>SUM(AO16:AR16)</f>
        <v>25142</v>
      </c>
      <c r="AO16" s="121">
        <v>25142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1239149</v>
      </c>
      <c r="AY16" s="121">
        <v>1539</v>
      </c>
      <c r="AZ16" s="121">
        <v>1226344</v>
      </c>
      <c r="BA16" s="121">
        <v>0</v>
      </c>
      <c r="BB16" s="121">
        <v>11266</v>
      </c>
      <c r="BC16" s="122" t="s">
        <v>487</v>
      </c>
      <c r="BD16" s="121">
        <v>0</v>
      </c>
      <c r="BE16" s="121">
        <v>5522</v>
      </c>
      <c r="BF16" s="121">
        <f>SUM(AE16,+AM16,+BE16)</f>
        <v>1271429</v>
      </c>
      <c r="BG16" s="121">
        <f>SUM(BH16,+BM16)</f>
        <v>4342</v>
      </c>
      <c r="BH16" s="121">
        <f>SUM(BI16:BL16)</f>
        <v>4342</v>
      </c>
      <c r="BI16" s="121">
        <v>0</v>
      </c>
      <c r="BJ16" s="121">
        <v>4342</v>
      </c>
      <c r="BK16" s="121">
        <v>0</v>
      </c>
      <c r="BL16" s="121">
        <v>0</v>
      </c>
      <c r="BM16" s="121">
        <v>0</v>
      </c>
      <c r="BN16" s="122" t="s">
        <v>487</v>
      </c>
      <c r="BO16" s="121">
        <f>SUM(BP16,BU16,BY16,BZ16,CF16)</f>
        <v>664929</v>
      </c>
      <c r="BP16" s="121">
        <f>SUM(BQ16:BT16)</f>
        <v>19759</v>
      </c>
      <c r="BQ16" s="121">
        <v>19759</v>
      </c>
      <c r="BR16" s="121">
        <v>0</v>
      </c>
      <c r="BS16" s="121">
        <v>0</v>
      </c>
      <c r="BT16" s="121">
        <v>0</v>
      </c>
      <c r="BU16" s="121">
        <f>SUM(BV16:BX16)</f>
        <v>17120</v>
      </c>
      <c r="BV16" s="121">
        <v>0</v>
      </c>
      <c r="BW16" s="121">
        <v>17120</v>
      </c>
      <c r="BX16" s="121">
        <v>0</v>
      </c>
      <c r="BY16" s="121">
        <v>0</v>
      </c>
      <c r="BZ16" s="121">
        <f>SUM(CA16:CD16)</f>
        <v>628050</v>
      </c>
      <c r="CA16" s="121">
        <v>53469</v>
      </c>
      <c r="CB16" s="121">
        <v>499504</v>
      </c>
      <c r="CC16" s="121">
        <v>75077</v>
      </c>
      <c r="CD16" s="121">
        <v>0</v>
      </c>
      <c r="CE16" s="122" t="s">
        <v>487</v>
      </c>
      <c r="CF16" s="121">
        <v>0</v>
      </c>
      <c r="CG16" s="121">
        <v>0</v>
      </c>
      <c r="CH16" s="121">
        <f>SUM(BG16,+BO16,+CG16)</f>
        <v>669271</v>
      </c>
      <c r="CI16" s="121">
        <f>SUM(AE16,+BG16)</f>
        <v>5958</v>
      </c>
      <c r="CJ16" s="121">
        <f>SUM(AF16,+BH16)</f>
        <v>4342</v>
      </c>
      <c r="CK16" s="121">
        <f>SUM(AG16,+BI16)</f>
        <v>0</v>
      </c>
      <c r="CL16" s="121">
        <f>SUM(AH16,+BJ16)</f>
        <v>4342</v>
      </c>
      <c r="CM16" s="121">
        <f>SUM(AI16,+BK16)</f>
        <v>0</v>
      </c>
      <c r="CN16" s="121">
        <f>SUM(AJ16,+BL16)</f>
        <v>0</v>
      </c>
      <c r="CO16" s="121">
        <f>SUM(AK16,+BM16)</f>
        <v>1616</v>
      </c>
      <c r="CP16" s="122" t="s">
        <v>487</v>
      </c>
      <c r="CQ16" s="121">
        <f>SUM(AM16,+BO16)</f>
        <v>1929220</v>
      </c>
      <c r="CR16" s="121">
        <f>SUM(AN16,+BP16)</f>
        <v>44901</v>
      </c>
      <c r="CS16" s="121">
        <f>SUM(AO16,+BQ16)</f>
        <v>44901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17120</v>
      </c>
      <c r="CX16" s="121">
        <f>SUM(AT16,+BV16)</f>
        <v>0</v>
      </c>
      <c r="CY16" s="121">
        <f>SUM(AU16,+BW16)</f>
        <v>17120</v>
      </c>
      <c r="CZ16" s="121">
        <f>SUM(AV16,+BX16)</f>
        <v>0</v>
      </c>
      <c r="DA16" s="121">
        <f>SUM(AW16,+BY16)</f>
        <v>0</v>
      </c>
      <c r="DB16" s="121">
        <f>SUM(AX16,+BZ16)</f>
        <v>1867199</v>
      </c>
      <c r="DC16" s="121">
        <f>SUM(AY16,+CA16)</f>
        <v>55008</v>
      </c>
      <c r="DD16" s="121">
        <f>SUM(AZ16,+CB16)</f>
        <v>1725848</v>
      </c>
      <c r="DE16" s="121">
        <f>SUM(BA16,+CC16)</f>
        <v>75077</v>
      </c>
      <c r="DF16" s="121">
        <f>SUM(BB16,+CD16)</f>
        <v>11266</v>
      </c>
      <c r="DG16" s="122" t="s">
        <v>487</v>
      </c>
      <c r="DH16" s="121">
        <f>SUM(BD16,+CF16)</f>
        <v>0</v>
      </c>
      <c r="DI16" s="121">
        <f>SUM(BE16,+CG16)</f>
        <v>5522</v>
      </c>
      <c r="DJ16" s="121">
        <f>SUM(BF16,+CH16)</f>
        <v>1940700</v>
      </c>
    </row>
    <row r="17" spans="1:114" s="136" customFormat="1" ht="13.5" customHeight="1" x14ac:dyDescent="0.15">
      <c r="A17" s="119" t="s">
        <v>4</v>
      </c>
      <c r="B17" s="120" t="s">
        <v>354</v>
      </c>
      <c r="C17" s="119" t="s">
        <v>355</v>
      </c>
      <c r="D17" s="121">
        <f>SUM(E17,+L17)</f>
        <v>139812</v>
      </c>
      <c r="E17" s="121">
        <f>SUM(F17:I17)+K17</f>
        <v>139812</v>
      </c>
      <c r="F17" s="121">
        <v>0</v>
      </c>
      <c r="G17" s="121">
        <v>0</v>
      </c>
      <c r="H17" s="121">
        <v>0</v>
      </c>
      <c r="I17" s="121">
        <v>123336</v>
      </c>
      <c r="J17" s="121">
        <v>732227</v>
      </c>
      <c r="K17" s="121">
        <v>16476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139812</v>
      </c>
      <c r="W17" s="121">
        <f>+SUM(E17,N17)</f>
        <v>139812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123336</v>
      </c>
      <c r="AB17" s="121">
        <f>+SUM(J17,S17)</f>
        <v>732227</v>
      </c>
      <c r="AC17" s="121">
        <f>+SUM(K17,T17)</f>
        <v>16476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487</v>
      </c>
      <c r="AM17" s="121">
        <f>SUM(AN17,AS17,AW17,AX17,BD17)</f>
        <v>869358</v>
      </c>
      <c r="AN17" s="121">
        <f>SUM(AO17:AR17)</f>
        <v>68658</v>
      </c>
      <c r="AO17" s="121">
        <v>68658</v>
      </c>
      <c r="AP17" s="121">
        <v>0</v>
      </c>
      <c r="AQ17" s="121">
        <v>0</v>
      </c>
      <c r="AR17" s="121">
        <v>0</v>
      </c>
      <c r="AS17" s="121">
        <f>SUM(AT17:AV17)</f>
        <v>272268</v>
      </c>
      <c r="AT17" s="121">
        <v>867</v>
      </c>
      <c r="AU17" s="121">
        <v>248438</v>
      </c>
      <c r="AV17" s="121">
        <v>22963</v>
      </c>
      <c r="AW17" s="121">
        <v>0</v>
      </c>
      <c r="AX17" s="121">
        <f>SUM(AY17:BB17)</f>
        <v>522168</v>
      </c>
      <c r="AY17" s="121">
        <v>228280</v>
      </c>
      <c r="AZ17" s="121">
        <v>275783</v>
      </c>
      <c r="BA17" s="121">
        <v>8262</v>
      </c>
      <c r="BB17" s="121">
        <v>9843</v>
      </c>
      <c r="BC17" s="122" t="s">
        <v>487</v>
      </c>
      <c r="BD17" s="121">
        <v>6264</v>
      </c>
      <c r="BE17" s="121">
        <v>2681</v>
      </c>
      <c r="BF17" s="121">
        <f>SUM(AE17,+AM17,+BE17)</f>
        <v>872039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487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487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487</v>
      </c>
      <c r="CQ17" s="121">
        <f>SUM(AM17,+BO17)</f>
        <v>869358</v>
      </c>
      <c r="CR17" s="121">
        <f>SUM(AN17,+BP17)</f>
        <v>68658</v>
      </c>
      <c r="CS17" s="121">
        <f>SUM(AO17,+BQ17)</f>
        <v>68658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272268</v>
      </c>
      <c r="CX17" s="121">
        <f>SUM(AT17,+BV17)</f>
        <v>867</v>
      </c>
      <c r="CY17" s="121">
        <f>SUM(AU17,+BW17)</f>
        <v>248438</v>
      </c>
      <c r="CZ17" s="121">
        <f>SUM(AV17,+BX17)</f>
        <v>22963</v>
      </c>
      <c r="DA17" s="121">
        <f>SUM(AW17,+BY17)</f>
        <v>0</v>
      </c>
      <c r="DB17" s="121">
        <f>SUM(AX17,+BZ17)</f>
        <v>522168</v>
      </c>
      <c r="DC17" s="121">
        <f>SUM(AY17,+CA17)</f>
        <v>228280</v>
      </c>
      <c r="DD17" s="121">
        <f>SUM(AZ17,+CB17)</f>
        <v>275783</v>
      </c>
      <c r="DE17" s="121">
        <f>SUM(BA17,+CC17)</f>
        <v>8262</v>
      </c>
      <c r="DF17" s="121">
        <f>SUM(BB17,+CD17)</f>
        <v>9843</v>
      </c>
      <c r="DG17" s="122" t="s">
        <v>487</v>
      </c>
      <c r="DH17" s="121">
        <f>SUM(BD17,+CF17)</f>
        <v>6264</v>
      </c>
      <c r="DI17" s="121">
        <f>SUM(BE17,+CG17)</f>
        <v>2681</v>
      </c>
      <c r="DJ17" s="121">
        <f>SUM(BF17,+CH17)</f>
        <v>872039</v>
      </c>
    </row>
    <row r="18" spans="1:114" s="136" customFormat="1" ht="13.5" customHeight="1" x14ac:dyDescent="0.15">
      <c r="A18" s="119" t="s">
        <v>4</v>
      </c>
      <c r="B18" s="120" t="s">
        <v>329</v>
      </c>
      <c r="C18" s="119" t="s">
        <v>330</v>
      </c>
      <c r="D18" s="121">
        <f>SUM(E18,+L18)</f>
        <v>1015</v>
      </c>
      <c r="E18" s="121">
        <f>SUM(F18:I18)+K18</f>
        <v>1015</v>
      </c>
      <c r="F18" s="121">
        <v>0</v>
      </c>
      <c r="G18" s="121">
        <v>0</v>
      </c>
      <c r="H18" s="121">
        <v>0</v>
      </c>
      <c r="I18" s="121">
        <v>0</v>
      </c>
      <c r="J18" s="121">
        <v>65407</v>
      </c>
      <c r="K18" s="121">
        <v>1015</v>
      </c>
      <c r="L18" s="121">
        <v>0</v>
      </c>
      <c r="M18" s="121">
        <f>SUM(N18,+U18)</f>
        <v>1673</v>
      </c>
      <c r="N18" s="121">
        <f>SUM(O18:R18,T18)</f>
        <v>1673</v>
      </c>
      <c r="O18" s="121">
        <v>0</v>
      </c>
      <c r="P18" s="121">
        <v>0</v>
      </c>
      <c r="Q18" s="121">
        <v>0</v>
      </c>
      <c r="R18" s="121">
        <v>1279</v>
      </c>
      <c r="S18" s="121">
        <v>580287</v>
      </c>
      <c r="T18" s="121">
        <v>394</v>
      </c>
      <c r="U18" s="121">
        <v>0</v>
      </c>
      <c r="V18" s="121">
        <f>+SUM(D18,M18)</f>
        <v>2688</v>
      </c>
      <c r="W18" s="121">
        <f>+SUM(E18,N18)</f>
        <v>2688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1279</v>
      </c>
      <c r="AB18" s="121">
        <f>+SUM(J18,S18)</f>
        <v>645694</v>
      </c>
      <c r="AC18" s="121">
        <f>+SUM(K18,T18)</f>
        <v>1409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487</v>
      </c>
      <c r="AM18" s="121">
        <f>SUM(AN18,AS18,AW18,AX18,BD18)</f>
        <v>66273</v>
      </c>
      <c r="AN18" s="121">
        <f>SUM(AO18:AR18)</f>
        <v>50325</v>
      </c>
      <c r="AO18" s="121">
        <v>23982</v>
      </c>
      <c r="AP18" s="121">
        <v>0</v>
      </c>
      <c r="AQ18" s="121">
        <v>9002</v>
      </c>
      <c r="AR18" s="121">
        <v>17341</v>
      </c>
      <c r="AS18" s="121">
        <f>SUM(AT18:AV18)</f>
        <v>11029</v>
      </c>
      <c r="AT18" s="121">
        <v>0</v>
      </c>
      <c r="AU18" s="121">
        <v>1965</v>
      </c>
      <c r="AV18" s="121">
        <v>9064</v>
      </c>
      <c r="AW18" s="121">
        <v>0</v>
      </c>
      <c r="AX18" s="121">
        <f>SUM(AY18:BB18)</f>
        <v>4919</v>
      </c>
      <c r="AY18" s="121">
        <v>194</v>
      </c>
      <c r="AZ18" s="121">
        <v>325</v>
      </c>
      <c r="BA18" s="121">
        <v>4400</v>
      </c>
      <c r="BB18" s="121">
        <v>0</v>
      </c>
      <c r="BC18" s="122" t="s">
        <v>487</v>
      </c>
      <c r="BD18" s="121">
        <v>0</v>
      </c>
      <c r="BE18" s="121">
        <v>149</v>
      </c>
      <c r="BF18" s="121">
        <f>SUM(AE18,+AM18,+BE18)</f>
        <v>66422</v>
      </c>
      <c r="BG18" s="121">
        <f>SUM(BH18,+BM18)</f>
        <v>130227</v>
      </c>
      <c r="BH18" s="121">
        <f>SUM(BI18:BL18)</f>
        <v>130227</v>
      </c>
      <c r="BI18" s="121">
        <v>130227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487</v>
      </c>
      <c r="BO18" s="121">
        <f>SUM(BP18,BU18,BY18,BZ18,CF18)</f>
        <v>451637</v>
      </c>
      <c r="BP18" s="121">
        <f>SUM(BQ18:BT18)</f>
        <v>172652</v>
      </c>
      <c r="BQ18" s="121">
        <v>118741</v>
      </c>
      <c r="BR18" s="121">
        <v>0</v>
      </c>
      <c r="BS18" s="121">
        <v>53911</v>
      </c>
      <c r="BT18" s="121">
        <v>0</v>
      </c>
      <c r="BU18" s="121">
        <f>SUM(BV18:BX18)</f>
        <v>166624</v>
      </c>
      <c r="BV18" s="121">
        <v>0</v>
      </c>
      <c r="BW18" s="121">
        <v>161986</v>
      </c>
      <c r="BX18" s="121">
        <v>4638</v>
      </c>
      <c r="BY18" s="121">
        <v>0</v>
      </c>
      <c r="BZ18" s="121">
        <f>SUM(CA18:CD18)</f>
        <v>112361</v>
      </c>
      <c r="CA18" s="121">
        <v>923</v>
      </c>
      <c r="CB18" s="121">
        <v>102826</v>
      </c>
      <c r="CC18" s="121">
        <v>8612</v>
      </c>
      <c r="CD18" s="121">
        <v>0</v>
      </c>
      <c r="CE18" s="122" t="s">
        <v>487</v>
      </c>
      <c r="CF18" s="121">
        <v>0</v>
      </c>
      <c r="CG18" s="121">
        <v>96</v>
      </c>
      <c r="CH18" s="121">
        <f>SUM(BG18,+BO18,+CG18)</f>
        <v>581960</v>
      </c>
      <c r="CI18" s="121">
        <f>SUM(AE18,+BG18)</f>
        <v>130227</v>
      </c>
      <c r="CJ18" s="121">
        <f>SUM(AF18,+BH18)</f>
        <v>130227</v>
      </c>
      <c r="CK18" s="121">
        <f>SUM(AG18,+BI18)</f>
        <v>130227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487</v>
      </c>
      <c r="CQ18" s="121">
        <f>SUM(AM18,+BO18)</f>
        <v>517910</v>
      </c>
      <c r="CR18" s="121">
        <f>SUM(AN18,+BP18)</f>
        <v>222977</v>
      </c>
      <c r="CS18" s="121">
        <f>SUM(AO18,+BQ18)</f>
        <v>142723</v>
      </c>
      <c r="CT18" s="121">
        <f>SUM(AP18,+BR18)</f>
        <v>0</v>
      </c>
      <c r="CU18" s="121">
        <f>SUM(AQ18,+BS18)</f>
        <v>62913</v>
      </c>
      <c r="CV18" s="121">
        <f>SUM(AR18,+BT18)</f>
        <v>17341</v>
      </c>
      <c r="CW18" s="121">
        <f>SUM(AS18,+BU18)</f>
        <v>177653</v>
      </c>
      <c r="CX18" s="121">
        <f>SUM(AT18,+BV18)</f>
        <v>0</v>
      </c>
      <c r="CY18" s="121">
        <f>SUM(AU18,+BW18)</f>
        <v>163951</v>
      </c>
      <c r="CZ18" s="121">
        <f>SUM(AV18,+BX18)</f>
        <v>13702</v>
      </c>
      <c r="DA18" s="121">
        <f>SUM(AW18,+BY18)</f>
        <v>0</v>
      </c>
      <c r="DB18" s="121">
        <f>SUM(AX18,+BZ18)</f>
        <v>117280</v>
      </c>
      <c r="DC18" s="121">
        <f>SUM(AY18,+CA18)</f>
        <v>1117</v>
      </c>
      <c r="DD18" s="121">
        <f>SUM(AZ18,+CB18)</f>
        <v>103151</v>
      </c>
      <c r="DE18" s="121">
        <f>SUM(BA18,+CC18)</f>
        <v>13012</v>
      </c>
      <c r="DF18" s="121">
        <f>SUM(BB18,+CD18)</f>
        <v>0</v>
      </c>
      <c r="DG18" s="122" t="s">
        <v>487</v>
      </c>
      <c r="DH18" s="121">
        <f>SUM(BD18,+CF18)</f>
        <v>0</v>
      </c>
      <c r="DI18" s="121">
        <f>SUM(BE18,+CG18)</f>
        <v>245</v>
      </c>
      <c r="DJ18" s="121">
        <f>SUM(BF18,+CH18)</f>
        <v>648382</v>
      </c>
    </row>
    <row r="19" spans="1:114" s="136" customFormat="1" ht="13.5" customHeight="1" x14ac:dyDescent="0.15">
      <c r="A19" s="119" t="s">
        <v>4</v>
      </c>
      <c r="B19" s="120" t="s">
        <v>417</v>
      </c>
      <c r="C19" s="119" t="s">
        <v>418</v>
      </c>
      <c r="D19" s="121">
        <f>SUM(E19,+L19)</f>
        <v>53819</v>
      </c>
      <c r="E19" s="121">
        <f>SUM(F19:I19)+K19</f>
        <v>53819</v>
      </c>
      <c r="F19" s="121">
        <v>0</v>
      </c>
      <c r="G19" s="121">
        <v>0</v>
      </c>
      <c r="H19" s="121">
        <v>0</v>
      </c>
      <c r="I19" s="121">
        <v>33479</v>
      </c>
      <c r="J19" s="121">
        <v>287630</v>
      </c>
      <c r="K19" s="121">
        <v>20340</v>
      </c>
      <c r="L19" s="121">
        <v>0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0</v>
      </c>
      <c r="V19" s="121">
        <f>+SUM(D19,M19)</f>
        <v>53819</v>
      </c>
      <c r="W19" s="121">
        <f>+SUM(E19,N19)</f>
        <v>53819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33479</v>
      </c>
      <c r="AB19" s="121">
        <f>+SUM(J19,S19)</f>
        <v>287630</v>
      </c>
      <c r="AC19" s="121">
        <f>+SUM(K19,T19)</f>
        <v>20340</v>
      </c>
      <c r="AD19" s="121">
        <f>+SUM(L19,U19)</f>
        <v>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487</v>
      </c>
      <c r="AM19" s="121">
        <f>SUM(AN19,AS19,AW19,AX19,BD19)</f>
        <v>341449</v>
      </c>
      <c r="AN19" s="121">
        <f>SUM(AO19:AR19)</f>
        <v>60067</v>
      </c>
      <c r="AO19" s="121">
        <v>29944</v>
      </c>
      <c r="AP19" s="121">
        <v>0</v>
      </c>
      <c r="AQ19" s="121">
        <v>30123</v>
      </c>
      <c r="AR19" s="121">
        <v>0</v>
      </c>
      <c r="AS19" s="121">
        <f>SUM(AT19:AV19)</f>
        <v>281382</v>
      </c>
      <c r="AT19" s="121">
        <v>0</v>
      </c>
      <c r="AU19" s="121">
        <v>281382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2" t="s">
        <v>487</v>
      </c>
      <c r="BD19" s="121">
        <v>0</v>
      </c>
      <c r="BE19" s="121">
        <v>0</v>
      </c>
      <c r="BF19" s="121">
        <f>SUM(AE19,+AM19,+BE19)</f>
        <v>341449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487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2" t="s">
        <v>487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487</v>
      </c>
      <c r="CQ19" s="121">
        <f>SUM(AM19,+BO19)</f>
        <v>341449</v>
      </c>
      <c r="CR19" s="121">
        <f>SUM(AN19,+BP19)</f>
        <v>60067</v>
      </c>
      <c r="CS19" s="121">
        <f>SUM(AO19,+BQ19)</f>
        <v>29944</v>
      </c>
      <c r="CT19" s="121">
        <f>SUM(AP19,+BR19)</f>
        <v>0</v>
      </c>
      <c r="CU19" s="121">
        <f>SUM(AQ19,+BS19)</f>
        <v>30123</v>
      </c>
      <c r="CV19" s="121">
        <f>SUM(AR19,+BT19)</f>
        <v>0</v>
      </c>
      <c r="CW19" s="121">
        <f>SUM(AS19,+BU19)</f>
        <v>281382</v>
      </c>
      <c r="CX19" s="121">
        <f>SUM(AT19,+BV19)</f>
        <v>0</v>
      </c>
      <c r="CY19" s="121">
        <f>SUM(AU19,+BW19)</f>
        <v>281382</v>
      </c>
      <c r="CZ19" s="121">
        <f>SUM(AV19,+BX19)</f>
        <v>0</v>
      </c>
      <c r="DA19" s="121">
        <f>SUM(AW19,+BY19)</f>
        <v>0</v>
      </c>
      <c r="DB19" s="121">
        <f>SUM(AX19,+BZ19)</f>
        <v>0</v>
      </c>
      <c r="DC19" s="121">
        <f>SUM(AY19,+CA19)</f>
        <v>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2" t="s">
        <v>487</v>
      </c>
      <c r="DH19" s="121">
        <f>SUM(BD19,+CF19)</f>
        <v>0</v>
      </c>
      <c r="DI19" s="121">
        <f>SUM(BE19,+CG19)</f>
        <v>0</v>
      </c>
      <c r="DJ19" s="121">
        <f>SUM(BF19,+CH19)</f>
        <v>341449</v>
      </c>
    </row>
    <row r="20" spans="1:114" s="136" customFormat="1" ht="13.5" customHeight="1" x14ac:dyDescent="0.15">
      <c r="A20" s="119" t="s">
        <v>4</v>
      </c>
      <c r="B20" s="120" t="s">
        <v>336</v>
      </c>
      <c r="C20" s="119" t="s">
        <v>337</v>
      </c>
      <c r="D20" s="121">
        <f>SUM(E20,+L20)</f>
        <v>0</v>
      </c>
      <c r="E20" s="121">
        <f>SUM(F20:I20)+K20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f>SUM(N20,+U20)</f>
        <v>8616</v>
      </c>
      <c r="N20" s="121">
        <f>SUM(O20:R20,T20)</f>
        <v>8616</v>
      </c>
      <c r="O20" s="121">
        <v>0</v>
      </c>
      <c r="P20" s="121">
        <v>0</v>
      </c>
      <c r="Q20" s="121">
        <v>0</v>
      </c>
      <c r="R20" s="121">
        <v>8616</v>
      </c>
      <c r="S20" s="121">
        <v>181268</v>
      </c>
      <c r="T20" s="121">
        <v>0</v>
      </c>
      <c r="U20" s="121">
        <v>0</v>
      </c>
      <c r="V20" s="121">
        <f>+SUM(D20,M20)</f>
        <v>8616</v>
      </c>
      <c r="W20" s="121">
        <f>+SUM(E20,N20)</f>
        <v>8616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8616</v>
      </c>
      <c r="AB20" s="121">
        <f>+SUM(J20,S20)</f>
        <v>181268</v>
      </c>
      <c r="AC20" s="121">
        <f>+SUM(K20,T20)</f>
        <v>0</v>
      </c>
      <c r="AD20" s="121">
        <f>+SUM(L20,U20)</f>
        <v>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487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2" t="s">
        <v>487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487</v>
      </c>
      <c r="BO20" s="121">
        <f>SUM(BP20,BU20,BY20,BZ20,CF20)</f>
        <v>121811</v>
      </c>
      <c r="BP20" s="121">
        <f>SUM(BQ20:BT20)</f>
        <v>11663</v>
      </c>
      <c r="BQ20" s="121">
        <v>11663</v>
      </c>
      <c r="BR20" s="121">
        <v>0</v>
      </c>
      <c r="BS20" s="121">
        <v>0</v>
      </c>
      <c r="BT20" s="121">
        <v>0</v>
      </c>
      <c r="BU20" s="121">
        <f>SUM(BV20:BX20)</f>
        <v>86059</v>
      </c>
      <c r="BV20" s="121">
        <v>0</v>
      </c>
      <c r="BW20" s="121">
        <v>86059</v>
      </c>
      <c r="BX20" s="121">
        <v>0</v>
      </c>
      <c r="BY20" s="121">
        <v>0</v>
      </c>
      <c r="BZ20" s="121">
        <f>SUM(CA20:CD20)</f>
        <v>24089</v>
      </c>
      <c r="CA20" s="121">
        <v>0</v>
      </c>
      <c r="CB20" s="121">
        <v>24089</v>
      </c>
      <c r="CC20" s="121">
        <v>0</v>
      </c>
      <c r="CD20" s="121">
        <v>0</v>
      </c>
      <c r="CE20" s="122" t="s">
        <v>487</v>
      </c>
      <c r="CF20" s="121">
        <v>0</v>
      </c>
      <c r="CG20" s="121">
        <v>68073</v>
      </c>
      <c r="CH20" s="121">
        <f>SUM(BG20,+BO20,+CG20)</f>
        <v>189884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487</v>
      </c>
      <c r="CQ20" s="121">
        <f>SUM(AM20,+BO20)</f>
        <v>121811</v>
      </c>
      <c r="CR20" s="121">
        <f>SUM(AN20,+BP20)</f>
        <v>11663</v>
      </c>
      <c r="CS20" s="121">
        <f>SUM(AO20,+BQ20)</f>
        <v>11663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86059</v>
      </c>
      <c r="CX20" s="121">
        <f>SUM(AT20,+BV20)</f>
        <v>0</v>
      </c>
      <c r="CY20" s="121">
        <f>SUM(AU20,+BW20)</f>
        <v>86059</v>
      </c>
      <c r="CZ20" s="121">
        <f>SUM(AV20,+BX20)</f>
        <v>0</v>
      </c>
      <c r="DA20" s="121">
        <f>SUM(AW20,+BY20)</f>
        <v>0</v>
      </c>
      <c r="DB20" s="121">
        <f>SUM(AX20,+BZ20)</f>
        <v>24089</v>
      </c>
      <c r="DC20" s="121">
        <f>SUM(AY20,+CA20)</f>
        <v>0</v>
      </c>
      <c r="DD20" s="121">
        <f>SUM(AZ20,+CB20)</f>
        <v>24089</v>
      </c>
      <c r="DE20" s="121">
        <f>SUM(BA20,+CC20)</f>
        <v>0</v>
      </c>
      <c r="DF20" s="121">
        <f>SUM(BB20,+CD20)</f>
        <v>0</v>
      </c>
      <c r="DG20" s="122" t="s">
        <v>487</v>
      </c>
      <c r="DH20" s="121">
        <f>SUM(BD20,+CF20)</f>
        <v>0</v>
      </c>
      <c r="DI20" s="121">
        <f>SUM(BE20,+CG20)</f>
        <v>68073</v>
      </c>
      <c r="DJ20" s="121">
        <f>SUM(BF20,+CH20)</f>
        <v>189884</v>
      </c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0">
    <sortCondition ref="A8:A20"/>
    <sortCondition ref="B8:B20"/>
    <sortCondition ref="C8:C20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青森県</v>
      </c>
      <c r="B7" s="139" t="str">
        <f>'廃棄物事業経費（市町村）'!B7</f>
        <v>02000</v>
      </c>
      <c r="C7" s="138" t="s">
        <v>33</v>
      </c>
      <c r="D7" s="140">
        <f>SUM(E7,+L7)</f>
        <v>16644908</v>
      </c>
      <c r="E7" s="140">
        <f>+SUM(F7:I7,K7)</f>
        <v>4251575</v>
      </c>
      <c r="F7" s="140">
        <f t="shared" ref="F7:L7" si="0">SUM(F$8:F$1000)</f>
        <v>117526</v>
      </c>
      <c r="G7" s="140">
        <f t="shared" si="0"/>
        <v>616138</v>
      </c>
      <c r="H7" s="140">
        <f t="shared" si="0"/>
        <v>989500</v>
      </c>
      <c r="I7" s="140">
        <f t="shared" si="0"/>
        <v>2145829</v>
      </c>
      <c r="J7" s="140">
        <f t="shared" si="0"/>
        <v>6597430</v>
      </c>
      <c r="K7" s="140">
        <f t="shared" si="0"/>
        <v>382582</v>
      </c>
      <c r="L7" s="140">
        <f t="shared" si="0"/>
        <v>12393333</v>
      </c>
      <c r="M7" s="140">
        <f>SUM(N7,+U7)</f>
        <v>2924046</v>
      </c>
      <c r="N7" s="140">
        <f>+SUM(O7:R7,T7)</f>
        <v>132802</v>
      </c>
      <c r="O7" s="140">
        <f t="shared" ref="O7:U7" si="1">SUM(O$8:O$1000)</f>
        <v>1724</v>
      </c>
      <c r="P7" s="140">
        <f t="shared" si="1"/>
        <v>862</v>
      </c>
      <c r="Q7" s="140">
        <f t="shared" si="1"/>
        <v>89100</v>
      </c>
      <c r="R7" s="140">
        <f t="shared" si="1"/>
        <v>30529</v>
      </c>
      <c r="S7" s="140">
        <f t="shared" si="1"/>
        <v>2744510</v>
      </c>
      <c r="T7" s="140">
        <f t="shared" si="1"/>
        <v>10587</v>
      </c>
      <c r="U7" s="140">
        <f t="shared" si="1"/>
        <v>2791244</v>
      </c>
      <c r="V7" s="140">
        <f t="shared" ref="V7:AB7" si="2">+SUM(D7,M7)</f>
        <v>19568954</v>
      </c>
      <c r="W7" s="140">
        <f t="shared" si="2"/>
        <v>4384377</v>
      </c>
      <c r="X7" s="140">
        <f t="shared" si="2"/>
        <v>119250</v>
      </c>
      <c r="Y7" s="140">
        <f t="shared" si="2"/>
        <v>617000</v>
      </c>
      <c r="Z7" s="140">
        <f t="shared" si="2"/>
        <v>1078600</v>
      </c>
      <c r="AA7" s="140">
        <f t="shared" si="2"/>
        <v>2176358</v>
      </c>
      <c r="AB7" s="140">
        <f t="shared" si="2"/>
        <v>9341940</v>
      </c>
      <c r="AC7" s="140">
        <f>+SUM(K7,T7)</f>
        <v>393169</v>
      </c>
      <c r="AD7" s="140">
        <f>+SUM(L7,U7)</f>
        <v>15184577</v>
      </c>
      <c r="AE7" s="209"/>
      <c r="AF7" s="209"/>
    </row>
    <row r="8" spans="1:32" s="136" customFormat="1" ht="13.5" customHeight="1" x14ac:dyDescent="0.15">
      <c r="A8" s="119" t="s">
        <v>4</v>
      </c>
      <c r="B8" s="120" t="s">
        <v>324</v>
      </c>
      <c r="C8" s="119" t="s">
        <v>325</v>
      </c>
      <c r="D8" s="121">
        <f>SUM(E8,+L8)</f>
        <v>2072759</v>
      </c>
      <c r="E8" s="121">
        <f>+SUM(F8:I8,K8)</f>
        <v>388410</v>
      </c>
      <c r="F8" s="121">
        <v>0</v>
      </c>
      <c r="G8" s="121">
        <v>0</v>
      </c>
      <c r="H8" s="121">
        <v>0</v>
      </c>
      <c r="I8" s="121">
        <v>388268</v>
      </c>
      <c r="J8" s="121"/>
      <c r="K8" s="121">
        <v>142</v>
      </c>
      <c r="L8" s="121">
        <v>1684349</v>
      </c>
      <c r="M8" s="121">
        <f>SUM(N8,+U8)</f>
        <v>416152</v>
      </c>
      <c r="N8" s="121">
        <f>+SUM(O8:R8,T8)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/>
      <c r="T8" s="121">
        <v>0</v>
      </c>
      <c r="U8" s="121">
        <v>416152</v>
      </c>
      <c r="V8" s="121">
        <f>+SUM(D8,M8)</f>
        <v>2488911</v>
      </c>
      <c r="W8" s="121">
        <f>+SUM(E8,N8)</f>
        <v>388410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388268</v>
      </c>
      <c r="AB8" s="121">
        <f>+SUM(J8,S8)</f>
        <v>0</v>
      </c>
      <c r="AC8" s="121">
        <f>+SUM(K8,T8)</f>
        <v>142</v>
      </c>
      <c r="AD8" s="121">
        <f>+SUM(L8,U8)</f>
        <v>2100501</v>
      </c>
      <c r="AE8" s="210" t="s">
        <v>326</v>
      </c>
      <c r="AF8" s="209"/>
    </row>
    <row r="9" spans="1:32" s="136" customFormat="1" ht="13.5" customHeight="1" x14ac:dyDescent="0.15">
      <c r="A9" s="119" t="s">
        <v>4</v>
      </c>
      <c r="B9" s="120" t="s">
        <v>331</v>
      </c>
      <c r="C9" s="119" t="s">
        <v>332</v>
      </c>
      <c r="D9" s="121">
        <f>SUM(E9,+L9)</f>
        <v>2304674</v>
      </c>
      <c r="E9" s="121">
        <f>+SUM(F9:I9,K9)</f>
        <v>451873</v>
      </c>
      <c r="F9" s="121">
        <v>113389</v>
      </c>
      <c r="G9" s="121">
        <v>0</v>
      </c>
      <c r="H9" s="121">
        <v>329300</v>
      </c>
      <c r="I9" s="121">
        <v>0</v>
      </c>
      <c r="J9" s="121"/>
      <c r="K9" s="121">
        <v>9184</v>
      </c>
      <c r="L9" s="121">
        <v>1852801</v>
      </c>
      <c r="M9" s="121">
        <f>SUM(N9,+U9)</f>
        <v>76747</v>
      </c>
      <c r="N9" s="121">
        <f>+SUM(O9:R9,T9)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76747</v>
      </c>
      <c r="V9" s="121">
        <f>+SUM(D9,M9)</f>
        <v>2381421</v>
      </c>
      <c r="W9" s="121">
        <f>+SUM(E9,N9)</f>
        <v>451873</v>
      </c>
      <c r="X9" s="121">
        <f>+SUM(F9,O9)</f>
        <v>113389</v>
      </c>
      <c r="Y9" s="121">
        <f>+SUM(G9,P9)</f>
        <v>0</v>
      </c>
      <c r="Z9" s="121">
        <f>+SUM(H9,Q9)</f>
        <v>329300</v>
      </c>
      <c r="AA9" s="121">
        <f>+SUM(I9,R9)</f>
        <v>0</v>
      </c>
      <c r="AB9" s="121">
        <f>+SUM(J9,S9)</f>
        <v>0</v>
      </c>
      <c r="AC9" s="121">
        <f>+SUM(K9,T9)</f>
        <v>9184</v>
      </c>
      <c r="AD9" s="121">
        <f>+SUM(L9,U9)</f>
        <v>1929548</v>
      </c>
      <c r="AE9" s="210" t="s">
        <v>333</v>
      </c>
      <c r="AF9" s="209"/>
    </row>
    <row r="10" spans="1:32" s="136" customFormat="1" ht="13.5" customHeight="1" x14ac:dyDescent="0.15">
      <c r="A10" s="119" t="s">
        <v>4</v>
      </c>
      <c r="B10" s="120" t="s">
        <v>338</v>
      </c>
      <c r="C10" s="119" t="s">
        <v>339</v>
      </c>
      <c r="D10" s="121">
        <f>SUM(E10,+L10)</f>
        <v>2434642</v>
      </c>
      <c r="E10" s="121">
        <f>+SUM(F10:I10,K10)</f>
        <v>385760</v>
      </c>
      <c r="F10" s="121">
        <v>0</v>
      </c>
      <c r="G10" s="121">
        <v>0</v>
      </c>
      <c r="H10" s="121">
        <v>0</v>
      </c>
      <c r="I10" s="121">
        <v>381665</v>
      </c>
      <c r="J10" s="121"/>
      <c r="K10" s="121">
        <v>4095</v>
      </c>
      <c r="L10" s="121">
        <v>2048882</v>
      </c>
      <c r="M10" s="121">
        <f>SUM(N10,+U10)</f>
        <v>357523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357523</v>
      </c>
      <c r="V10" s="121">
        <f>+SUM(D10,M10)</f>
        <v>2792165</v>
      </c>
      <c r="W10" s="121">
        <f>+SUM(E10,N10)</f>
        <v>385760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381665</v>
      </c>
      <c r="AB10" s="121">
        <f>+SUM(J10,S10)</f>
        <v>0</v>
      </c>
      <c r="AC10" s="121">
        <f>+SUM(K10,T10)</f>
        <v>4095</v>
      </c>
      <c r="AD10" s="121">
        <f>+SUM(L10,U10)</f>
        <v>2406405</v>
      </c>
      <c r="AE10" s="210" t="s">
        <v>340</v>
      </c>
      <c r="AF10" s="209"/>
    </row>
    <row r="11" spans="1:32" s="136" customFormat="1" ht="13.5" customHeight="1" x14ac:dyDescent="0.15">
      <c r="A11" s="119" t="s">
        <v>4</v>
      </c>
      <c r="B11" s="120" t="s">
        <v>343</v>
      </c>
      <c r="C11" s="119" t="s">
        <v>344</v>
      </c>
      <c r="D11" s="121">
        <f>SUM(E11,+L11)</f>
        <v>338435</v>
      </c>
      <c r="E11" s="121">
        <f>+SUM(F11:I11,K11)</f>
        <v>5860</v>
      </c>
      <c r="F11" s="121">
        <v>0</v>
      </c>
      <c r="G11" s="121">
        <v>0</v>
      </c>
      <c r="H11" s="121">
        <v>0</v>
      </c>
      <c r="I11" s="121">
        <v>0</v>
      </c>
      <c r="J11" s="121"/>
      <c r="K11" s="121">
        <v>5860</v>
      </c>
      <c r="L11" s="121">
        <v>332575</v>
      </c>
      <c r="M11" s="121">
        <f>SUM(N11,+U11)</f>
        <v>38555</v>
      </c>
      <c r="N11" s="121">
        <f>+SUM(O11:R11,T11)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0</v>
      </c>
      <c r="U11" s="121">
        <v>38555</v>
      </c>
      <c r="V11" s="121">
        <f>+SUM(D11,M11)</f>
        <v>376990</v>
      </c>
      <c r="W11" s="121">
        <f>+SUM(E11,N11)</f>
        <v>5860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1">
        <f>+SUM(J11,S11)</f>
        <v>0</v>
      </c>
      <c r="AC11" s="121">
        <f>+SUM(K11,T11)</f>
        <v>5860</v>
      </c>
      <c r="AD11" s="121">
        <f>+SUM(L11,U11)</f>
        <v>371130</v>
      </c>
      <c r="AE11" s="210" t="s">
        <v>345</v>
      </c>
      <c r="AF11" s="209"/>
    </row>
    <row r="12" spans="1:32" s="136" customFormat="1" ht="13.5" customHeight="1" x14ac:dyDescent="0.15">
      <c r="A12" s="119" t="s">
        <v>4</v>
      </c>
      <c r="B12" s="120" t="s">
        <v>346</v>
      </c>
      <c r="C12" s="119" t="s">
        <v>347</v>
      </c>
      <c r="D12" s="121">
        <f>SUM(E12,+L12)</f>
        <v>677752</v>
      </c>
      <c r="E12" s="121">
        <f>+SUM(F12:I12,K12)</f>
        <v>4168</v>
      </c>
      <c r="F12" s="121">
        <v>0</v>
      </c>
      <c r="G12" s="121">
        <v>0</v>
      </c>
      <c r="H12" s="121">
        <v>0</v>
      </c>
      <c r="I12" s="121">
        <v>465</v>
      </c>
      <c r="J12" s="121"/>
      <c r="K12" s="121">
        <v>3703</v>
      </c>
      <c r="L12" s="121">
        <v>673584</v>
      </c>
      <c r="M12" s="121">
        <f>SUM(N12,+U12)</f>
        <v>146342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146342</v>
      </c>
      <c r="V12" s="121">
        <f>+SUM(D12,M12)</f>
        <v>824094</v>
      </c>
      <c r="W12" s="121">
        <f>+SUM(E12,N12)</f>
        <v>4168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465</v>
      </c>
      <c r="AB12" s="121">
        <f>+SUM(J12,S12)</f>
        <v>0</v>
      </c>
      <c r="AC12" s="121">
        <f>+SUM(K12,T12)</f>
        <v>3703</v>
      </c>
      <c r="AD12" s="121">
        <f>+SUM(L12,U12)</f>
        <v>819926</v>
      </c>
      <c r="AE12" s="210" t="s">
        <v>348</v>
      </c>
      <c r="AF12" s="209"/>
    </row>
    <row r="13" spans="1:32" s="136" customFormat="1" ht="13.5" customHeight="1" x14ac:dyDescent="0.15">
      <c r="A13" s="119" t="s">
        <v>4</v>
      </c>
      <c r="B13" s="120" t="s">
        <v>351</v>
      </c>
      <c r="C13" s="119" t="s">
        <v>352</v>
      </c>
      <c r="D13" s="121">
        <f>SUM(E13,+L13)</f>
        <v>463593</v>
      </c>
      <c r="E13" s="121">
        <f>+SUM(F13:I13,K13)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0</v>
      </c>
      <c r="L13" s="121">
        <v>463593</v>
      </c>
      <c r="M13" s="121">
        <f>SUM(N13,+U13)</f>
        <v>144476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144476</v>
      </c>
      <c r="V13" s="121">
        <f>+SUM(D13,M13)</f>
        <v>608069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0</v>
      </c>
      <c r="AD13" s="121">
        <f>+SUM(L13,U13)</f>
        <v>608069</v>
      </c>
      <c r="AE13" s="210" t="s">
        <v>353</v>
      </c>
      <c r="AF13" s="209"/>
    </row>
    <row r="14" spans="1:32" s="136" customFormat="1" ht="13.5" customHeight="1" x14ac:dyDescent="0.15">
      <c r="A14" s="119" t="s">
        <v>4</v>
      </c>
      <c r="B14" s="120" t="s">
        <v>358</v>
      </c>
      <c r="C14" s="119" t="s">
        <v>359</v>
      </c>
      <c r="D14" s="121">
        <f>SUM(E14,+L14)</f>
        <v>510107</v>
      </c>
      <c r="E14" s="121">
        <f>+SUM(F14:I14,K14)</f>
        <v>72662</v>
      </c>
      <c r="F14" s="121">
        <v>4137</v>
      </c>
      <c r="G14" s="121">
        <v>0</v>
      </c>
      <c r="H14" s="121">
        <v>0</v>
      </c>
      <c r="I14" s="121">
        <v>66475</v>
      </c>
      <c r="J14" s="121"/>
      <c r="K14" s="121">
        <v>2050</v>
      </c>
      <c r="L14" s="121">
        <v>437445</v>
      </c>
      <c r="M14" s="121">
        <f>SUM(N14,+U14)</f>
        <v>77817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77817</v>
      </c>
      <c r="V14" s="121">
        <f>+SUM(D14,M14)</f>
        <v>587924</v>
      </c>
      <c r="W14" s="121">
        <f>+SUM(E14,N14)</f>
        <v>72662</v>
      </c>
      <c r="X14" s="121">
        <f>+SUM(F14,O14)</f>
        <v>4137</v>
      </c>
      <c r="Y14" s="121">
        <f>+SUM(G14,P14)</f>
        <v>0</v>
      </c>
      <c r="Z14" s="121">
        <f>+SUM(H14,Q14)</f>
        <v>0</v>
      </c>
      <c r="AA14" s="121">
        <f>+SUM(I14,R14)</f>
        <v>66475</v>
      </c>
      <c r="AB14" s="121">
        <f>+SUM(J14,S14)</f>
        <v>0</v>
      </c>
      <c r="AC14" s="121">
        <f>+SUM(K14,T14)</f>
        <v>2050</v>
      </c>
      <c r="AD14" s="121">
        <f>+SUM(L14,U14)</f>
        <v>515262</v>
      </c>
      <c r="AE14" s="210" t="s">
        <v>360</v>
      </c>
      <c r="AF14" s="209"/>
    </row>
    <row r="15" spans="1:32" s="136" customFormat="1" ht="13.5" customHeight="1" x14ac:dyDescent="0.15">
      <c r="A15" s="119" t="s">
        <v>4</v>
      </c>
      <c r="B15" s="120" t="s">
        <v>362</v>
      </c>
      <c r="C15" s="119" t="s">
        <v>363</v>
      </c>
      <c r="D15" s="121">
        <f>SUM(E15,+L15)</f>
        <v>1404759</v>
      </c>
      <c r="E15" s="121">
        <f>+SUM(F15:I15,K15)</f>
        <v>739583</v>
      </c>
      <c r="F15" s="121">
        <v>0</v>
      </c>
      <c r="G15" s="121">
        <v>589630</v>
      </c>
      <c r="H15" s="121">
        <v>3000</v>
      </c>
      <c r="I15" s="121">
        <v>134605</v>
      </c>
      <c r="J15" s="121"/>
      <c r="K15" s="121">
        <v>12348</v>
      </c>
      <c r="L15" s="121">
        <v>665176</v>
      </c>
      <c r="M15" s="121">
        <f>SUM(N15,+U15)</f>
        <v>332140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332140</v>
      </c>
      <c r="V15" s="121">
        <f>+SUM(D15,M15)</f>
        <v>1736899</v>
      </c>
      <c r="W15" s="121">
        <f>+SUM(E15,N15)</f>
        <v>739583</v>
      </c>
      <c r="X15" s="121">
        <f>+SUM(F15,O15)</f>
        <v>0</v>
      </c>
      <c r="Y15" s="121">
        <f>+SUM(G15,P15)</f>
        <v>589630</v>
      </c>
      <c r="Z15" s="121">
        <f>+SUM(H15,Q15)</f>
        <v>3000</v>
      </c>
      <c r="AA15" s="121">
        <f>+SUM(I15,R15)</f>
        <v>134605</v>
      </c>
      <c r="AB15" s="121">
        <f>+SUM(J15,S15)</f>
        <v>0</v>
      </c>
      <c r="AC15" s="121">
        <f>+SUM(K15,T15)</f>
        <v>12348</v>
      </c>
      <c r="AD15" s="121">
        <f>+SUM(L15,U15)</f>
        <v>997316</v>
      </c>
      <c r="AE15" s="210" t="s">
        <v>364</v>
      </c>
      <c r="AF15" s="209"/>
    </row>
    <row r="16" spans="1:32" s="136" customFormat="1" ht="13.5" customHeight="1" x14ac:dyDescent="0.15">
      <c r="A16" s="119" t="s">
        <v>4</v>
      </c>
      <c r="B16" s="120" t="s">
        <v>367</v>
      </c>
      <c r="C16" s="119" t="s">
        <v>368</v>
      </c>
      <c r="D16" s="121">
        <f>SUM(E16,+L16)</f>
        <v>328353</v>
      </c>
      <c r="E16" s="121">
        <f>+SUM(F16:I16,K16)</f>
        <v>26103</v>
      </c>
      <c r="F16" s="121">
        <v>0</v>
      </c>
      <c r="G16" s="121">
        <v>0</v>
      </c>
      <c r="H16" s="121">
        <v>0</v>
      </c>
      <c r="I16" s="121">
        <v>300</v>
      </c>
      <c r="J16" s="121"/>
      <c r="K16" s="121">
        <v>25803</v>
      </c>
      <c r="L16" s="121">
        <v>302250</v>
      </c>
      <c r="M16" s="121">
        <f>SUM(N16,+U16)</f>
        <v>67260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67260</v>
      </c>
      <c r="V16" s="121">
        <f>+SUM(D16,M16)</f>
        <v>395613</v>
      </c>
      <c r="W16" s="121">
        <f>+SUM(E16,N16)</f>
        <v>26103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300</v>
      </c>
      <c r="AB16" s="121">
        <f>+SUM(J16,S16)</f>
        <v>0</v>
      </c>
      <c r="AC16" s="121">
        <f>+SUM(K16,T16)</f>
        <v>25803</v>
      </c>
      <c r="AD16" s="121">
        <f>+SUM(L16,U16)</f>
        <v>369510</v>
      </c>
      <c r="AE16" s="210" t="s">
        <v>369</v>
      </c>
      <c r="AF16" s="209"/>
    </row>
    <row r="17" spans="1:32" s="136" customFormat="1" ht="13.5" customHeight="1" x14ac:dyDescent="0.15">
      <c r="A17" s="119" t="s">
        <v>4</v>
      </c>
      <c r="B17" s="120" t="s">
        <v>370</v>
      </c>
      <c r="C17" s="119" t="s">
        <v>371</v>
      </c>
      <c r="D17" s="121">
        <f>SUM(E17,+L17)</f>
        <v>298824</v>
      </c>
      <c r="E17" s="121">
        <f>+SUM(F17:I17,K17)</f>
        <v>70727</v>
      </c>
      <c r="F17" s="121">
        <v>0</v>
      </c>
      <c r="G17" s="121">
        <v>0</v>
      </c>
      <c r="H17" s="121">
        <v>35500</v>
      </c>
      <c r="I17" s="121">
        <v>32272</v>
      </c>
      <c r="J17" s="121"/>
      <c r="K17" s="121">
        <v>2955</v>
      </c>
      <c r="L17" s="121">
        <v>228097</v>
      </c>
      <c r="M17" s="121">
        <f>SUM(N17,+U17)</f>
        <v>22180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22180</v>
      </c>
      <c r="V17" s="121">
        <f>+SUM(D17,M17)</f>
        <v>321004</v>
      </c>
      <c r="W17" s="121">
        <f>+SUM(E17,N17)</f>
        <v>70727</v>
      </c>
      <c r="X17" s="121">
        <f>+SUM(F17,O17)</f>
        <v>0</v>
      </c>
      <c r="Y17" s="121">
        <f>+SUM(G17,P17)</f>
        <v>0</v>
      </c>
      <c r="Z17" s="121">
        <f>+SUM(H17,Q17)</f>
        <v>35500</v>
      </c>
      <c r="AA17" s="121">
        <f>+SUM(I17,R17)</f>
        <v>32272</v>
      </c>
      <c r="AB17" s="121">
        <f>+SUM(J17,S17)</f>
        <v>0</v>
      </c>
      <c r="AC17" s="121">
        <f>+SUM(K17,T17)</f>
        <v>2955</v>
      </c>
      <c r="AD17" s="121">
        <f>+SUM(L17,U17)</f>
        <v>250277</v>
      </c>
      <c r="AE17" s="210" t="s">
        <v>372</v>
      </c>
      <c r="AF17" s="209"/>
    </row>
    <row r="18" spans="1:32" s="136" customFormat="1" ht="13.5" customHeight="1" x14ac:dyDescent="0.15">
      <c r="A18" s="119" t="s">
        <v>4</v>
      </c>
      <c r="B18" s="120" t="s">
        <v>373</v>
      </c>
      <c r="C18" s="119" t="s">
        <v>374</v>
      </c>
      <c r="D18" s="121">
        <f>SUM(E18,+L18)</f>
        <v>122312</v>
      </c>
      <c r="E18" s="121">
        <f>+SUM(F18:I18,K18)</f>
        <v>20697</v>
      </c>
      <c r="F18" s="121">
        <v>0</v>
      </c>
      <c r="G18" s="121">
        <v>0</v>
      </c>
      <c r="H18" s="121">
        <v>0</v>
      </c>
      <c r="I18" s="121">
        <v>17973</v>
      </c>
      <c r="J18" s="121"/>
      <c r="K18" s="121">
        <v>2724</v>
      </c>
      <c r="L18" s="121">
        <v>101615</v>
      </c>
      <c r="M18" s="121">
        <f>SUM(N18,+U18)</f>
        <v>49813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49813</v>
      </c>
      <c r="V18" s="121">
        <f>+SUM(D18,M18)</f>
        <v>172125</v>
      </c>
      <c r="W18" s="121">
        <f>+SUM(E18,N18)</f>
        <v>20697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17973</v>
      </c>
      <c r="AB18" s="121">
        <f>+SUM(J18,S18)</f>
        <v>0</v>
      </c>
      <c r="AC18" s="121">
        <f>+SUM(K18,T18)</f>
        <v>2724</v>
      </c>
      <c r="AD18" s="121">
        <f>+SUM(L18,U18)</f>
        <v>151428</v>
      </c>
      <c r="AE18" s="210" t="s">
        <v>375</v>
      </c>
      <c r="AF18" s="209"/>
    </row>
    <row r="19" spans="1:32" s="136" customFormat="1" ht="13.5" customHeight="1" x14ac:dyDescent="0.15">
      <c r="A19" s="119" t="s">
        <v>4</v>
      </c>
      <c r="B19" s="120" t="s">
        <v>376</v>
      </c>
      <c r="C19" s="119" t="s">
        <v>377</v>
      </c>
      <c r="D19" s="121">
        <f>SUM(E19,+L19)</f>
        <v>55742</v>
      </c>
      <c r="E19" s="121">
        <f>+SUM(F19:I19,K19)</f>
        <v>3939</v>
      </c>
      <c r="F19" s="121">
        <v>0</v>
      </c>
      <c r="G19" s="121">
        <v>0</v>
      </c>
      <c r="H19" s="121">
        <v>0</v>
      </c>
      <c r="I19" s="121">
        <v>3939</v>
      </c>
      <c r="J19" s="121"/>
      <c r="K19" s="121">
        <v>0</v>
      </c>
      <c r="L19" s="121">
        <v>51803</v>
      </c>
      <c r="M19" s="121">
        <f>SUM(N19,+U19)</f>
        <v>31031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31031</v>
      </c>
      <c r="V19" s="121">
        <f>+SUM(D19,M19)</f>
        <v>86773</v>
      </c>
      <c r="W19" s="121">
        <f>+SUM(E19,N19)</f>
        <v>3939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3939</v>
      </c>
      <c r="AB19" s="121">
        <f>+SUM(J19,S19)</f>
        <v>0</v>
      </c>
      <c r="AC19" s="121">
        <f>+SUM(K19,T19)</f>
        <v>0</v>
      </c>
      <c r="AD19" s="121">
        <f>+SUM(L19,U19)</f>
        <v>82834</v>
      </c>
      <c r="AE19" s="210" t="s">
        <v>378</v>
      </c>
      <c r="AF19" s="209"/>
    </row>
    <row r="20" spans="1:32" s="136" customFormat="1" ht="13.5" customHeight="1" x14ac:dyDescent="0.15">
      <c r="A20" s="119" t="s">
        <v>4</v>
      </c>
      <c r="B20" s="120" t="s">
        <v>379</v>
      </c>
      <c r="C20" s="119" t="s">
        <v>380</v>
      </c>
      <c r="D20" s="121">
        <f>SUM(E20,+L20)</f>
        <v>33289</v>
      </c>
      <c r="E20" s="121">
        <f>+SUM(F20:I20,K20)</f>
        <v>3889</v>
      </c>
      <c r="F20" s="121">
        <v>0</v>
      </c>
      <c r="G20" s="121">
        <v>0</v>
      </c>
      <c r="H20" s="121">
        <v>0</v>
      </c>
      <c r="I20" s="121">
        <v>3889</v>
      </c>
      <c r="J20" s="121"/>
      <c r="K20" s="121">
        <v>0</v>
      </c>
      <c r="L20" s="121">
        <v>29400</v>
      </c>
      <c r="M20" s="121">
        <f>SUM(N20,+U20)</f>
        <v>29848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29848</v>
      </c>
      <c r="V20" s="121">
        <f>+SUM(D20,M20)</f>
        <v>63137</v>
      </c>
      <c r="W20" s="121">
        <f>+SUM(E20,N20)</f>
        <v>3889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3889</v>
      </c>
      <c r="AB20" s="121">
        <f>+SUM(J20,S20)</f>
        <v>0</v>
      </c>
      <c r="AC20" s="121">
        <f>+SUM(K20,T20)</f>
        <v>0</v>
      </c>
      <c r="AD20" s="121">
        <f>+SUM(L20,U20)</f>
        <v>59248</v>
      </c>
      <c r="AE20" s="210" t="s">
        <v>381</v>
      </c>
      <c r="AF20" s="209"/>
    </row>
    <row r="21" spans="1:32" s="136" customFormat="1" ht="13.5" customHeight="1" x14ac:dyDescent="0.15">
      <c r="A21" s="119" t="s">
        <v>4</v>
      </c>
      <c r="B21" s="120" t="s">
        <v>382</v>
      </c>
      <c r="C21" s="119" t="s">
        <v>383</v>
      </c>
      <c r="D21" s="121">
        <f>SUM(E21,+L21)</f>
        <v>243369</v>
      </c>
      <c r="E21" s="121">
        <f>+SUM(F21:I21,K21)</f>
        <v>29650</v>
      </c>
      <c r="F21" s="121">
        <v>0</v>
      </c>
      <c r="G21" s="121">
        <v>0</v>
      </c>
      <c r="H21" s="121">
        <v>0</v>
      </c>
      <c r="I21" s="121">
        <v>20296</v>
      </c>
      <c r="J21" s="121"/>
      <c r="K21" s="121">
        <v>9354</v>
      </c>
      <c r="L21" s="121">
        <v>213719</v>
      </c>
      <c r="M21" s="121">
        <f>SUM(N21,+U21)</f>
        <v>69911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69911</v>
      </c>
      <c r="V21" s="121">
        <f>+SUM(D21,M21)</f>
        <v>313280</v>
      </c>
      <c r="W21" s="121">
        <f>+SUM(E21,N21)</f>
        <v>29650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20296</v>
      </c>
      <c r="AB21" s="121">
        <f>+SUM(J21,S21)</f>
        <v>0</v>
      </c>
      <c r="AC21" s="121">
        <f>+SUM(K21,T21)</f>
        <v>9354</v>
      </c>
      <c r="AD21" s="121">
        <f>+SUM(L21,U21)</f>
        <v>283630</v>
      </c>
      <c r="AE21" s="210" t="s">
        <v>384</v>
      </c>
      <c r="AF21" s="209"/>
    </row>
    <row r="22" spans="1:32" s="136" customFormat="1" ht="13.5" customHeight="1" x14ac:dyDescent="0.15">
      <c r="A22" s="119" t="s">
        <v>4</v>
      </c>
      <c r="B22" s="120" t="s">
        <v>385</v>
      </c>
      <c r="C22" s="119" t="s">
        <v>386</v>
      </c>
      <c r="D22" s="121">
        <f>SUM(E22,+L22)</f>
        <v>173113</v>
      </c>
      <c r="E22" s="121">
        <f>+SUM(F22:I22,K22)</f>
        <v>12389</v>
      </c>
      <c r="F22" s="121">
        <v>0</v>
      </c>
      <c r="G22" s="121">
        <v>0</v>
      </c>
      <c r="H22" s="121">
        <v>0</v>
      </c>
      <c r="I22" s="121">
        <v>12375</v>
      </c>
      <c r="J22" s="121"/>
      <c r="K22" s="121">
        <v>14</v>
      </c>
      <c r="L22" s="121">
        <v>160724</v>
      </c>
      <c r="M22" s="121">
        <f>SUM(N22,+U22)</f>
        <v>27223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27223</v>
      </c>
      <c r="V22" s="121">
        <f>+SUM(D22,M22)</f>
        <v>200336</v>
      </c>
      <c r="W22" s="121">
        <f>+SUM(E22,N22)</f>
        <v>12389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12375</v>
      </c>
      <c r="AB22" s="121">
        <f>+SUM(J22,S22)</f>
        <v>0</v>
      </c>
      <c r="AC22" s="121">
        <f>+SUM(K22,T22)</f>
        <v>14</v>
      </c>
      <c r="AD22" s="121">
        <f>+SUM(L22,U22)</f>
        <v>187947</v>
      </c>
      <c r="AE22" s="210" t="s">
        <v>387</v>
      </c>
      <c r="AF22" s="209"/>
    </row>
    <row r="23" spans="1:32" s="136" customFormat="1" ht="13.5" customHeight="1" x14ac:dyDescent="0.15">
      <c r="A23" s="119" t="s">
        <v>4</v>
      </c>
      <c r="B23" s="120" t="s">
        <v>390</v>
      </c>
      <c r="C23" s="119" t="s">
        <v>391</v>
      </c>
      <c r="D23" s="121">
        <f>SUM(E23,+L23)</f>
        <v>167875</v>
      </c>
      <c r="E23" s="121">
        <f>+SUM(F23:I23,K23)</f>
        <v>5155</v>
      </c>
      <c r="F23" s="121">
        <v>0</v>
      </c>
      <c r="G23" s="121">
        <v>0</v>
      </c>
      <c r="H23" s="121">
        <v>0</v>
      </c>
      <c r="I23" s="121">
        <v>5155</v>
      </c>
      <c r="J23" s="121"/>
      <c r="K23" s="121">
        <v>0</v>
      </c>
      <c r="L23" s="121">
        <v>162720</v>
      </c>
      <c r="M23" s="121">
        <f>SUM(N23,+U23)</f>
        <v>27223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27223</v>
      </c>
      <c r="V23" s="121">
        <f>+SUM(D23,M23)</f>
        <v>195098</v>
      </c>
      <c r="W23" s="121">
        <f>+SUM(E23,N23)</f>
        <v>5155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5155</v>
      </c>
      <c r="AB23" s="121">
        <f>+SUM(J23,S23)</f>
        <v>0</v>
      </c>
      <c r="AC23" s="121">
        <f>+SUM(K23,T23)</f>
        <v>0</v>
      </c>
      <c r="AD23" s="121">
        <f>+SUM(L23,U23)</f>
        <v>189943</v>
      </c>
      <c r="AE23" s="210" t="s">
        <v>392</v>
      </c>
      <c r="AF23" s="209"/>
    </row>
    <row r="24" spans="1:32" s="136" customFormat="1" ht="13.5" customHeight="1" x14ac:dyDescent="0.15">
      <c r="A24" s="119" t="s">
        <v>4</v>
      </c>
      <c r="B24" s="120" t="s">
        <v>393</v>
      </c>
      <c r="C24" s="119" t="s">
        <v>394</v>
      </c>
      <c r="D24" s="121">
        <f>SUM(E24,+L24)</f>
        <v>15655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15655</v>
      </c>
      <c r="M24" s="121">
        <f>SUM(N24,+U24)</f>
        <v>3508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3508</v>
      </c>
      <c r="V24" s="121">
        <f>+SUM(D24,M24)</f>
        <v>19163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19163</v>
      </c>
      <c r="AE24" s="210" t="s">
        <v>395</v>
      </c>
      <c r="AF24" s="209"/>
    </row>
    <row r="25" spans="1:32" s="136" customFormat="1" ht="13.5" customHeight="1" x14ac:dyDescent="0.15">
      <c r="A25" s="119" t="s">
        <v>4</v>
      </c>
      <c r="B25" s="120" t="s">
        <v>396</v>
      </c>
      <c r="C25" s="119" t="s">
        <v>397</v>
      </c>
      <c r="D25" s="121">
        <f>SUM(E25,+L25)</f>
        <v>140865</v>
      </c>
      <c r="E25" s="121">
        <f>+SUM(F25:I25,K25)</f>
        <v>1433</v>
      </c>
      <c r="F25" s="121">
        <v>0</v>
      </c>
      <c r="G25" s="121">
        <v>0</v>
      </c>
      <c r="H25" s="121">
        <v>0</v>
      </c>
      <c r="I25" s="121">
        <v>1425</v>
      </c>
      <c r="J25" s="121"/>
      <c r="K25" s="121">
        <v>8</v>
      </c>
      <c r="L25" s="121">
        <v>139432</v>
      </c>
      <c r="M25" s="121">
        <f>SUM(N25,+U25)</f>
        <v>10683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10683</v>
      </c>
      <c r="V25" s="121">
        <f>+SUM(D25,M25)</f>
        <v>151548</v>
      </c>
      <c r="W25" s="121">
        <f>+SUM(E25,N25)</f>
        <v>1433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1425</v>
      </c>
      <c r="AB25" s="121">
        <f>+SUM(J25,S25)</f>
        <v>0</v>
      </c>
      <c r="AC25" s="121">
        <f>+SUM(K25,T25)</f>
        <v>8</v>
      </c>
      <c r="AD25" s="121">
        <f>+SUM(L25,U25)</f>
        <v>150115</v>
      </c>
      <c r="AE25" s="210" t="s">
        <v>398</v>
      </c>
      <c r="AF25" s="209"/>
    </row>
    <row r="26" spans="1:32" s="136" customFormat="1" ht="13.5" customHeight="1" x14ac:dyDescent="0.15">
      <c r="A26" s="119" t="s">
        <v>4</v>
      </c>
      <c r="B26" s="120" t="s">
        <v>399</v>
      </c>
      <c r="C26" s="119" t="s">
        <v>400</v>
      </c>
      <c r="D26" s="121">
        <f>SUM(E26,+L26)</f>
        <v>91247</v>
      </c>
      <c r="E26" s="121">
        <f>+SUM(F26:I26,K26)</f>
        <v>12487</v>
      </c>
      <c r="F26" s="121">
        <v>0</v>
      </c>
      <c r="G26" s="121">
        <v>0</v>
      </c>
      <c r="H26" s="121">
        <v>0</v>
      </c>
      <c r="I26" s="121">
        <v>11607</v>
      </c>
      <c r="J26" s="121"/>
      <c r="K26" s="121">
        <v>880</v>
      </c>
      <c r="L26" s="121">
        <v>78760</v>
      </c>
      <c r="M26" s="121">
        <f>SUM(N26,+U26)</f>
        <v>17960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17960</v>
      </c>
      <c r="V26" s="121">
        <f>+SUM(D26,M26)</f>
        <v>109207</v>
      </c>
      <c r="W26" s="121">
        <f>+SUM(E26,N26)</f>
        <v>12487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11607</v>
      </c>
      <c r="AB26" s="121">
        <f>+SUM(J26,S26)</f>
        <v>0</v>
      </c>
      <c r="AC26" s="121">
        <f>+SUM(K26,T26)</f>
        <v>880</v>
      </c>
      <c r="AD26" s="121">
        <f>+SUM(L26,U26)</f>
        <v>96720</v>
      </c>
      <c r="AE26" s="210" t="s">
        <v>401</v>
      </c>
      <c r="AF26" s="209"/>
    </row>
    <row r="27" spans="1:32" s="136" customFormat="1" ht="13.5" customHeight="1" x14ac:dyDescent="0.15">
      <c r="A27" s="119" t="s">
        <v>4</v>
      </c>
      <c r="B27" s="120" t="s">
        <v>402</v>
      </c>
      <c r="C27" s="119" t="s">
        <v>403</v>
      </c>
      <c r="D27" s="121">
        <f>SUM(E27,+L27)</f>
        <v>56018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56018</v>
      </c>
      <c r="M27" s="121">
        <f>SUM(N27,+U27)</f>
        <v>3997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3997</v>
      </c>
      <c r="V27" s="121">
        <f>+SUM(D27,M27)</f>
        <v>60015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60015</v>
      </c>
      <c r="AE27" s="210" t="s">
        <v>404</v>
      </c>
      <c r="AF27" s="209"/>
    </row>
    <row r="28" spans="1:32" s="136" customFormat="1" ht="13.5" customHeight="1" x14ac:dyDescent="0.15">
      <c r="A28" s="119" t="s">
        <v>4</v>
      </c>
      <c r="B28" s="120" t="s">
        <v>405</v>
      </c>
      <c r="C28" s="119" t="s">
        <v>406</v>
      </c>
      <c r="D28" s="121">
        <f>SUM(E28,+L28)</f>
        <v>107499</v>
      </c>
      <c r="E28" s="121">
        <f>+SUM(F28:I28,K28)</f>
        <v>13267</v>
      </c>
      <c r="F28" s="121">
        <v>0</v>
      </c>
      <c r="G28" s="121">
        <v>0</v>
      </c>
      <c r="H28" s="121">
        <v>0</v>
      </c>
      <c r="I28" s="121">
        <v>46</v>
      </c>
      <c r="J28" s="121"/>
      <c r="K28" s="121">
        <v>13221</v>
      </c>
      <c r="L28" s="121">
        <v>94232</v>
      </c>
      <c r="M28" s="121">
        <f>SUM(N28,+U28)</f>
        <v>15797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15797</v>
      </c>
      <c r="V28" s="121">
        <f>+SUM(D28,M28)</f>
        <v>123296</v>
      </c>
      <c r="W28" s="121">
        <f>+SUM(E28,N28)</f>
        <v>13267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46</v>
      </c>
      <c r="AB28" s="121">
        <f>+SUM(J28,S28)</f>
        <v>0</v>
      </c>
      <c r="AC28" s="121">
        <f>+SUM(K28,T28)</f>
        <v>13221</v>
      </c>
      <c r="AD28" s="121">
        <f>+SUM(L28,U28)</f>
        <v>110029</v>
      </c>
      <c r="AE28" s="210" t="s">
        <v>407</v>
      </c>
      <c r="AF28" s="209"/>
    </row>
    <row r="29" spans="1:32" s="136" customFormat="1" ht="13.5" customHeight="1" x14ac:dyDescent="0.15">
      <c r="A29" s="119" t="s">
        <v>4</v>
      </c>
      <c r="B29" s="120" t="s">
        <v>408</v>
      </c>
      <c r="C29" s="119" t="s">
        <v>409</v>
      </c>
      <c r="D29" s="121">
        <f>SUM(E29,+L29)</f>
        <v>121998</v>
      </c>
      <c r="E29" s="121">
        <f>+SUM(F29:I29,K29)</f>
        <v>5456</v>
      </c>
      <c r="F29" s="121">
        <v>0</v>
      </c>
      <c r="G29" s="121">
        <v>0</v>
      </c>
      <c r="H29" s="121">
        <v>0</v>
      </c>
      <c r="I29" s="121">
        <v>5456</v>
      </c>
      <c r="J29" s="121"/>
      <c r="K29" s="121">
        <v>0</v>
      </c>
      <c r="L29" s="121">
        <v>116542</v>
      </c>
      <c r="M29" s="121">
        <f>SUM(N29,+U29)</f>
        <v>23646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23646</v>
      </c>
      <c r="V29" s="121">
        <f>+SUM(D29,M29)</f>
        <v>145644</v>
      </c>
      <c r="W29" s="121">
        <f>+SUM(E29,N29)</f>
        <v>5456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5456</v>
      </c>
      <c r="AB29" s="121">
        <f>+SUM(J29,S29)</f>
        <v>0</v>
      </c>
      <c r="AC29" s="121">
        <f>+SUM(K29,T29)</f>
        <v>0</v>
      </c>
      <c r="AD29" s="121">
        <f>+SUM(L29,U29)</f>
        <v>140188</v>
      </c>
      <c r="AE29" s="210" t="s">
        <v>410</v>
      </c>
      <c r="AF29" s="209"/>
    </row>
    <row r="30" spans="1:32" s="136" customFormat="1" ht="13.5" customHeight="1" x14ac:dyDescent="0.15">
      <c r="A30" s="119" t="s">
        <v>4</v>
      </c>
      <c r="B30" s="120" t="s">
        <v>411</v>
      </c>
      <c r="C30" s="119" t="s">
        <v>412</v>
      </c>
      <c r="D30" s="121">
        <f>SUM(E30,+L30)</f>
        <v>367506</v>
      </c>
      <c r="E30" s="121">
        <f>+SUM(F30:I30,K30)</f>
        <v>186250</v>
      </c>
      <c r="F30" s="121">
        <v>0</v>
      </c>
      <c r="G30" s="121">
        <v>0</v>
      </c>
      <c r="H30" s="121">
        <v>185400</v>
      </c>
      <c r="I30" s="121">
        <v>0</v>
      </c>
      <c r="J30" s="121"/>
      <c r="K30" s="121">
        <v>850</v>
      </c>
      <c r="L30" s="121">
        <v>181256</v>
      </c>
      <c r="M30" s="121">
        <f>SUM(N30,+U30)</f>
        <v>25485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25485</v>
      </c>
      <c r="V30" s="121">
        <f>+SUM(D30,M30)</f>
        <v>392991</v>
      </c>
      <c r="W30" s="121">
        <f>+SUM(E30,N30)</f>
        <v>186250</v>
      </c>
      <c r="X30" s="121">
        <f>+SUM(F30,O30)</f>
        <v>0</v>
      </c>
      <c r="Y30" s="121">
        <f>+SUM(G30,P30)</f>
        <v>0</v>
      </c>
      <c r="Z30" s="121">
        <f>+SUM(H30,Q30)</f>
        <v>185400</v>
      </c>
      <c r="AA30" s="121">
        <f>+SUM(I30,R30)</f>
        <v>0</v>
      </c>
      <c r="AB30" s="121">
        <f>+SUM(J30,S30)</f>
        <v>0</v>
      </c>
      <c r="AC30" s="121">
        <f>+SUM(K30,T30)</f>
        <v>850</v>
      </c>
      <c r="AD30" s="121">
        <f>+SUM(L30,U30)</f>
        <v>206741</v>
      </c>
      <c r="AE30" s="210" t="s">
        <v>413</v>
      </c>
      <c r="AF30" s="209"/>
    </row>
    <row r="31" spans="1:32" s="136" customFormat="1" ht="13.5" customHeight="1" x14ac:dyDescent="0.15">
      <c r="A31" s="119" t="s">
        <v>4</v>
      </c>
      <c r="B31" s="120" t="s">
        <v>414</v>
      </c>
      <c r="C31" s="119" t="s">
        <v>415</v>
      </c>
      <c r="D31" s="121">
        <f>SUM(E31,+L31)</f>
        <v>210568</v>
      </c>
      <c r="E31" s="121">
        <f>+SUM(F31:I31,K31)</f>
        <v>16774</v>
      </c>
      <c r="F31" s="121">
        <v>0</v>
      </c>
      <c r="G31" s="121">
        <v>0</v>
      </c>
      <c r="H31" s="121">
        <v>0</v>
      </c>
      <c r="I31" s="121">
        <v>16242</v>
      </c>
      <c r="J31" s="121"/>
      <c r="K31" s="121">
        <v>532</v>
      </c>
      <c r="L31" s="121">
        <v>193794</v>
      </c>
      <c r="M31" s="121">
        <f>SUM(N31,+U31)</f>
        <v>80748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80748</v>
      </c>
      <c r="V31" s="121">
        <f>+SUM(D31,M31)</f>
        <v>291316</v>
      </c>
      <c r="W31" s="121">
        <f>+SUM(E31,N31)</f>
        <v>16774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16242</v>
      </c>
      <c r="AB31" s="121">
        <f>+SUM(J31,S31)</f>
        <v>0</v>
      </c>
      <c r="AC31" s="121">
        <f>+SUM(K31,T31)</f>
        <v>532</v>
      </c>
      <c r="AD31" s="121">
        <f>+SUM(L31,U31)</f>
        <v>274542</v>
      </c>
      <c r="AE31" s="210" t="s">
        <v>416</v>
      </c>
      <c r="AF31" s="209"/>
    </row>
    <row r="32" spans="1:32" s="136" customFormat="1" ht="13.5" customHeight="1" x14ac:dyDescent="0.15">
      <c r="A32" s="119" t="s">
        <v>4</v>
      </c>
      <c r="B32" s="120" t="s">
        <v>419</v>
      </c>
      <c r="C32" s="119" t="s">
        <v>420</v>
      </c>
      <c r="D32" s="121">
        <f>SUM(E32,+L32)</f>
        <v>182986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182986</v>
      </c>
      <c r="M32" s="121">
        <f>SUM(N32,+U32)</f>
        <v>39126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39126</v>
      </c>
      <c r="V32" s="121">
        <f>+SUM(D32,M32)</f>
        <v>222112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222112</v>
      </c>
      <c r="AE32" s="210" t="s">
        <v>421</v>
      </c>
      <c r="AF32" s="209"/>
    </row>
    <row r="33" spans="1:32" s="136" customFormat="1" ht="13.5" customHeight="1" x14ac:dyDescent="0.15">
      <c r="A33" s="119" t="s">
        <v>4</v>
      </c>
      <c r="B33" s="120" t="s">
        <v>424</v>
      </c>
      <c r="C33" s="119" t="s">
        <v>425</v>
      </c>
      <c r="D33" s="121">
        <f>SUM(E33,+L33)</f>
        <v>45601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45601</v>
      </c>
      <c r="M33" s="121">
        <f>SUM(N33,+U33)</f>
        <v>20628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20628</v>
      </c>
      <c r="V33" s="121">
        <f>+SUM(D33,M33)</f>
        <v>66229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66229</v>
      </c>
      <c r="AE33" s="210" t="s">
        <v>426</v>
      </c>
      <c r="AF33" s="209"/>
    </row>
    <row r="34" spans="1:32" s="136" customFormat="1" ht="13.5" customHeight="1" x14ac:dyDescent="0.15">
      <c r="A34" s="119" t="s">
        <v>4</v>
      </c>
      <c r="B34" s="120" t="s">
        <v>427</v>
      </c>
      <c r="C34" s="119" t="s">
        <v>428</v>
      </c>
      <c r="D34" s="121">
        <f>SUM(E34,+L34)</f>
        <v>66507</v>
      </c>
      <c r="E34" s="121">
        <f>+SUM(F34:I34,K34)</f>
        <v>5005</v>
      </c>
      <c r="F34" s="121">
        <v>0</v>
      </c>
      <c r="G34" s="121">
        <v>0</v>
      </c>
      <c r="H34" s="121">
        <v>0</v>
      </c>
      <c r="I34" s="121">
        <v>5005</v>
      </c>
      <c r="J34" s="121"/>
      <c r="K34" s="121">
        <v>0</v>
      </c>
      <c r="L34" s="121">
        <v>61502</v>
      </c>
      <c r="M34" s="121">
        <f>SUM(N34,+U34)</f>
        <v>31029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31029</v>
      </c>
      <c r="V34" s="121">
        <f>+SUM(D34,M34)</f>
        <v>97536</v>
      </c>
      <c r="W34" s="121">
        <f>+SUM(E34,N34)</f>
        <v>5005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5005</v>
      </c>
      <c r="AB34" s="121">
        <f>+SUM(J34,S34)</f>
        <v>0</v>
      </c>
      <c r="AC34" s="121">
        <f>+SUM(K34,T34)</f>
        <v>0</v>
      </c>
      <c r="AD34" s="121">
        <f>+SUM(L34,U34)</f>
        <v>92531</v>
      </c>
      <c r="AE34" s="210" t="s">
        <v>429</v>
      </c>
      <c r="AF34" s="209"/>
    </row>
    <row r="35" spans="1:32" s="136" customFormat="1" ht="13.5" customHeight="1" x14ac:dyDescent="0.15">
      <c r="A35" s="119" t="s">
        <v>4</v>
      </c>
      <c r="B35" s="120" t="s">
        <v>430</v>
      </c>
      <c r="C35" s="119" t="s">
        <v>431</v>
      </c>
      <c r="D35" s="121">
        <f>SUM(E35,+L35)</f>
        <v>192617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/>
      <c r="K35" s="121">
        <v>0</v>
      </c>
      <c r="L35" s="121">
        <v>192617</v>
      </c>
      <c r="M35" s="121">
        <f>SUM(N35,+U35)</f>
        <v>46924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46924</v>
      </c>
      <c r="V35" s="121">
        <f>+SUM(D35,M35)</f>
        <v>239541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0</v>
      </c>
      <c r="AD35" s="121">
        <f>+SUM(L35,U35)</f>
        <v>239541</v>
      </c>
      <c r="AE35" s="210" t="s">
        <v>432</v>
      </c>
      <c r="AF35" s="209"/>
    </row>
    <row r="36" spans="1:32" s="136" customFormat="1" ht="13.5" customHeight="1" x14ac:dyDescent="0.15">
      <c r="A36" s="119" t="s">
        <v>4</v>
      </c>
      <c r="B36" s="120" t="s">
        <v>433</v>
      </c>
      <c r="C36" s="119" t="s">
        <v>434</v>
      </c>
      <c r="D36" s="121">
        <f>SUM(E36,+L36)</f>
        <v>195991</v>
      </c>
      <c r="E36" s="121">
        <f>+SUM(F36:I36,K36)</f>
        <v>56725</v>
      </c>
      <c r="F36" s="121">
        <v>0</v>
      </c>
      <c r="G36" s="121">
        <v>0</v>
      </c>
      <c r="H36" s="121">
        <v>0</v>
      </c>
      <c r="I36" s="121">
        <v>1725</v>
      </c>
      <c r="J36" s="121"/>
      <c r="K36" s="121">
        <v>55000</v>
      </c>
      <c r="L36" s="121">
        <v>139266</v>
      </c>
      <c r="M36" s="121">
        <f>SUM(N36,+U36)</f>
        <v>78785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78785</v>
      </c>
      <c r="V36" s="121">
        <f>+SUM(D36,M36)</f>
        <v>274776</v>
      </c>
      <c r="W36" s="121">
        <f>+SUM(E36,N36)</f>
        <v>56725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1725</v>
      </c>
      <c r="AB36" s="121">
        <f>+SUM(J36,S36)</f>
        <v>0</v>
      </c>
      <c r="AC36" s="121">
        <f>+SUM(K36,T36)</f>
        <v>55000</v>
      </c>
      <c r="AD36" s="121">
        <f>+SUM(L36,U36)</f>
        <v>218051</v>
      </c>
      <c r="AE36" s="210" t="s">
        <v>435</v>
      </c>
      <c r="AF36" s="209"/>
    </row>
    <row r="37" spans="1:32" s="136" customFormat="1" ht="13.5" customHeight="1" x14ac:dyDescent="0.15">
      <c r="A37" s="119" t="s">
        <v>4</v>
      </c>
      <c r="B37" s="120" t="s">
        <v>436</v>
      </c>
      <c r="C37" s="119" t="s">
        <v>437</v>
      </c>
      <c r="D37" s="121">
        <f>SUM(E37,+L37)</f>
        <v>127467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/>
      <c r="K37" s="121">
        <v>0</v>
      </c>
      <c r="L37" s="121">
        <v>127467</v>
      </c>
      <c r="M37" s="121">
        <f>SUM(N37,+U37)</f>
        <v>42646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42646</v>
      </c>
      <c r="V37" s="121">
        <f>+SUM(D37,M37)</f>
        <v>170113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0</v>
      </c>
      <c r="AC37" s="121">
        <f>+SUM(K37,T37)</f>
        <v>0</v>
      </c>
      <c r="AD37" s="121">
        <f>+SUM(L37,U37)</f>
        <v>170113</v>
      </c>
      <c r="AE37" s="210" t="s">
        <v>438</v>
      </c>
      <c r="AF37" s="209"/>
    </row>
    <row r="38" spans="1:32" s="136" customFormat="1" ht="13.5" customHeight="1" x14ac:dyDescent="0.15">
      <c r="A38" s="119" t="s">
        <v>4</v>
      </c>
      <c r="B38" s="120" t="s">
        <v>439</v>
      </c>
      <c r="C38" s="119" t="s">
        <v>440</v>
      </c>
      <c r="D38" s="121">
        <f>SUM(E38,+L38)</f>
        <v>186538</v>
      </c>
      <c r="E38" s="121">
        <f>+SUM(F38:I38,K38)</f>
        <v>35466</v>
      </c>
      <c r="F38" s="121">
        <v>0</v>
      </c>
      <c r="G38" s="121">
        <v>26508</v>
      </c>
      <c r="H38" s="121">
        <v>0</v>
      </c>
      <c r="I38" s="121">
        <v>8950</v>
      </c>
      <c r="J38" s="121"/>
      <c r="K38" s="121">
        <v>8</v>
      </c>
      <c r="L38" s="121">
        <v>151072</v>
      </c>
      <c r="M38" s="121">
        <f>SUM(N38,+U38)</f>
        <v>53477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53477</v>
      </c>
      <c r="V38" s="121">
        <f>+SUM(D38,M38)</f>
        <v>240015</v>
      </c>
      <c r="W38" s="121">
        <f>+SUM(E38,N38)</f>
        <v>35466</v>
      </c>
      <c r="X38" s="121">
        <f>+SUM(F38,O38)</f>
        <v>0</v>
      </c>
      <c r="Y38" s="121">
        <f>+SUM(G38,P38)</f>
        <v>26508</v>
      </c>
      <c r="Z38" s="121">
        <f>+SUM(H38,Q38)</f>
        <v>0</v>
      </c>
      <c r="AA38" s="121">
        <f>+SUM(I38,R38)</f>
        <v>8950</v>
      </c>
      <c r="AB38" s="121">
        <f>+SUM(J38,S38)</f>
        <v>0</v>
      </c>
      <c r="AC38" s="121">
        <f>+SUM(K38,T38)</f>
        <v>8</v>
      </c>
      <c r="AD38" s="121">
        <f>+SUM(L38,U38)</f>
        <v>204549</v>
      </c>
      <c r="AE38" s="210" t="s">
        <v>441</v>
      </c>
      <c r="AF38" s="209"/>
    </row>
    <row r="39" spans="1:32" s="136" customFormat="1" ht="13.5" customHeight="1" x14ac:dyDescent="0.15">
      <c r="A39" s="119" t="s">
        <v>4</v>
      </c>
      <c r="B39" s="120" t="s">
        <v>442</v>
      </c>
      <c r="C39" s="119" t="s">
        <v>443</v>
      </c>
      <c r="D39" s="121">
        <f>SUM(E39,+L39)</f>
        <v>182016</v>
      </c>
      <c r="E39" s="121">
        <f>+SUM(F39:I39,K39)</f>
        <v>9157</v>
      </c>
      <c r="F39" s="121">
        <v>0</v>
      </c>
      <c r="G39" s="121">
        <v>0</v>
      </c>
      <c r="H39" s="121">
        <v>0</v>
      </c>
      <c r="I39" s="121">
        <v>9157</v>
      </c>
      <c r="J39" s="121"/>
      <c r="K39" s="121">
        <v>0</v>
      </c>
      <c r="L39" s="121">
        <v>172859</v>
      </c>
      <c r="M39" s="121">
        <f>SUM(N39,+U39)</f>
        <v>59458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59458</v>
      </c>
      <c r="V39" s="121">
        <f>+SUM(D39,M39)</f>
        <v>241474</v>
      </c>
      <c r="W39" s="121">
        <f>+SUM(E39,N39)</f>
        <v>9157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9157</v>
      </c>
      <c r="AB39" s="121">
        <f>+SUM(J39,S39)</f>
        <v>0</v>
      </c>
      <c r="AC39" s="121">
        <f>+SUM(K39,T39)</f>
        <v>0</v>
      </c>
      <c r="AD39" s="121">
        <f>+SUM(L39,U39)</f>
        <v>232317</v>
      </c>
      <c r="AE39" s="210" t="s">
        <v>444</v>
      </c>
      <c r="AF39" s="209"/>
    </row>
    <row r="40" spans="1:32" s="136" customFormat="1" ht="13.5" customHeight="1" x14ac:dyDescent="0.15">
      <c r="A40" s="119" t="s">
        <v>4</v>
      </c>
      <c r="B40" s="120" t="s">
        <v>445</v>
      </c>
      <c r="C40" s="119" t="s">
        <v>446</v>
      </c>
      <c r="D40" s="121">
        <f>SUM(E40,+L40)</f>
        <v>86560</v>
      </c>
      <c r="E40" s="121">
        <f>+SUM(F40:I40,K40)</f>
        <v>3499</v>
      </c>
      <c r="F40" s="121">
        <v>0</v>
      </c>
      <c r="G40" s="121">
        <v>0</v>
      </c>
      <c r="H40" s="121">
        <v>0</v>
      </c>
      <c r="I40" s="121">
        <v>3499</v>
      </c>
      <c r="J40" s="121"/>
      <c r="K40" s="121">
        <v>0</v>
      </c>
      <c r="L40" s="121">
        <v>83061</v>
      </c>
      <c r="M40" s="121">
        <f>SUM(N40,+U40)</f>
        <v>25163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25163</v>
      </c>
      <c r="V40" s="121">
        <f>+SUM(D40,M40)</f>
        <v>111723</v>
      </c>
      <c r="W40" s="121">
        <f>+SUM(E40,N40)</f>
        <v>3499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3499</v>
      </c>
      <c r="AB40" s="121">
        <f>+SUM(J40,S40)</f>
        <v>0</v>
      </c>
      <c r="AC40" s="121">
        <f>+SUM(K40,T40)</f>
        <v>0</v>
      </c>
      <c r="AD40" s="121">
        <f>+SUM(L40,U40)</f>
        <v>108224</v>
      </c>
      <c r="AE40" s="210" t="s">
        <v>447</v>
      </c>
      <c r="AF40" s="209"/>
    </row>
    <row r="41" spans="1:32" s="136" customFormat="1" ht="13.5" customHeight="1" x14ac:dyDescent="0.15">
      <c r="A41" s="119" t="s">
        <v>4</v>
      </c>
      <c r="B41" s="120" t="s">
        <v>448</v>
      </c>
      <c r="C41" s="119" t="s">
        <v>449</v>
      </c>
      <c r="D41" s="121">
        <f>SUM(E41,+L41)</f>
        <v>107604</v>
      </c>
      <c r="E41" s="121">
        <f>+SUM(F41:I41,K41)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1"/>
      <c r="K41" s="121">
        <v>0</v>
      </c>
      <c r="L41" s="121">
        <v>107604</v>
      </c>
      <c r="M41" s="121">
        <f>SUM(N41,+U41)</f>
        <v>25360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25360</v>
      </c>
      <c r="V41" s="121">
        <f>+SUM(D41,M41)</f>
        <v>132964</v>
      </c>
      <c r="W41" s="121">
        <f>+SUM(E41,N41)</f>
        <v>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1">
        <f>+SUM(J41,S41)</f>
        <v>0</v>
      </c>
      <c r="AC41" s="121">
        <f>+SUM(K41,T41)</f>
        <v>0</v>
      </c>
      <c r="AD41" s="121">
        <f>+SUM(L41,U41)</f>
        <v>132964</v>
      </c>
      <c r="AE41" s="210" t="s">
        <v>450</v>
      </c>
      <c r="AF41" s="209"/>
    </row>
    <row r="42" spans="1:32" s="136" customFormat="1" ht="13.5" customHeight="1" x14ac:dyDescent="0.15">
      <c r="A42" s="119" t="s">
        <v>4</v>
      </c>
      <c r="B42" s="120" t="s">
        <v>451</v>
      </c>
      <c r="C42" s="119" t="s">
        <v>452</v>
      </c>
      <c r="D42" s="121">
        <f>SUM(E42,+L42)</f>
        <v>142113</v>
      </c>
      <c r="E42" s="121">
        <f>+SUM(F42:I42,K42)</f>
        <v>11800</v>
      </c>
      <c r="F42" s="121">
        <v>0</v>
      </c>
      <c r="G42" s="121">
        <v>0</v>
      </c>
      <c r="H42" s="121">
        <v>11800</v>
      </c>
      <c r="I42" s="121">
        <v>0</v>
      </c>
      <c r="J42" s="121"/>
      <c r="K42" s="121">
        <v>0</v>
      </c>
      <c r="L42" s="121">
        <v>130313</v>
      </c>
      <c r="M42" s="121">
        <f>SUM(N42,+U42)</f>
        <v>60022</v>
      </c>
      <c r="N42" s="121">
        <f>+SUM(O42:R42,T42)</f>
        <v>2586</v>
      </c>
      <c r="O42" s="121">
        <v>1724</v>
      </c>
      <c r="P42" s="121">
        <v>862</v>
      </c>
      <c r="Q42" s="121">
        <v>0</v>
      </c>
      <c r="R42" s="121">
        <v>0</v>
      </c>
      <c r="S42" s="121"/>
      <c r="T42" s="121">
        <v>0</v>
      </c>
      <c r="U42" s="121">
        <v>57436</v>
      </c>
      <c r="V42" s="121">
        <f>+SUM(D42,M42)</f>
        <v>202135</v>
      </c>
      <c r="W42" s="121">
        <f>+SUM(E42,N42)</f>
        <v>14386</v>
      </c>
      <c r="X42" s="121">
        <f>+SUM(F42,O42)</f>
        <v>1724</v>
      </c>
      <c r="Y42" s="121">
        <f>+SUM(G42,P42)</f>
        <v>862</v>
      </c>
      <c r="Z42" s="121">
        <f>+SUM(H42,Q42)</f>
        <v>11800</v>
      </c>
      <c r="AA42" s="121">
        <f>+SUM(I42,R42)</f>
        <v>0</v>
      </c>
      <c r="AB42" s="121">
        <f>+SUM(J42,S42)</f>
        <v>0</v>
      </c>
      <c r="AC42" s="121">
        <f>+SUM(K42,T42)</f>
        <v>0</v>
      </c>
      <c r="AD42" s="121">
        <f>+SUM(L42,U42)</f>
        <v>187749</v>
      </c>
      <c r="AE42" s="210" t="s">
        <v>453</v>
      </c>
      <c r="AF42" s="209"/>
    </row>
    <row r="43" spans="1:32" s="136" customFormat="1" ht="13.5" customHeight="1" x14ac:dyDescent="0.15">
      <c r="A43" s="119" t="s">
        <v>4</v>
      </c>
      <c r="B43" s="120" t="s">
        <v>456</v>
      </c>
      <c r="C43" s="119" t="s">
        <v>457</v>
      </c>
      <c r="D43" s="121">
        <f>SUM(E43,+L43)</f>
        <v>85814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0</v>
      </c>
      <c r="L43" s="121">
        <v>85814</v>
      </c>
      <c r="M43" s="121">
        <f>SUM(N43,+U43)</f>
        <v>61724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61724</v>
      </c>
      <c r="V43" s="121">
        <f>+SUM(D43,M43)</f>
        <v>147538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0</v>
      </c>
      <c r="AD43" s="121">
        <f>+SUM(L43,U43)</f>
        <v>147538</v>
      </c>
      <c r="AE43" s="210" t="s">
        <v>458</v>
      </c>
      <c r="AF43" s="209"/>
    </row>
    <row r="44" spans="1:32" s="136" customFormat="1" ht="13.5" customHeight="1" x14ac:dyDescent="0.15">
      <c r="A44" s="119" t="s">
        <v>4</v>
      </c>
      <c r="B44" s="120" t="s">
        <v>459</v>
      </c>
      <c r="C44" s="119" t="s">
        <v>460</v>
      </c>
      <c r="D44" s="121">
        <f>SUM(E44,+L44)</f>
        <v>73647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73647</v>
      </c>
      <c r="M44" s="121">
        <f>SUM(N44,+U44)</f>
        <v>32867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32867</v>
      </c>
      <c r="V44" s="121">
        <f>+SUM(D44,M44)</f>
        <v>106514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106514</v>
      </c>
      <c r="AE44" s="210" t="s">
        <v>461</v>
      </c>
      <c r="AF44" s="209"/>
    </row>
    <row r="45" spans="1:32" s="136" customFormat="1" ht="13.5" customHeight="1" x14ac:dyDescent="0.15">
      <c r="A45" s="119" t="s">
        <v>4</v>
      </c>
      <c r="B45" s="120" t="s">
        <v>462</v>
      </c>
      <c r="C45" s="119" t="s">
        <v>463</v>
      </c>
      <c r="D45" s="121">
        <f>SUM(E45,+L45)</f>
        <v>241668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241668</v>
      </c>
      <c r="M45" s="121">
        <f>SUM(N45,+U45)</f>
        <v>82207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82207</v>
      </c>
      <c r="V45" s="121">
        <f>+SUM(D45,M45)</f>
        <v>323875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1">
        <f>+SUM(J45,S45)</f>
        <v>0</v>
      </c>
      <c r="AC45" s="121">
        <f>+SUM(K45,T45)</f>
        <v>0</v>
      </c>
      <c r="AD45" s="121">
        <f>+SUM(L45,U45)</f>
        <v>323875</v>
      </c>
      <c r="AE45" s="210" t="s">
        <v>464</v>
      </c>
      <c r="AF45" s="209"/>
    </row>
    <row r="46" spans="1:32" s="136" customFormat="1" ht="13.5" customHeight="1" x14ac:dyDescent="0.15">
      <c r="A46" s="119" t="s">
        <v>4</v>
      </c>
      <c r="B46" s="120" t="s">
        <v>466</v>
      </c>
      <c r="C46" s="119" t="s">
        <v>467</v>
      </c>
      <c r="D46" s="121">
        <f>SUM(E46,+L46)</f>
        <v>94545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94545</v>
      </c>
      <c r="M46" s="121">
        <f>SUM(N46,+U46)</f>
        <v>21843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21843</v>
      </c>
      <c r="V46" s="121">
        <f>+SUM(D46,M46)</f>
        <v>116388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116388</v>
      </c>
      <c r="AE46" s="210" t="s">
        <v>468</v>
      </c>
      <c r="AF46" s="209"/>
    </row>
    <row r="47" spans="1:32" s="136" customFormat="1" ht="13.5" customHeight="1" x14ac:dyDescent="0.15">
      <c r="A47" s="119" t="s">
        <v>4</v>
      </c>
      <c r="B47" s="120" t="s">
        <v>470</v>
      </c>
      <c r="C47" s="119" t="s">
        <v>471</v>
      </c>
      <c r="D47" s="121">
        <f>SUM(E47,+L47)</f>
        <v>9752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9752</v>
      </c>
      <c r="M47" s="121">
        <f>SUM(N47,+U47)</f>
        <v>9579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9579</v>
      </c>
      <c r="V47" s="121">
        <f>+SUM(D47,M47)</f>
        <v>19331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19331</v>
      </c>
      <c r="AE47" s="210" t="s">
        <v>472</v>
      </c>
      <c r="AF47" s="209"/>
    </row>
    <row r="48" spans="1:32" s="136" customFormat="1" ht="13.5" customHeight="1" x14ac:dyDescent="0.15">
      <c r="A48" s="119" t="s">
        <v>4</v>
      </c>
      <c r="B48" s="120" t="s">
        <v>422</v>
      </c>
      <c r="C48" s="119" t="s">
        <v>423</v>
      </c>
      <c r="D48" s="121">
        <f>SUM(E48,+L48)</f>
        <v>33478</v>
      </c>
      <c r="E48" s="121">
        <f>+SUM(F48:I48,K48)</f>
        <v>33478</v>
      </c>
      <c r="F48" s="121">
        <v>0</v>
      </c>
      <c r="G48" s="121">
        <v>0</v>
      </c>
      <c r="H48" s="121">
        <v>0</v>
      </c>
      <c r="I48" s="121">
        <v>22221</v>
      </c>
      <c r="J48" s="121">
        <v>375603</v>
      </c>
      <c r="K48" s="121">
        <v>11257</v>
      </c>
      <c r="L48" s="121">
        <v>0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86050</v>
      </c>
      <c r="T48" s="121">
        <v>0</v>
      </c>
      <c r="U48" s="121">
        <v>0</v>
      </c>
      <c r="V48" s="121">
        <f>+SUM(D48,M48)</f>
        <v>33478</v>
      </c>
      <c r="W48" s="121">
        <f>+SUM(E48,N48)</f>
        <v>33478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22221</v>
      </c>
      <c r="AB48" s="121">
        <f>+SUM(J48,S48)</f>
        <v>461653</v>
      </c>
      <c r="AC48" s="121">
        <f>+SUM(K48,T48)</f>
        <v>11257</v>
      </c>
      <c r="AD48" s="121">
        <f>+SUM(L48,U48)</f>
        <v>0</v>
      </c>
      <c r="AE48" s="210" t="s">
        <v>473</v>
      </c>
      <c r="AF48" s="209"/>
    </row>
    <row r="49" spans="1:32" s="136" customFormat="1" ht="13.5" customHeight="1" x14ac:dyDescent="0.15">
      <c r="A49" s="119" t="s">
        <v>4</v>
      </c>
      <c r="B49" s="120" t="s">
        <v>334</v>
      </c>
      <c r="C49" s="119" t="s">
        <v>335</v>
      </c>
      <c r="D49" s="121">
        <f>SUM(E49,+L49)</f>
        <v>756963</v>
      </c>
      <c r="E49" s="121">
        <f>+SUM(F49:I49,K49)</f>
        <v>579558</v>
      </c>
      <c r="F49" s="121">
        <v>0</v>
      </c>
      <c r="G49" s="121">
        <v>0</v>
      </c>
      <c r="H49" s="121">
        <v>183700</v>
      </c>
      <c r="I49" s="121">
        <v>350550</v>
      </c>
      <c r="J49" s="121">
        <v>1209715</v>
      </c>
      <c r="K49" s="121">
        <v>45308</v>
      </c>
      <c r="L49" s="121">
        <v>177405</v>
      </c>
      <c r="M49" s="121">
        <f>SUM(N49,+U49)</f>
        <v>0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f>+SUM(D49,M49)</f>
        <v>756963</v>
      </c>
      <c r="W49" s="121">
        <f>+SUM(E49,N49)</f>
        <v>579558</v>
      </c>
      <c r="X49" s="121">
        <f>+SUM(F49,O49)</f>
        <v>0</v>
      </c>
      <c r="Y49" s="121">
        <f>+SUM(G49,P49)</f>
        <v>0</v>
      </c>
      <c r="Z49" s="121">
        <f>+SUM(H49,Q49)</f>
        <v>183700</v>
      </c>
      <c r="AA49" s="121">
        <f>+SUM(I49,R49)</f>
        <v>350550</v>
      </c>
      <c r="AB49" s="121">
        <f>+SUM(J49,S49)</f>
        <v>1209715</v>
      </c>
      <c r="AC49" s="121">
        <f>+SUM(K49,T49)</f>
        <v>45308</v>
      </c>
      <c r="AD49" s="121">
        <f>+SUM(L49,U49)</f>
        <v>177405</v>
      </c>
      <c r="AE49" s="210" t="s">
        <v>474</v>
      </c>
      <c r="AF49" s="209"/>
    </row>
    <row r="50" spans="1:32" s="136" customFormat="1" ht="13.5" customHeight="1" x14ac:dyDescent="0.15">
      <c r="A50" s="119" t="s">
        <v>4</v>
      </c>
      <c r="B50" s="120" t="s">
        <v>327</v>
      </c>
      <c r="C50" s="119" t="s">
        <v>328</v>
      </c>
      <c r="D50" s="121">
        <f>SUM(E50,+L50)</f>
        <v>122448</v>
      </c>
      <c r="E50" s="121">
        <f>+SUM(F50:I50,K50)</f>
        <v>102519</v>
      </c>
      <c r="F50" s="121">
        <v>0</v>
      </c>
      <c r="G50" s="121">
        <v>0</v>
      </c>
      <c r="H50" s="121">
        <v>17700</v>
      </c>
      <c r="I50" s="121">
        <v>84819</v>
      </c>
      <c r="J50" s="121">
        <v>500764</v>
      </c>
      <c r="K50" s="121">
        <v>0</v>
      </c>
      <c r="L50" s="121">
        <v>19929</v>
      </c>
      <c r="M50" s="121">
        <f>SUM(N50,+U50)</f>
        <v>0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f>+SUM(D50,M50)</f>
        <v>122448</v>
      </c>
      <c r="W50" s="121">
        <f>+SUM(E50,N50)</f>
        <v>102519</v>
      </c>
      <c r="X50" s="121">
        <f>+SUM(F50,O50)</f>
        <v>0</v>
      </c>
      <c r="Y50" s="121">
        <f>+SUM(G50,P50)</f>
        <v>0</v>
      </c>
      <c r="Z50" s="121">
        <f>+SUM(H50,Q50)</f>
        <v>17700</v>
      </c>
      <c r="AA50" s="121">
        <f>+SUM(I50,R50)</f>
        <v>84819</v>
      </c>
      <c r="AB50" s="121">
        <f>+SUM(J50,S50)</f>
        <v>500764</v>
      </c>
      <c r="AC50" s="121">
        <f>+SUM(K50,T50)</f>
        <v>0</v>
      </c>
      <c r="AD50" s="121">
        <f>+SUM(L50,U50)</f>
        <v>19929</v>
      </c>
      <c r="AE50" s="210" t="s">
        <v>475</v>
      </c>
      <c r="AF50" s="209"/>
    </row>
    <row r="51" spans="1:32" s="136" customFormat="1" ht="13.5" customHeight="1" x14ac:dyDescent="0.15">
      <c r="A51" s="119" t="s">
        <v>4</v>
      </c>
      <c r="B51" s="120" t="s">
        <v>349</v>
      </c>
      <c r="C51" s="119" t="s">
        <v>350</v>
      </c>
      <c r="D51" s="121">
        <f>SUM(E51,+L51)</f>
        <v>72380</v>
      </c>
      <c r="E51" s="121">
        <f>+SUM(F51:I51,K51)</f>
        <v>72380</v>
      </c>
      <c r="F51" s="121">
        <v>0</v>
      </c>
      <c r="G51" s="121">
        <v>0</v>
      </c>
      <c r="H51" s="121">
        <v>0</v>
      </c>
      <c r="I51" s="121">
        <v>50297</v>
      </c>
      <c r="J51" s="121">
        <v>409384</v>
      </c>
      <c r="K51" s="121">
        <v>22083</v>
      </c>
      <c r="L51" s="121">
        <v>0</v>
      </c>
      <c r="M51" s="121">
        <f>SUM(N51,+U51)</f>
        <v>17063</v>
      </c>
      <c r="N51" s="121">
        <f>+SUM(O51:R51,T51)</f>
        <v>17063</v>
      </c>
      <c r="O51" s="121">
        <v>0</v>
      </c>
      <c r="P51" s="121">
        <v>0</v>
      </c>
      <c r="Q51" s="121">
        <v>0</v>
      </c>
      <c r="R51" s="121">
        <v>8553</v>
      </c>
      <c r="S51" s="121">
        <v>262733</v>
      </c>
      <c r="T51" s="121">
        <v>8510</v>
      </c>
      <c r="U51" s="121">
        <v>0</v>
      </c>
      <c r="V51" s="121">
        <f>+SUM(D51,M51)</f>
        <v>89443</v>
      </c>
      <c r="W51" s="121">
        <f>+SUM(E51,N51)</f>
        <v>89443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58850</v>
      </c>
      <c r="AB51" s="121">
        <f>+SUM(J51,S51)</f>
        <v>672117</v>
      </c>
      <c r="AC51" s="121">
        <f>+SUM(K51,T51)</f>
        <v>30593</v>
      </c>
      <c r="AD51" s="121">
        <f>+SUM(L51,U51)</f>
        <v>0</v>
      </c>
      <c r="AE51" s="210" t="s">
        <v>476</v>
      </c>
      <c r="AF51" s="209"/>
    </row>
    <row r="52" spans="1:32" s="136" customFormat="1" ht="13.5" customHeight="1" x14ac:dyDescent="0.15">
      <c r="A52" s="119" t="s">
        <v>4</v>
      </c>
      <c r="B52" s="120" t="s">
        <v>356</v>
      </c>
      <c r="C52" s="119" t="s">
        <v>357</v>
      </c>
      <c r="D52" s="121">
        <f>SUM(E52,+L52)</f>
        <v>0</v>
      </c>
      <c r="E52" s="121">
        <f>+SUM(F52:I52,K52)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f>SUM(N52,+U52)</f>
        <v>7532</v>
      </c>
      <c r="N52" s="121">
        <f>+SUM(O52:R52,T52)</f>
        <v>1342</v>
      </c>
      <c r="O52" s="121">
        <v>0</v>
      </c>
      <c r="P52" s="121">
        <v>0</v>
      </c>
      <c r="Q52" s="121">
        <v>0</v>
      </c>
      <c r="R52" s="121">
        <v>24</v>
      </c>
      <c r="S52" s="121">
        <v>356870</v>
      </c>
      <c r="T52" s="121">
        <v>1318</v>
      </c>
      <c r="U52" s="121">
        <v>6190</v>
      </c>
      <c r="V52" s="121">
        <f>+SUM(D52,M52)</f>
        <v>7532</v>
      </c>
      <c r="W52" s="121">
        <f>+SUM(E52,N52)</f>
        <v>1342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24</v>
      </c>
      <c r="AB52" s="121">
        <f>+SUM(J52,S52)</f>
        <v>356870</v>
      </c>
      <c r="AC52" s="121">
        <f>+SUM(K52,T52)</f>
        <v>1318</v>
      </c>
      <c r="AD52" s="121">
        <f>+SUM(L52,U52)</f>
        <v>6190</v>
      </c>
      <c r="AE52" s="210" t="s">
        <v>477</v>
      </c>
      <c r="AF52" s="209"/>
    </row>
    <row r="53" spans="1:32" s="136" customFormat="1" ht="13.5" customHeight="1" x14ac:dyDescent="0.15">
      <c r="A53" s="119" t="s">
        <v>4</v>
      </c>
      <c r="B53" s="120" t="s">
        <v>454</v>
      </c>
      <c r="C53" s="119" t="s">
        <v>455</v>
      </c>
      <c r="D53" s="121">
        <f>SUM(E53,+L53)</f>
        <v>21807</v>
      </c>
      <c r="E53" s="121">
        <f>+SUM(F53:I53,K53)</f>
        <v>10004</v>
      </c>
      <c r="F53" s="121">
        <v>0</v>
      </c>
      <c r="G53" s="121">
        <v>0</v>
      </c>
      <c r="H53" s="121">
        <v>0</v>
      </c>
      <c r="I53" s="121">
        <v>10004</v>
      </c>
      <c r="J53" s="121">
        <v>284308</v>
      </c>
      <c r="K53" s="121">
        <v>0</v>
      </c>
      <c r="L53" s="121">
        <v>11803</v>
      </c>
      <c r="M53" s="121">
        <f>SUM(N53,+U53)</f>
        <v>4339</v>
      </c>
      <c r="N53" s="121">
        <f>+SUM(O53:R53,T53)</f>
        <v>4339</v>
      </c>
      <c r="O53" s="121">
        <v>0</v>
      </c>
      <c r="P53" s="121">
        <v>0</v>
      </c>
      <c r="Q53" s="121">
        <v>0</v>
      </c>
      <c r="R53" s="121">
        <v>4339</v>
      </c>
      <c r="S53" s="121">
        <v>165350</v>
      </c>
      <c r="T53" s="121">
        <v>0</v>
      </c>
      <c r="U53" s="121">
        <v>0</v>
      </c>
      <c r="V53" s="121">
        <f>+SUM(D53,M53)</f>
        <v>26146</v>
      </c>
      <c r="W53" s="121">
        <f>+SUM(E53,N53)</f>
        <v>14343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14343</v>
      </c>
      <c r="AB53" s="121">
        <f>+SUM(J53,S53)</f>
        <v>449658</v>
      </c>
      <c r="AC53" s="121">
        <f>+SUM(K53,T53)</f>
        <v>0</v>
      </c>
      <c r="AD53" s="121">
        <f>+SUM(L53,U53)</f>
        <v>11803</v>
      </c>
      <c r="AE53" s="210" t="s">
        <v>478</v>
      </c>
      <c r="AF53" s="209"/>
    </row>
    <row r="54" spans="1:32" s="136" customFormat="1" ht="13.5" customHeight="1" x14ac:dyDescent="0.15">
      <c r="A54" s="119" t="s">
        <v>4</v>
      </c>
      <c r="B54" s="120" t="s">
        <v>388</v>
      </c>
      <c r="C54" s="119" t="s">
        <v>389</v>
      </c>
      <c r="D54" s="121">
        <f>SUM(E54,+L54)</f>
        <v>14581</v>
      </c>
      <c r="E54" s="121">
        <f>+SUM(F54:I54,K54)</f>
        <v>14581</v>
      </c>
      <c r="F54" s="121">
        <v>0</v>
      </c>
      <c r="G54" s="121">
        <v>0</v>
      </c>
      <c r="H54" s="121">
        <v>0</v>
      </c>
      <c r="I54" s="121">
        <v>13648</v>
      </c>
      <c r="J54" s="121">
        <v>265499</v>
      </c>
      <c r="K54" s="121">
        <v>933</v>
      </c>
      <c r="L54" s="121">
        <v>0</v>
      </c>
      <c r="M54" s="121">
        <f>SUM(N54,+U54)</f>
        <v>7932</v>
      </c>
      <c r="N54" s="121">
        <f>+SUM(O54:R54,T54)</f>
        <v>7932</v>
      </c>
      <c r="O54" s="121">
        <v>0</v>
      </c>
      <c r="P54" s="121">
        <v>0</v>
      </c>
      <c r="Q54" s="121">
        <v>0</v>
      </c>
      <c r="R54" s="121">
        <v>7567</v>
      </c>
      <c r="S54" s="121">
        <v>54446</v>
      </c>
      <c r="T54" s="121">
        <v>365</v>
      </c>
      <c r="U54" s="121">
        <v>0</v>
      </c>
      <c r="V54" s="121">
        <f>+SUM(D54,M54)</f>
        <v>22513</v>
      </c>
      <c r="W54" s="121">
        <f>+SUM(E54,N54)</f>
        <v>22513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21215</v>
      </c>
      <c r="AB54" s="121">
        <f>+SUM(J54,S54)</f>
        <v>319945</v>
      </c>
      <c r="AC54" s="121">
        <f>+SUM(K54,T54)</f>
        <v>1298</v>
      </c>
      <c r="AD54" s="121">
        <f>+SUM(L54,U54)</f>
        <v>0</v>
      </c>
      <c r="AE54" s="210" t="s">
        <v>479</v>
      </c>
      <c r="AF54" s="209"/>
    </row>
    <row r="55" spans="1:32" s="136" customFormat="1" ht="13.5" customHeight="1" x14ac:dyDescent="0.15">
      <c r="A55" s="119" t="s">
        <v>4</v>
      </c>
      <c r="B55" s="120" t="s">
        <v>341</v>
      </c>
      <c r="C55" s="119" t="s">
        <v>480</v>
      </c>
      <c r="D55" s="121">
        <f>SUM(E55,+L55)</f>
        <v>608765</v>
      </c>
      <c r="E55" s="121">
        <f>+SUM(F55:I55,K55)</f>
        <v>608765</v>
      </c>
      <c r="F55" s="121">
        <v>0</v>
      </c>
      <c r="G55" s="121">
        <v>0</v>
      </c>
      <c r="H55" s="121">
        <v>223100</v>
      </c>
      <c r="I55" s="121">
        <v>269226</v>
      </c>
      <c r="J55" s="121">
        <v>1252924</v>
      </c>
      <c r="K55" s="121">
        <v>116439</v>
      </c>
      <c r="L55" s="121">
        <v>0</v>
      </c>
      <c r="M55" s="121">
        <f>SUM(N55,+U55)</f>
        <v>89111</v>
      </c>
      <c r="N55" s="121">
        <f>+SUM(O55:R55,T55)</f>
        <v>89111</v>
      </c>
      <c r="O55" s="121">
        <v>0</v>
      </c>
      <c r="P55" s="121">
        <v>0</v>
      </c>
      <c r="Q55" s="121">
        <v>89100</v>
      </c>
      <c r="R55" s="121">
        <v>11</v>
      </c>
      <c r="S55" s="121">
        <v>389112</v>
      </c>
      <c r="T55" s="121">
        <v>0</v>
      </c>
      <c r="U55" s="121">
        <v>0</v>
      </c>
      <c r="V55" s="121">
        <f>+SUM(D55,M55)</f>
        <v>697876</v>
      </c>
      <c r="W55" s="121">
        <f>+SUM(E55,N55)</f>
        <v>697876</v>
      </c>
      <c r="X55" s="121">
        <f>+SUM(F55,O55)</f>
        <v>0</v>
      </c>
      <c r="Y55" s="121">
        <f>+SUM(G55,P55)</f>
        <v>0</v>
      </c>
      <c r="Z55" s="121">
        <f>+SUM(H55,Q55)</f>
        <v>312200</v>
      </c>
      <c r="AA55" s="121">
        <f>+SUM(I55,R55)</f>
        <v>269237</v>
      </c>
      <c r="AB55" s="121">
        <f>+SUM(J55,S55)</f>
        <v>1642036</v>
      </c>
      <c r="AC55" s="121">
        <f>+SUM(K55,T55)</f>
        <v>116439</v>
      </c>
      <c r="AD55" s="121">
        <f>+SUM(L55,U55)</f>
        <v>0</v>
      </c>
      <c r="AE55" s="210" t="s">
        <v>481</v>
      </c>
      <c r="AF55" s="209"/>
    </row>
    <row r="56" spans="1:32" s="136" customFormat="1" ht="13.5" customHeight="1" x14ac:dyDescent="0.15">
      <c r="A56" s="119" t="s">
        <v>4</v>
      </c>
      <c r="B56" s="120" t="s">
        <v>365</v>
      </c>
      <c r="C56" s="119" t="s">
        <v>366</v>
      </c>
      <c r="D56" s="121">
        <f>SUM(E56,+L56)</f>
        <v>57460</v>
      </c>
      <c r="E56" s="121">
        <f>+SUM(F56:I56,K56)</f>
        <v>57460</v>
      </c>
      <c r="F56" s="121">
        <v>0</v>
      </c>
      <c r="G56" s="121">
        <v>0</v>
      </c>
      <c r="H56" s="121">
        <v>0</v>
      </c>
      <c r="I56" s="121">
        <v>57460</v>
      </c>
      <c r="J56" s="121">
        <v>1213969</v>
      </c>
      <c r="K56" s="121">
        <v>0</v>
      </c>
      <c r="L56" s="121">
        <v>0</v>
      </c>
      <c r="M56" s="121">
        <f>SUM(N56,+U56)</f>
        <v>877</v>
      </c>
      <c r="N56" s="121">
        <f>+SUM(O56:R56,T56)</f>
        <v>140</v>
      </c>
      <c r="O56" s="121">
        <v>0</v>
      </c>
      <c r="P56" s="121">
        <v>0</v>
      </c>
      <c r="Q56" s="121">
        <v>0</v>
      </c>
      <c r="R56" s="121">
        <v>140</v>
      </c>
      <c r="S56" s="121">
        <v>668394</v>
      </c>
      <c r="T56" s="121">
        <v>0</v>
      </c>
      <c r="U56" s="121">
        <v>737</v>
      </c>
      <c r="V56" s="121">
        <f>+SUM(D56,M56)</f>
        <v>58337</v>
      </c>
      <c r="W56" s="121">
        <f>+SUM(E56,N56)</f>
        <v>57600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57600</v>
      </c>
      <c r="AB56" s="121">
        <f>+SUM(J56,S56)</f>
        <v>1882363</v>
      </c>
      <c r="AC56" s="121">
        <f>+SUM(K56,T56)</f>
        <v>0</v>
      </c>
      <c r="AD56" s="121">
        <f>+SUM(L56,U56)</f>
        <v>737</v>
      </c>
      <c r="AE56" s="210" t="s">
        <v>482</v>
      </c>
      <c r="AF56" s="209"/>
    </row>
    <row r="57" spans="1:32" s="136" customFormat="1" ht="13.5" customHeight="1" x14ac:dyDescent="0.15">
      <c r="A57" s="119" t="s">
        <v>4</v>
      </c>
      <c r="B57" s="120" t="s">
        <v>354</v>
      </c>
      <c r="C57" s="119" t="s">
        <v>355</v>
      </c>
      <c r="D57" s="121">
        <f>SUM(E57,+L57)</f>
        <v>139812</v>
      </c>
      <c r="E57" s="121">
        <f>+SUM(F57:I57,K57)</f>
        <v>139812</v>
      </c>
      <c r="F57" s="121">
        <v>0</v>
      </c>
      <c r="G57" s="121">
        <v>0</v>
      </c>
      <c r="H57" s="121">
        <v>0</v>
      </c>
      <c r="I57" s="121">
        <v>123336</v>
      </c>
      <c r="J57" s="121">
        <v>732227</v>
      </c>
      <c r="K57" s="121">
        <v>16476</v>
      </c>
      <c r="L57" s="121">
        <v>0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139812</v>
      </c>
      <c r="W57" s="121">
        <f>+SUM(E57,N57)</f>
        <v>139812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123336</v>
      </c>
      <c r="AB57" s="121">
        <f>+SUM(J57,S57)</f>
        <v>732227</v>
      </c>
      <c r="AC57" s="121">
        <f>+SUM(K57,T57)</f>
        <v>16476</v>
      </c>
      <c r="AD57" s="121">
        <f>+SUM(L57,U57)</f>
        <v>0</v>
      </c>
      <c r="AE57" s="210" t="s">
        <v>483</v>
      </c>
      <c r="AF57" s="209"/>
    </row>
    <row r="58" spans="1:32" s="136" customFormat="1" ht="13.5" customHeight="1" x14ac:dyDescent="0.15">
      <c r="A58" s="119" t="s">
        <v>4</v>
      </c>
      <c r="B58" s="120" t="s">
        <v>329</v>
      </c>
      <c r="C58" s="119" t="s">
        <v>330</v>
      </c>
      <c r="D58" s="121">
        <f>SUM(E58,+L58)</f>
        <v>1015</v>
      </c>
      <c r="E58" s="121">
        <f>+SUM(F58:I58,K58)</f>
        <v>1015</v>
      </c>
      <c r="F58" s="121">
        <v>0</v>
      </c>
      <c r="G58" s="121">
        <v>0</v>
      </c>
      <c r="H58" s="121">
        <v>0</v>
      </c>
      <c r="I58" s="121">
        <v>0</v>
      </c>
      <c r="J58" s="121">
        <v>65407</v>
      </c>
      <c r="K58" s="121">
        <v>1015</v>
      </c>
      <c r="L58" s="121">
        <v>0</v>
      </c>
      <c r="M58" s="121">
        <f>SUM(N58,+U58)</f>
        <v>1673</v>
      </c>
      <c r="N58" s="121">
        <f>+SUM(O58:R58,T58)</f>
        <v>1673</v>
      </c>
      <c r="O58" s="121">
        <v>0</v>
      </c>
      <c r="P58" s="121">
        <v>0</v>
      </c>
      <c r="Q58" s="121">
        <v>0</v>
      </c>
      <c r="R58" s="121">
        <v>1279</v>
      </c>
      <c r="S58" s="121">
        <v>580287</v>
      </c>
      <c r="T58" s="121">
        <v>394</v>
      </c>
      <c r="U58" s="121">
        <v>0</v>
      </c>
      <c r="V58" s="121">
        <f>+SUM(D58,M58)</f>
        <v>2688</v>
      </c>
      <c r="W58" s="121">
        <f>+SUM(E58,N58)</f>
        <v>2688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1279</v>
      </c>
      <c r="AB58" s="121">
        <f>+SUM(J58,S58)</f>
        <v>645694</v>
      </c>
      <c r="AC58" s="121">
        <f>+SUM(K58,T58)</f>
        <v>1409</v>
      </c>
      <c r="AD58" s="121">
        <f>+SUM(L58,U58)</f>
        <v>0</v>
      </c>
      <c r="AE58" s="210" t="s">
        <v>484</v>
      </c>
      <c r="AF58" s="209"/>
    </row>
    <row r="59" spans="1:32" s="136" customFormat="1" ht="13.5" customHeight="1" x14ac:dyDescent="0.15">
      <c r="A59" s="119" t="s">
        <v>4</v>
      </c>
      <c r="B59" s="120" t="s">
        <v>417</v>
      </c>
      <c r="C59" s="119" t="s">
        <v>418</v>
      </c>
      <c r="D59" s="121">
        <f>SUM(E59,+L59)</f>
        <v>53819</v>
      </c>
      <c r="E59" s="121">
        <f>+SUM(F59:I59,K59)</f>
        <v>53819</v>
      </c>
      <c r="F59" s="121">
        <v>0</v>
      </c>
      <c r="G59" s="121">
        <v>0</v>
      </c>
      <c r="H59" s="121">
        <v>0</v>
      </c>
      <c r="I59" s="121">
        <v>33479</v>
      </c>
      <c r="J59" s="121">
        <v>287630</v>
      </c>
      <c r="K59" s="121">
        <v>20340</v>
      </c>
      <c r="L59" s="121">
        <v>0</v>
      </c>
      <c r="M59" s="121">
        <f>SUM(N59,+U59)</f>
        <v>0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f>+SUM(D59,M59)</f>
        <v>53819</v>
      </c>
      <c r="W59" s="121">
        <f>+SUM(E59,N59)</f>
        <v>53819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33479</v>
      </c>
      <c r="AB59" s="121">
        <f>+SUM(J59,S59)</f>
        <v>287630</v>
      </c>
      <c r="AC59" s="121">
        <f>+SUM(K59,T59)</f>
        <v>20340</v>
      </c>
      <c r="AD59" s="121">
        <f>+SUM(L59,U59)</f>
        <v>0</v>
      </c>
      <c r="AE59" s="210" t="s">
        <v>485</v>
      </c>
      <c r="AF59" s="209"/>
    </row>
    <row r="60" spans="1:32" s="136" customFormat="1" ht="13.5" customHeight="1" x14ac:dyDescent="0.15">
      <c r="A60" s="119" t="s">
        <v>4</v>
      </c>
      <c r="B60" s="120" t="s">
        <v>336</v>
      </c>
      <c r="C60" s="119" t="s">
        <v>337</v>
      </c>
      <c r="D60" s="121">
        <f>SUM(E60,+L60)</f>
        <v>0</v>
      </c>
      <c r="E60" s="121">
        <f>+SUM(F60:I60,K60)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f>SUM(N60,+U60)</f>
        <v>8616</v>
      </c>
      <c r="N60" s="121">
        <f>+SUM(O60:R60,T60)</f>
        <v>8616</v>
      </c>
      <c r="O60" s="121">
        <v>0</v>
      </c>
      <c r="P60" s="121">
        <v>0</v>
      </c>
      <c r="Q60" s="121">
        <v>0</v>
      </c>
      <c r="R60" s="121">
        <v>8616</v>
      </c>
      <c r="S60" s="121">
        <v>181268</v>
      </c>
      <c r="T60" s="121">
        <v>0</v>
      </c>
      <c r="U60" s="121">
        <v>0</v>
      </c>
      <c r="V60" s="121">
        <f>+SUM(D60,M60)</f>
        <v>8616</v>
      </c>
      <c r="W60" s="121">
        <f>+SUM(E60,N60)</f>
        <v>8616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8616</v>
      </c>
      <c r="AB60" s="121">
        <f>+SUM(J60,S60)</f>
        <v>181268</v>
      </c>
      <c r="AC60" s="121">
        <f>+SUM(K60,T60)</f>
        <v>0</v>
      </c>
      <c r="AD60" s="121">
        <f>+SUM(L60,U60)</f>
        <v>0</v>
      </c>
      <c r="AE60" s="210" t="s">
        <v>486</v>
      </c>
      <c r="AF60" s="20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9"/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60">
    <sortCondition ref="A8:A60"/>
    <sortCondition ref="B8:B60"/>
    <sortCondition ref="C8:C6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9" man="1"/>
    <brk id="21" min="1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青森県</v>
      </c>
      <c r="B7" s="139" t="str">
        <f>'廃棄物事業経費（市町村）'!B7</f>
        <v>02000</v>
      </c>
      <c r="C7" s="138" t="s">
        <v>275</v>
      </c>
      <c r="D7" s="140">
        <f>+SUM(E7,J7)</f>
        <v>1368520</v>
      </c>
      <c r="E7" s="140">
        <f>+SUM(F7:I7)</f>
        <v>1303470</v>
      </c>
      <c r="F7" s="140">
        <f t="shared" ref="F7:K7" si="0">SUM(F$8:F$1000)</f>
        <v>22748</v>
      </c>
      <c r="G7" s="140">
        <f t="shared" si="0"/>
        <v>378634</v>
      </c>
      <c r="H7" s="140">
        <f t="shared" si="0"/>
        <v>898373</v>
      </c>
      <c r="I7" s="140">
        <f t="shared" si="0"/>
        <v>3715</v>
      </c>
      <c r="J7" s="140">
        <f t="shared" si="0"/>
        <v>65050</v>
      </c>
      <c r="K7" s="140">
        <f t="shared" si="0"/>
        <v>304252</v>
      </c>
      <c r="L7" s="140">
        <f>+SUM(M7,R7,V7,W7,AC7)</f>
        <v>14383080</v>
      </c>
      <c r="M7" s="140">
        <f>+SUM(N7:Q7)</f>
        <v>2418192</v>
      </c>
      <c r="N7" s="140">
        <f>SUM(N$8:N$1000)</f>
        <v>1788309</v>
      </c>
      <c r="O7" s="140">
        <f>SUM(O$8:O$1000)</f>
        <v>482539</v>
      </c>
      <c r="P7" s="140">
        <f>SUM(P$8:P$1000)</f>
        <v>95926</v>
      </c>
      <c r="Q7" s="140">
        <f>SUM(Q$8:Q$1000)</f>
        <v>51418</v>
      </c>
      <c r="R7" s="140">
        <f>+SUM(S7:U7)</f>
        <v>2660735</v>
      </c>
      <c r="S7" s="140">
        <f>SUM(S$8:S$1000)</f>
        <v>265115</v>
      </c>
      <c r="T7" s="140">
        <f>SUM(T$8:T$1000)</f>
        <v>1997177</v>
      </c>
      <c r="U7" s="140">
        <f>SUM(U$8:U$1000)</f>
        <v>398443</v>
      </c>
      <c r="V7" s="140">
        <f>SUM(V$8:V$1000)</f>
        <v>18636</v>
      </c>
      <c r="W7" s="140">
        <f>+SUM(X7:AA7)</f>
        <v>9278818</v>
      </c>
      <c r="X7" s="140">
        <f t="shared" ref="X7:AD7" si="1">SUM(X$8:X$1000)</f>
        <v>3291366</v>
      </c>
      <c r="Y7" s="140">
        <f t="shared" si="1"/>
        <v>5279913</v>
      </c>
      <c r="Z7" s="140">
        <f t="shared" si="1"/>
        <v>470896</v>
      </c>
      <c r="AA7" s="140">
        <f t="shared" si="1"/>
        <v>236643</v>
      </c>
      <c r="AB7" s="140">
        <f t="shared" si="1"/>
        <v>6293178</v>
      </c>
      <c r="AC7" s="140">
        <f t="shared" si="1"/>
        <v>6699</v>
      </c>
      <c r="AD7" s="140">
        <f t="shared" si="1"/>
        <v>893308</v>
      </c>
      <c r="AE7" s="140">
        <f>+SUM(D7,L7,AD7)</f>
        <v>16644908</v>
      </c>
      <c r="AF7" s="140">
        <f>+SUM(AG7,AL7)</f>
        <v>266750</v>
      </c>
      <c r="AG7" s="140">
        <f>+SUM(AH7:AK7)</f>
        <v>266750</v>
      </c>
      <c r="AH7" s="140">
        <f t="shared" ref="AH7:AM7" si="2">SUM(AH$8:AH$1000)</f>
        <v>130227</v>
      </c>
      <c r="AI7" s="140">
        <f t="shared" si="2"/>
        <v>123142</v>
      </c>
      <c r="AJ7" s="140">
        <f t="shared" si="2"/>
        <v>0</v>
      </c>
      <c r="AK7" s="140">
        <f t="shared" si="2"/>
        <v>13381</v>
      </c>
      <c r="AL7" s="140">
        <f t="shared" si="2"/>
        <v>0</v>
      </c>
      <c r="AM7" s="140">
        <f t="shared" si="2"/>
        <v>19634</v>
      </c>
      <c r="AN7" s="140">
        <f>+SUM(AO7,AT7,AX7,AY7,BE7)</f>
        <v>2526316</v>
      </c>
      <c r="AO7" s="140">
        <f>+SUM(AP7:AS7)</f>
        <v>435043</v>
      </c>
      <c r="AP7" s="140">
        <f>SUM(AP$8:AP$1000)</f>
        <v>335354</v>
      </c>
      <c r="AQ7" s="140">
        <f>SUM(AQ$8:AQ$1000)</f>
        <v>0</v>
      </c>
      <c r="AR7" s="140">
        <f>SUM(AR$8:AR$1000)</f>
        <v>99689</v>
      </c>
      <c r="AS7" s="140">
        <f>SUM(AS$8:AS$1000)</f>
        <v>0</v>
      </c>
      <c r="AT7" s="140">
        <f>+SUM(AU7:AW7)</f>
        <v>818303</v>
      </c>
      <c r="AU7" s="140">
        <f>SUM(AU$8:AU$1000)</f>
        <v>0</v>
      </c>
      <c r="AV7" s="140">
        <f>SUM(AV$8:AV$1000)</f>
        <v>813665</v>
      </c>
      <c r="AW7" s="140">
        <f>SUM(AW$8:AW$1000)</f>
        <v>4638</v>
      </c>
      <c r="AX7" s="140">
        <f>SUM(AX$8:AX$1000)</f>
        <v>0</v>
      </c>
      <c r="AY7" s="140">
        <f>+SUM(AZ7:BC7)</f>
        <v>1272970</v>
      </c>
      <c r="AZ7" s="140">
        <f t="shared" ref="AZ7:BF7" si="3">SUM(AZ$8:AZ$1000)</f>
        <v>72158</v>
      </c>
      <c r="BA7" s="140">
        <f t="shared" si="3"/>
        <v>1096001</v>
      </c>
      <c r="BB7" s="140">
        <f t="shared" si="3"/>
        <v>92059</v>
      </c>
      <c r="BC7" s="140">
        <f t="shared" si="3"/>
        <v>12752</v>
      </c>
      <c r="BD7" s="140">
        <f t="shared" si="3"/>
        <v>2724876</v>
      </c>
      <c r="BE7" s="140">
        <f t="shared" si="3"/>
        <v>0</v>
      </c>
      <c r="BF7" s="140">
        <f t="shared" si="3"/>
        <v>130980</v>
      </c>
      <c r="BG7" s="140">
        <f>+SUM(BF7,AN7,AF7)</f>
        <v>2924046</v>
      </c>
      <c r="BH7" s="140">
        <f t="shared" ref="BH7:CI7" si="4">SUM(D7,AF7)</f>
        <v>1635270</v>
      </c>
      <c r="BI7" s="140">
        <f t="shared" si="4"/>
        <v>1570220</v>
      </c>
      <c r="BJ7" s="140">
        <f t="shared" si="4"/>
        <v>152975</v>
      </c>
      <c r="BK7" s="140">
        <f t="shared" si="4"/>
        <v>501776</v>
      </c>
      <c r="BL7" s="140">
        <f t="shared" si="4"/>
        <v>898373</v>
      </c>
      <c r="BM7" s="140">
        <f t="shared" si="4"/>
        <v>17096</v>
      </c>
      <c r="BN7" s="140">
        <f t="shared" si="4"/>
        <v>65050</v>
      </c>
      <c r="BO7" s="140">
        <f t="shared" si="4"/>
        <v>323886</v>
      </c>
      <c r="BP7" s="140">
        <f t="shared" si="4"/>
        <v>16909396</v>
      </c>
      <c r="BQ7" s="140">
        <f t="shared" si="4"/>
        <v>2853235</v>
      </c>
      <c r="BR7" s="140">
        <f t="shared" si="4"/>
        <v>2123663</v>
      </c>
      <c r="BS7" s="140">
        <f t="shared" si="4"/>
        <v>482539</v>
      </c>
      <c r="BT7" s="140">
        <f t="shared" si="4"/>
        <v>195615</v>
      </c>
      <c r="BU7" s="140">
        <f t="shared" si="4"/>
        <v>51418</v>
      </c>
      <c r="BV7" s="140">
        <f t="shared" si="4"/>
        <v>3479038</v>
      </c>
      <c r="BW7" s="140">
        <f t="shared" si="4"/>
        <v>265115</v>
      </c>
      <c r="BX7" s="140">
        <f t="shared" si="4"/>
        <v>2810842</v>
      </c>
      <c r="BY7" s="140">
        <f t="shared" si="4"/>
        <v>403081</v>
      </c>
      <c r="BZ7" s="140">
        <f t="shared" si="4"/>
        <v>18636</v>
      </c>
      <c r="CA7" s="140">
        <f t="shared" si="4"/>
        <v>10551788</v>
      </c>
      <c r="CB7" s="140">
        <f t="shared" si="4"/>
        <v>3363524</v>
      </c>
      <c r="CC7" s="140">
        <f t="shared" si="4"/>
        <v>6375914</v>
      </c>
      <c r="CD7" s="140">
        <f t="shared" si="4"/>
        <v>562955</v>
      </c>
      <c r="CE7" s="140">
        <f t="shared" si="4"/>
        <v>249395</v>
      </c>
      <c r="CF7" s="140">
        <f t="shared" si="4"/>
        <v>9018054</v>
      </c>
      <c r="CG7" s="140">
        <f t="shared" si="4"/>
        <v>6699</v>
      </c>
      <c r="CH7" s="140">
        <f t="shared" si="4"/>
        <v>1024288</v>
      </c>
      <c r="CI7" s="140">
        <f t="shared" si="4"/>
        <v>19568954</v>
      </c>
    </row>
    <row r="8" spans="1:87" s="136" customFormat="1" ht="13.5" customHeight="1" x14ac:dyDescent="0.15">
      <c r="A8" s="119" t="s">
        <v>4</v>
      </c>
      <c r="B8" s="120" t="s">
        <v>324</v>
      </c>
      <c r="C8" s="119" t="s">
        <v>325</v>
      </c>
      <c r="D8" s="121">
        <f>+SUM(E8,J8)</f>
        <v>6804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6804</v>
      </c>
      <c r="K8" s="121">
        <v>1460</v>
      </c>
      <c r="L8" s="121">
        <f>+SUM(M8,R8,V8,W8,AC8)</f>
        <v>1637087</v>
      </c>
      <c r="M8" s="121">
        <f>+SUM(N8:Q8)</f>
        <v>371150</v>
      </c>
      <c r="N8" s="121">
        <v>181324</v>
      </c>
      <c r="O8" s="121">
        <v>189826</v>
      </c>
      <c r="P8" s="121">
        <v>0</v>
      </c>
      <c r="Q8" s="121">
        <v>0</v>
      </c>
      <c r="R8" s="121">
        <f>+SUM(S8:U8)</f>
        <v>10225</v>
      </c>
      <c r="S8" s="121">
        <v>8584</v>
      </c>
      <c r="T8" s="121">
        <v>0</v>
      </c>
      <c r="U8" s="121">
        <v>1641</v>
      </c>
      <c r="V8" s="121">
        <v>0</v>
      </c>
      <c r="W8" s="121">
        <f>+SUM(X8:AA8)</f>
        <v>1255712</v>
      </c>
      <c r="X8" s="121">
        <v>529937</v>
      </c>
      <c r="Y8" s="121">
        <v>612952</v>
      </c>
      <c r="Z8" s="121">
        <v>109406</v>
      </c>
      <c r="AA8" s="121">
        <v>3417</v>
      </c>
      <c r="AB8" s="121">
        <v>134862</v>
      </c>
      <c r="AC8" s="121">
        <v>0</v>
      </c>
      <c r="AD8" s="121">
        <v>292546</v>
      </c>
      <c r="AE8" s="121">
        <f>+SUM(D8,L8,AD8)</f>
        <v>1936437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4566</v>
      </c>
      <c r="AO8" s="121">
        <f>+SUM(AP8:AS8)</f>
        <v>4009</v>
      </c>
      <c r="AP8" s="121">
        <v>4009</v>
      </c>
      <c r="AQ8" s="121">
        <v>0</v>
      </c>
      <c r="AR8" s="121">
        <v>0</v>
      </c>
      <c r="AS8" s="121">
        <v>0</v>
      </c>
      <c r="AT8" s="121">
        <f>+SUM(AU8:AW8)</f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>+SUM(AZ8:BC8)</f>
        <v>557</v>
      </c>
      <c r="AZ8" s="121">
        <v>0</v>
      </c>
      <c r="BA8" s="121">
        <v>0</v>
      </c>
      <c r="BB8" s="121">
        <v>0</v>
      </c>
      <c r="BC8" s="121">
        <v>557</v>
      </c>
      <c r="BD8" s="121">
        <v>411586</v>
      </c>
      <c r="BE8" s="121">
        <v>0</v>
      </c>
      <c r="BF8" s="121">
        <v>0</v>
      </c>
      <c r="BG8" s="121">
        <f>+SUM(BF8,AN8,AF8)</f>
        <v>4566</v>
      </c>
      <c r="BH8" s="121">
        <f>SUM(D8,AF8)</f>
        <v>6804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6804</v>
      </c>
      <c r="BO8" s="121">
        <f>SUM(K8,AM8)</f>
        <v>1460</v>
      </c>
      <c r="BP8" s="121">
        <f>SUM(L8,AN8)</f>
        <v>1641653</v>
      </c>
      <c r="BQ8" s="121">
        <f>SUM(M8,AO8)</f>
        <v>375159</v>
      </c>
      <c r="BR8" s="121">
        <f>SUM(N8,AP8)</f>
        <v>185333</v>
      </c>
      <c r="BS8" s="121">
        <f>SUM(O8,AQ8)</f>
        <v>189826</v>
      </c>
      <c r="BT8" s="121">
        <f>SUM(P8,AR8)</f>
        <v>0</v>
      </c>
      <c r="BU8" s="121">
        <f>SUM(Q8,AS8)</f>
        <v>0</v>
      </c>
      <c r="BV8" s="121">
        <f>SUM(R8,AT8)</f>
        <v>10225</v>
      </c>
      <c r="BW8" s="121">
        <f>SUM(S8,AU8)</f>
        <v>8584</v>
      </c>
      <c r="BX8" s="121">
        <f>SUM(T8,AV8)</f>
        <v>0</v>
      </c>
      <c r="BY8" s="121">
        <f>SUM(U8,AW8)</f>
        <v>1641</v>
      </c>
      <c r="BZ8" s="121">
        <f>SUM(V8,AX8)</f>
        <v>0</v>
      </c>
      <c r="CA8" s="121">
        <f>SUM(W8,AY8)</f>
        <v>1256269</v>
      </c>
      <c r="CB8" s="121">
        <f>SUM(X8,AZ8)</f>
        <v>529937</v>
      </c>
      <c r="CC8" s="121">
        <f>SUM(Y8,BA8)</f>
        <v>612952</v>
      </c>
      <c r="CD8" s="121">
        <f>SUM(Z8,BB8)</f>
        <v>109406</v>
      </c>
      <c r="CE8" s="121">
        <f>SUM(AA8,BC8)</f>
        <v>3974</v>
      </c>
      <c r="CF8" s="121">
        <f>SUM(AB8,BD8)</f>
        <v>546448</v>
      </c>
      <c r="CG8" s="121">
        <f>SUM(AC8,BE8)</f>
        <v>0</v>
      </c>
      <c r="CH8" s="121">
        <f>SUM(AD8,BF8)</f>
        <v>292546</v>
      </c>
      <c r="CI8" s="121">
        <f>SUM(AE8,BG8)</f>
        <v>1941003</v>
      </c>
    </row>
    <row r="9" spans="1:87" s="136" customFormat="1" ht="13.5" customHeight="1" x14ac:dyDescent="0.15">
      <c r="A9" s="119" t="s">
        <v>4</v>
      </c>
      <c r="B9" s="120" t="s">
        <v>331</v>
      </c>
      <c r="C9" s="119" t="s">
        <v>332</v>
      </c>
      <c r="D9" s="121">
        <f>+SUM(E9,J9)</f>
        <v>522908</v>
      </c>
      <c r="E9" s="121">
        <f>+SUM(F9:I9)</f>
        <v>522908</v>
      </c>
      <c r="F9" s="121">
        <v>0</v>
      </c>
      <c r="G9" s="121">
        <v>0</v>
      </c>
      <c r="H9" s="121">
        <v>522908</v>
      </c>
      <c r="I9" s="121">
        <v>0</v>
      </c>
      <c r="J9" s="121">
        <v>0</v>
      </c>
      <c r="K9" s="121">
        <v>22964</v>
      </c>
      <c r="L9" s="121">
        <f>+SUM(M9,R9,V9,W9,AC9)</f>
        <v>782825</v>
      </c>
      <c r="M9" s="121">
        <f>+SUM(N9:Q9)</f>
        <v>172228</v>
      </c>
      <c r="N9" s="121">
        <v>92736</v>
      </c>
      <c r="O9" s="121">
        <v>62818</v>
      </c>
      <c r="P9" s="121">
        <v>0</v>
      </c>
      <c r="Q9" s="121">
        <v>16674</v>
      </c>
      <c r="R9" s="121">
        <f>+SUM(S9:U9)</f>
        <v>52250</v>
      </c>
      <c r="S9" s="121">
        <v>9155</v>
      </c>
      <c r="T9" s="121">
        <v>0</v>
      </c>
      <c r="U9" s="121">
        <v>43095</v>
      </c>
      <c r="V9" s="121">
        <v>0</v>
      </c>
      <c r="W9" s="121">
        <f>+SUM(X9:AA9)</f>
        <v>558347</v>
      </c>
      <c r="X9" s="121">
        <v>510311</v>
      </c>
      <c r="Y9" s="121">
        <v>0</v>
      </c>
      <c r="Z9" s="121">
        <v>41434</v>
      </c>
      <c r="AA9" s="121">
        <v>6602</v>
      </c>
      <c r="AB9" s="121">
        <v>948065</v>
      </c>
      <c r="AC9" s="121">
        <v>0</v>
      </c>
      <c r="AD9" s="121">
        <v>27912</v>
      </c>
      <c r="AE9" s="121">
        <f>+SUM(D9,L9,AD9)</f>
        <v>1333645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5796</v>
      </c>
      <c r="AO9" s="121">
        <f>+SUM(AP9:AS9)</f>
        <v>5796</v>
      </c>
      <c r="AP9" s="121">
        <v>5796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70951</v>
      </c>
      <c r="BE9" s="121">
        <v>0</v>
      </c>
      <c r="BF9" s="121">
        <v>0</v>
      </c>
      <c r="BG9" s="121">
        <f>+SUM(BF9,AN9,AF9)</f>
        <v>5796</v>
      </c>
      <c r="BH9" s="121">
        <f>SUM(D9,AF9)</f>
        <v>522908</v>
      </c>
      <c r="BI9" s="121">
        <f>SUM(E9,AG9)</f>
        <v>522908</v>
      </c>
      <c r="BJ9" s="121">
        <f>SUM(F9,AH9)</f>
        <v>0</v>
      </c>
      <c r="BK9" s="121">
        <f>SUM(G9,AI9)</f>
        <v>0</v>
      </c>
      <c r="BL9" s="121">
        <f>SUM(H9,AJ9)</f>
        <v>522908</v>
      </c>
      <c r="BM9" s="121">
        <f>SUM(I9,AK9)</f>
        <v>0</v>
      </c>
      <c r="BN9" s="121">
        <f>SUM(J9,AL9)</f>
        <v>0</v>
      </c>
      <c r="BO9" s="121">
        <f>SUM(K9,AM9)</f>
        <v>22964</v>
      </c>
      <c r="BP9" s="121">
        <f>SUM(L9,AN9)</f>
        <v>788621</v>
      </c>
      <c r="BQ9" s="121">
        <f>SUM(M9,AO9)</f>
        <v>178024</v>
      </c>
      <c r="BR9" s="121">
        <f>SUM(N9,AP9)</f>
        <v>98532</v>
      </c>
      <c r="BS9" s="121">
        <f>SUM(O9,AQ9)</f>
        <v>62818</v>
      </c>
      <c r="BT9" s="121">
        <f>SUM(P9,AR9)</f>
        <v>0</v>
      </c>
      <c r="BU9" s="121">
        <f>SUM(Q9,AS9)</f>
        <v>16674</v>
      </c>
      <c r="BV9" s="121">
        <f>SUM(R9,AT9)</f>
        <v>52250</v>
      </c>
      <c r="BW9" s="121">
        <f>SUM(S9,AU9)</f>
        <v>9155</v>
      </c>
      <c r="BX9" s="121">
        <f>SUM(T9,AV9)</f>
        <v>0</v>
      </c>
      <c r="BY9" s="121">
        <f>SUM(U9,AW9)</f>
        <v>43095</v>
      </c>
      <c r="BZ9" s="121">
        <f>SUM(V9,AX9)</f>
        <v>0</v>
      </c>
      <c r="CA9" s="121">
        <f>SUM(W9,AY9)</f>
        <v>558347</v>
      </c>
      <c r="CB9" s="121">
        <f>SUM(X9,AZ9)</f>
        <v>510311</v>
      </c>
      <c r="CC9" s="121">
        <f>SUM(Y9,BA9)</f>
        <v>0</v>
      </c>
      <c r="CD9" s="121">
        <f>SUM(Z9,BB9)</f>
        <v>41434</v>
      </c>
      <c r="CE9" s="121">
        <f>SUM(AA9,BC9)</f>
        <v>6602</v>
      </c>
      <c r="CF9" s="121">
        <f>SUM(AB9,BD9)</f>
        <v>1019016</v>
      </c>
      <c r="CG9" s="121">
        <f>SUM(AC9,BE9)</f>
        <v>0</v>
      </c>
      <c r="CH9" s="121">
        <f>SUM(AD9,BF9)</f>
        <v>27912</v>
      </c>
      <c r="CI9" s="121">
        <f>SUM(AE9,BG9)</f>
        <v>1339441</v>
      </c>
    </row>
    <row r="10" spans="1:87" s="136" customFormat="1" ht="13.5" customHeight="1" x14ac:dyDescent="0.15">
      <c r="A10" s="119" t="s">
        <v>4</v>
      </c>
      <c r="B10" s="120" t="s">
        <v>338</v>
      </c>
      <c r="C10" s="119" t="s">
        <v>339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236302</v>
      </c>
      <c r="L10" s="121">
        <f>+SUM(M10,R10,V10,W10,AC10)</f>
        <v>1128680</v>
      </c>
      <c r="M10" s="121">
        <f>+SUM(N10:Q10)</f>
        <v>382371</v>
      </c>
      <c r="N10" s="121">
        <v>155237</v>
      </c>
      <c r="O10" s="121">
        <v>227134</v>
      </c>
      <c r="P10" s="121">
        <v>0</v>
      </c>
      <c r="Q10" s="121">
        <v>0</v>
      </c>
      <c r="R10" s="121">
        <f>+SUM(S10:U10)</f>
        <v>36397</v>
      </c>
      <c r="S10" s="121">
        <v>18304</v>
      </c>
      <c r="T10" s="121">
        <v>0</v>
      </c>
      <c r="U10" s="121">
        <v>18093</v>
      </c>
      <c r="V10" s="121">
        <v>0</v>
      </c>
      <c r="W10" s="121">
        <f>+SUM(X10:AA10)</f>
        <v>709912</v>
      </c>
      <c r="X10" s="121">
        <v>529811</v>
      </c>
      <c r="Y10" s="121">
        <v>0</v>
      </c>
      <c r="Z10" s="121">
        <v>62689</v>
      </c>
      <c r="AA10" s="121">
        <v>117412</v>
      </c>
      <c r="AB10" s="121">
        <v>911909</v>
      </c>
      <c r="AC10" s="121">
        <v>0</v>
      </c>
      <c r="AD10" s="121">
        <v>157751</v>
      </c>
      <c r="AE10" s="121">
        <f>+SUM(D10,L10,AD10)</f>
        <v>1286431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357523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236302</v>
      </c>
      <c r="BP10" s="121">
        <f>SUM(L10,AN10)</f>
        <v>1128680</v>
      </c>
      <c r="BQ10" s="121">
        <f>SUM(M10,AO10)</f>
        <v>382371</v>
      </c>
      <c r="BR10" s="121">
        <f>SUM(N10,AP10)</f>
        <v>155237</v>
      </c>
      <c r="BS10" s="121">
        <f>SUM(O10,AQ10)</f>
        <v>227134</v>
      </c>
      <c r="BT10" s="121">
        <f>SUM(P10,AR10)</f>
        <v>0</v>
      </c>
      <c r="BU10" s="121">
        <f>SUM(Q10,AS10)</f>
        <v>0</v>
      </c>
      <c r="BV10" s="121">
        <f>SUM(R10,AT10)</f>
        <v>36397</v>
      </c>
      <c r="BW10" s="121">
        <f>SUM(S10,AU10)</f>
        <v>18304</v>
      </c>
      <c r="BX10" s="121">
        <f>SUM(T10,AV10)</f>
        <v>0</v>
      </c>
      <c r="BY10" s="121">
        <f>SUM(U10,AW10)</f>
        <v>18093</v>
      </c>
      <c r="BZ10" s="121">
        <f>SUM(V10,AX10)</f>
        <v>0</v>
      </c>
      <c r="CA10" s="121">
        <f>SUM(W10,AY10)</f>
        <v>709912</v>
      </c>
      <c r="CB10" s="121">
        <f>SUM(X10,AZ10)</f>
        <v>529811</v>
      </c>
      <c r="CC10" s="121">
        <f>SUM(Y10,BA10)</f>
        <v>0</v>
      </c>
      <c r="CD10" s="121">
        <f>SUM(Z10,BB10)</f>
        <v>62689</v>
      </c>
      <c r="CE10" s="121">
        <f>SUM(AA10,BC10)</f>
        <v>117412</v>
      </c>
      <c r="CF10" s="121">
        <f>SUM(AB10,BD10)</f>
        <v>1269432</v>
      </c>
      <c r="CG10" s="121">
        <f>SUM(AC10,BE10)</f>
        <v>0</v>
      </c>
      <c r="CH10" s="121">
        <f>SUM(AD10,BF10)</f>
        <v>157751</v>
      </c>
      <c r="CI10" s="121">
        <f>SUM(AE10,BG10)</f>
        <v>1286431</v>
      </c>
    </row>
    <row r="11" spans="1:87" s="136" customFormat="1" ht="13.5" customHeight="1" x14ac:dyDescent="0.15">
      <c r="A11" s="119" t="s">
        <v>4</v>
      </c>
      <c r="B11" s="120" t="s">
        <v>343</v>
      </c>
      <c r="C11" s="119" t="s">
        <v>344</v>
      </c>
      <c r="D11" s="121">
        <f>+SUM(E11,J11)</f>
        <v>292</v>
      </c>
      <c r="E11" s="121">
        <f>+SUM(F11:I11)</f>
        <v>292</v>
      </c>
      <c r="F11" s="121">
        <v>292</v>
      </c>
      <c r="G11" s="121">
        <v>0</v>
      </c>
      <c r="H11" s="121">
        <v>0</v>
      </c>
      <c r="I11" s="121">
        <v>0</v>
      </c>
      <c r="J11" s="121">
        <v>0</v>
      </c>
      <c r="K11" s="121">
        <v>2570</v>
      </c>
      <c r="L11" s="121">
        <f>+SUM(M11,R11,V11,W11,AC11)</f>
        <v>59650</v>
      </c>
      <c r="M11" s="121">
        <f>+SUM(N11:Q11)</f>
        <v>18031</v>
      </c>
      <c r="N11" s="121">
        <v>18031</v>
      </c>
      <c r="O11" s="121">
        <v>0</v>
      </c>
      <c r="P11" s="121">
        <v>0</v>
      </c>
      <c r="Q11" s="121">
        <v>0</v>
      </c>
      <c r="R11" s="121">
        <f>+SUM(S11:U11)</f>
        <v>775</v>
      </c>
      <c r="S11" s="121">
        <v>775</v>
      </c>
      <c r="T11" s="121">
        <v>0</v>
      </c>
      <c r="U11" s="121">
        <v>0</v>
      </c>
      <c r="V11" s="121">
        <v>0</v>
      </c>
      <c r="W11" s="121">
        <f>+SUM(X11:AA11)</f>
        <v>40844</v>
      </c>
      <c r="X11" s="121">
        <v>13049</v>
      </c>
      <c r="Y11" s="121">
        <v>3491</v>
      </c>
      <c r="Z11" s="121">
        <v>146</v>
      </c>
      <c r="AA11" s="121">
        <v>24158</v>
      </c>
      <c r="AB11" s="121">
        <v>207304</v>
      </c>
      <c r="AC11" s="121">
        <v>0</v>
      </c>
      <c r="AD11" s="121">
        <v>68619</v>
      </c>
      <c r="AE11" s="121">
        <f>+SUM(D11,L11,AD11)</f>
        <v>128561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0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38555</v>
      </c>
      <c r="BE11" s="121">
        <v>0</v>
      </c>
      <c r="BF11" s="121">
        <v>0</v>
      </c>
      <c r="BG11" s="121">
        <f>+SUM(BF11,AN11,AF11)</f>
        <v>0</v>
      </c>
      <c r="BH11" s="121">
        <f>SUM(D11,AF11)</f>
        <v>292</v>
      </c>
      <c r="BI11" s="121">
        <f>SUM(E11,AG11)</f>
        <v>292</v>
      </c>
      <c r="BJ11" s="121">
        <f>SUM(F11,AH11)</f>
        <v>292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2570</v>
      </c>
      <c r="BP11" s="121">
        <f>SUM(L11,AN11)</f>
        <v>59650</v>
      </c>
      <c r="BQ11" s="121">
        <f>SUM(M11,AO11)</f>
        <v>18031</v>
      </c>
      <c r="BR11" s="121">
        <f>SUM(N11,AP11)</f>
        <v>18031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775</v>
      </c>
      <c r="BW11" s="121">
        <f>SUM(S11,AU11)</f>
        <v>775</v>
      </c>
      <c r="BX11" s="121">
        <f>SUM(T11,AV11)</f>
        <v>0</v>
      </c>
      <c r="BY11" s="121">
        <f>SUM(U11,AW11)</f>
        <v>0</v>
      </c>
      <c r="BZ11" s="121">
        <f>SUM(V11,AX11)</f>
        <v>0</v>
      </c>
      <c r="CA11" s="121">
        <f>SUM(W11,AY11)</f>
        <v>40844</v>
      </c>
      <c r="CB11" s="121">
        <f>SUM(X11,AZ11)</f>
        <v>13049</v>
      </c>
      <c r="CC11" s="121">
        <f>SUM(Y11,BA11)</f>
        <v>3491</v>
      </c>
      <c r="CD11" s="121">
        <f>SUM(Z11,BB11)</f>
        <v>146</v>
      </c>
      <c r="CE11" s="121">
        <f>SUM(AA11,BC11)</f>
        <v>24158</v>
      </c>
      <c r="CF11" s="121">
        <f>SUM(AB11,BD11)</f>
        <v>245859</v>
      </c>
      <c r="CG11" s="121">
        <f>SUM(AC11,BE11)</f>
        <v>0</v>
      </c>
      <c r="CH11" s="121">
        <f>SUM(AD11,BF11)</f>
        <v>68619</v>
      </c>
      <c r="CI11" s="121">
        <f>SUM(AE11,BG11)</f>
        <v>128561</v>
      </c>
    </row>
    <row r="12" spans="1:87" s="136" customFormat="1" ht="13.5" customHeight="1" x14ac:dyDescent="0.15">
      <c r="A12" s="119" t="s">
        <v>4</v>
      </c>
      <c r="B12" s="120" t="s">
        <v>346</v>
      </c>
      <c r="C12" s="119" t="s">
        <v>347</v>
      </c>
      <c r="D12" s="121">
        <f>+SUM(E12,J12)</f>
        <v>155260</v>
      </c>
      <c r="E12" s="121">
        <f>+SUM(F12:I12)</f>
        <v>106904</v>
      </c>
      <c r="F12" s="121">
        <v>0</v>
      </c>
      <c r="G12" s="121">
        <v>0</v>
      </c>
      <c r="H12" s="121">
        <v>106904</v>
      </c>
      <c r="I12" s="121">
        <v>0</v>
      </c>
      <c r="J12" s="121">
        <v>48356</v>
      </c>
      <c r="K12" s="121">
        <v>0</v>
      </c>
      <c r="L12" s="121">
        <f>+SUM(M12,R12,V12,W12,AC12)</f>
        <v>290007</v>
      </c>
      <c r="M12" s="121">
        <f>+SUM(N12:Q12)</f>
        <v>33441</v>
      </c>
      <c r="N12" s="121">
        <v>30680</v>
      </c>
      <c r="O12" s="121">
        <v>2761</v>
      </c>
      <c r="P12" s="121">
        <v>0</v>
      </c>
      <c r="Q12" s="121">
        <v>0</v>
      </c>
      <c r="R12" s="121">
        <f>+SUM(S12:U12)</f>
        <v>19840</v>
      </c>
      <c r="S12" s="121">
        <v>909</v>
      </c>
      <c r="T12" s="121">
        <v>0</v>
      </c>
      <c r="U12" s="121">
        <v>18931</v>
      </c>
      <c r="V12" s="121">
        <v>0</v>
      </c>
      <c r="W12" s="121">
        <f>+SUM(X12:AA12)</f>
        <v>236726</v>
      </c>
      <c r="X12" s="121">
        <v>118568</v>
      </c>
      <c r="Y12" s="121">
        <v>70261</v>
      </c>
      <c r="Z12" s="121">
        <v>26536</v>
      </c>
      <c r="AA12" s="121">
        <v>21361</v>
      </c>
      <c r="AB12" s="121">
        <v>228027</v>
      </c>
      <c r="AC12" s="121">
        <v>0</v>
      </c>
      <c r="AD12" s="121">
        <v>4458</v>
      </c>
      <c r="AE12" s="121">
        <f>+SUM(D12,L12,AD12)</f>
        <v>449725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146342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155260</v>
      </c>
      <c r="BI12" s="121">
        <f>SUM(E12,AG12)</f>
        <v>106904</v>
      </c>
      <c r="BJ12" s="121">
        <f>SUM(F12,AH12)</f>
        <v>0</v>
      </c>
      <c r="BK12" s="121">
        <f>SUM(G12,AI12)</f>
        <v>0</v>
      </c>
      <c r="BL12" s="121">
        <f>SUM(H12,AJ12)</f>
        <v>106904</v>
      </c>
      <c r="BM12" s="121">
        <f>SUM(I12,AK12)</f>
        <v>0</v>
      </c>
      <c r="BN12" s="121">
        <f>SUM(J12,AL12)</f>
        <v>48356</v>
      </c>
      <c r="BO12" s="121">
        <f>SUM(K12,AM12)</f>
        <v>0</v>
      </c>
      <c r="BP12" s="121">
        <f>SUM(L12,AN12)</f>
        <v>290007</v>
      </c>
      <c r="BQ12" s="121">
        <f>SUM(M12,AO12)</f>
        <v>33441</v>
      </c>
      <c r="BR12" s="121">
        <f>SUM(N12,AP12)</f>
        <v>30680</v>
      </c>
      <c r="BS12" s="121">
        <f>SUM(O12,AQ12)</f>
        <v>2761</v>
      </c>
      <c r="BT12" s="121">
        <f>SUM(P12,AR12)</f>
        <v>0</v>
      </c>
      <c r="BU12" s="121">
        <f>SUM(Q12,AS12)</f>
        <v>0</v>
      </c>
      <c r="BV12" s="121">
        <f>SUM(R12,AT12)</f>
        <v>19840</v>
      </c>
      <c r="BW12" s="121">
        <f>SUM(S12,AU12)</f>
        <v>909</v>
      </c>
      <c r="BX12" s="121">
        <f>SUM(T12,AV12)</f>
        <v>0</v>
      </c>
      <c r="BY12" s="121">
        <f>SUM(U12,AW12)</f>
        <v>18931</v>
      </c>
      <c r="BZ12" s="121">
        <f>SUM(V12,AX12)</f>
        <v>0</v>
      </c>
      <c r="CA12" s="121">
        <f>SUM(W12,AY12)</f>
        <v>236726</v>
      </c>
      <c r="CB12" s="121">
        <f>SUM(X12,AZ12)</f>
        <v>118568</v>
      </c>
      <c r="CC12" s="121">
        <f>SUM(Y12,BA12)</f>
        <v>70261</v>
      </c>
      <c r="CD12" s="121">
        <f>SUM(Z12,BB12)</f>
        <v>26536</v>
      </c>
      <c r="CE12" s="121">
        <f>SUM(AA12,BC12)</f>
        <v>21361</v>
      </c>
      <c r="CF12" s="121">
        <f>SUM(AB12,BD12)</f>
        <v>374369</v>
      </c>
      <c r="CG12" s="121">
        <f>SUM(AC12,BE12)</f>
        <v>0</v>
      </c>
      <c r="CH12" s="121">
        <f>SUM(AD12,BF12)</f>
        <v>4458</v>
      </c>
      <c r="CI12" s="121">
        <f>SUM(AE12,BG12)</f>
        <v>449725</v>
      </c>
    </row>
    <row r="13" spans="1:87" s="136" customFormat="1" ht="13.5" customHeight="1" x14ac:dyDescent="0.15">
      <c r="A13" s="119" t="s">
        <v>4</v>
      </c>
      <c r="B13" s="120" t="s">
        <v>351</v>
      </c>
      <c r="C13" s="119" t="s">
        <v>352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0</v>
      </c>
      <c r="M13" s="121">
        <f>+SUM(N13:Q13)</f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463593</v>
      </c>
      <c r="AC13" s="121">
        <v>0</v>
      </c>
      <c r="AD13" s="121">
        <v>0</v>
      </c>
      <c r="AE13" s="121">
        <f>+SUM(D13,L13,AD13)</f>
        <v>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144476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0</v>
      </c>
      <c r="BQ13" s="121">
        <f>SUM(M13,AO13)</f>
        <v>0</v>
      </c>
      <c r="BR13" s="121">
        <f>SUM(N13,AP13)</f>
        <v>0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0</v>
      </c>
      <c r="CB13" s="121">
        <f>SUM(X13,AZ13)</f>
        <v>0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608069</v>
      </c>
      <c r="CG13" s="121">
        <f>SUM(AC13,BE13)</f>
        <v>0</v>
      </c>
      <c r="CH13" s="121">
        <f>SUM(AD13,BF13)</f>
        <v>0</v>
      </c>
      <c r="CI13" s="121">
        <f>SUM(AE13,BG13)</f>
        <v>0</v>
      </c>
    </row>
    <row r="14" spans="1:87" s="136" customFormat="1" ht="13.5" customHeight="1" x14ac:dyDescent="0.15">
      <c r="A14" s="119" t="s">
        <v>4</v>
      </c>
      <c r="B14" s="120" t="s">
        <v>358</v>
      </c>
      <c r="C14" s="119" t="s">
        <v>359</v>
      </c>
      <c r="D14" s="121">
        <f>+SUM(E14,J14)</f>
        <v>90155</v>
      </c>
      <c r="E14" s="121">
        <f>+SUM(F14:I14)</f>
        <v>81881</v>
      </c>
      <c r="F14" s="121">
        <v>0</v>
      </c>
      <c r="G14" s="121">
        <v>59784</v>
      </c>
      <c r="H14" s="121">
        <v>21654</v>
      </c>
      <c r="I14" s="121">
        <v>443</v>
      </c>
      <c r="J14" s="121">
        <v>8274</v>
      </c>
      <c r="K14" s="121">
        <v>0</v>
      </c>
      <c r="L14" s="121">
        <f>+SUM(M14,R14,V14,W14,AC14)</f>
        <v>409147</v>
      </c>
      <c r="M14" s="121">
        <f>+SUM(N14:Q14)</f>
        <v>29697</v>
      </c>
      <c r="N14" s="121">
        <v>29697</v>
      </c>
      <c r="O14" s="121">
        <v>0</v>
      </c>
      <c r="P14" s="121">
        <v>0</v>
      </c>
      <c r="Q14" s="121">
        <v>0</v>
      </c>
      <c r="R14" s="121">
        <f>+SUM(S14:U14)</f>
        <v>108511</v>
      </c>
      <c r="S14" s="121">
        <v>65</v>
      </c>
      <c r="T14" s="121">
        <v>91712</v>
      </c>
      <c r="U14" s="121">
        <v>16734</v>
      </c>
      <c r="V14" s="121">
        <v>0</v>
      </c>
      <c r="W14" s="121">
        <f>+SUM(X14:AA14)</f>
        <v>270939</v>
      </c>
      <c r="X14" s="121">
        <v>116705</v>
      </c>
      <c r="Y14" s="121">
        <v>107485</v>
      </c>
      <c r="Z14" s="121">
        <v>28318</v>
      </c>
      <c r="AA14" s="121">
        <v>18431</v>
      </c>
      <c r="AB14" s="121">
        <v>0</v>
      </c>
      <c r="AC14" s="121">
        <v>0</v>
      </c>
      <c r="AD14" s="121">
        <v>10805</v>
      </c>
      <c r="AE14" s="121">
        <f>+SUM(D14,L14,AD14)</f>
        <v>510107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77817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90155</v>
      </c>
      <c r="BI14" s="121">
        <f>SUM(E14,AG14)</f>
        <v>81881</v>
      </c>
      <c r="BJ14" s="121">
        <f>SUM(F14,AH14)</f>
        <v>0</v>
      </c>
      <c r="BK14" s="121">
        <f>SUM(G14,AI14)</f>
        <v>59784</v>
      </c>
      <c r="BL14" s="121">
        <f>SUM(H14,AJ14)</f>
        <v>21654</v>
      </c>
      <c r="BM14" s="121">
        <f>SUM(I14,AK14)</f>
        <v>443</v>
      </c>
      <c r="BN14" s="121">
        <f>SUM(J14,AL14)</f>
        <v>8274</v>
      </c>
      <c r="BO14" s="121">
        <f>SUM(K14,AM14)</f>
        <v>0</v>
      </c>
      <c r="BP14" s="121">
        <f>SUM(L14,AN14)</f>
        <v>409147</v>
      </c>
      <c r="BQ14" s="121">
        <f>SUM(M14,AO14)</f>
        <v>29697</v>
      </c>
      <c r="BR14" s="121">
        <f>SUM(N14,AP14)</f>
        <v>29697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108511</v>
      </c>
      <c r="BW14" s="121">
        <f>SUM(S14,AU14)</f>
        <v>65</v>
      </c>
      <c r="BX14" s="121">
        <f>SUM(T14,AV14)</f>
        <v>91712</v>
      </c>
      <c r="BY14" s="121">
        <f>SUM(U14,AW14)</f>
        <v>16734</v>
      </c>
      <c r="BZ14" s="121">
        <f>SUM(V14,AX14)</f>
        <v>0</v>
      </c>
      <c r="CA14" s="121">
        <f>SUM(W14,AY14)</f>
        <v>270939</v>
      </c>
      <c r="CB14" s="121">
        <f>SUM(X14,AZ14)</f>
        <v>116705</v>
      </c>
      <c r="CC14" s="121">
        <f>SUM(Y14,BA14)</f>
        <v>107485</v>
      </c>
      <c r="CD14" s="121">
        <f>SUM(Z14,BB14)</f>
        <v>28318</v>
      </c>
      <c r="CE14" s="121">
        <f>SUM(AA14,BC14)</f>
        <v>18431</v>
      </c>
      <c r="CF14" s="121">
        <f>SUM(AB14,BD14)</f>
        <v>77817</v>
      </c>
      <c r="CG14" s="121">
        <f>SUM(AC14,BE14)</f>
        <v>0</v>
      </c>
      <c r="CH14" s="121">
        <f>SUM(AD14,BF14)</f>
        <v>10805</v>
      </c>
      <c r="CI14" s="121">
        <f>SUM(AE14,BG14)</f>
        <v>510107</v>
      </c>
    </row>
    <row r="15" spans="1:87" s="136" customFormat="1" ht="13.5" customHeight="1" x14ac:dyDescent="0.15">
      <c r="A15" s="119" t="s">
        <v>4</v>
      </c>
      <c r="B15" s="120" t="s">
        <v>362</v>
      </c>
      <c r="C15" s="119" t="s">
        <v>363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1179</v>
      </c>
      <c r="L15" s="121">
        <f>+SUM(M15,R15,V15,W15,AC15)</f>
        <v>476357</v>
      </c>
      <c r="M15" s="121">
        <f>+SUM(N15:Q15)</f>
        <v>68367</v>
      </c>
      <c r="N15" s="121">
        <v>68367</v>
      </c>
      <c r="O15" s="121">
        <v>0</v>
      </c>
      <c r="P15" s="121">
        <v>0</v>
      </c>
      <c r="Q15" s="121">
        <v>0</v>
      </c>
      <c r="R15" s="121">
        <f>+SUM(S15:U15)</f>
        <v>76976</v>
      </c>
      <c r="S15" s="121">
        <v>65437</v>
      </c>
      <c r="T15" s="121">
        <v>1075</v>
      </c>
      <c r="U15" s="121">
        <v>10464</v>
      </c>
      <c r="V15" s="121">
        <v>0</v>
      </c>
      <c r="W15" s="121">
        <f>+SUM(X15:AA15)</f>
        <v>330579</v>
      </c>
      <c r="X15" s="121">
        <v>291771</v>
      </c>
      <c r="Y15" s="121">
        <v>244</v>
      </c>
      <c r="Z15" s="121">
        <v>38564</v>
      </c>
      <c r="AA15" s="121">
        <v>0</v>
      </c>
      <c r="AB15" s="121">
        <v>903900</v>
      </c>
      <c r="AC15" s="121">
        <v>435</v>
      </c>
      <c r="AD15" s="121">
        <v>23323</v>
      </c>
      <c r="AE15" s="121">
        <f>+SUM(D15,L15,AD15)</f>
        <v>499680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3241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328899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4420</v>
      </c>
      <c r="BP15" s="121">
        <f>SUM(L15,AN15)</f>
        <v>476357</v>
      </c>
      <c r="BQ15" s="121">
        <f>SUM(M15,AO15)</f>
        <v>68367</v>
      </c>
      <c r="BR15" s="121">
        <f>SUM(N15,AP15)</f>
        <v>68367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76976</v>
      </c>
      <c r="BW15" s="121">
        <f>SUM(S15,AU15)</f>
        <v>65437</v>
      </c>
      <c r="BX15" s="121">
        <f>SUM(T15,AV15)</f>
        <v>1075</v>
      </c>
      <c r="BY15" s="121">
        <f>SUM(U15,AW15)</f>
        <v>10464</v>
      </c>
      <c r="BZ15" s="121">
        <f>SUM(V15,AX15)</f>
        <v>0</v>
      </c>
      <c r="CA15" s="121">
        <f>SUM(W15,AY15)</f>
        <v>330579</v>
      </c>
      <c r="CB15" s="121">
        <f>SUM(X15,AZ15)</f>
        <v>291771</v>
      </c>
      <c r="CC15" s="121">
        <f>SUM(Y15,BA15)</f>
        <v>244</v>
      </c>
      <c r="CD15" s="121">
        <f>SUM(Z15,BB15)</f>
        <v>38564</v>
      </c>
      <c r="CE15" s="121">
        <f>SUM(AA15,BC15)</f>
        <v>0</v>
      </c>
      <c r="CF15" s="121">
        <f>SUM(AB15,BD15)</f>
        <v>1232799</v>
      </c>
      <c r="CG15" s="121">
        <f>SUM(AC15,BE15)</f>
        <v>435</v>
      </c>
      <c r="CH15" s="121">
        <f>SUM(AD15,BF15)</f>
        <v>23323</v>
      </c>
      <c r="CI15" s="121">
        <f>SUM(AE15,BG15)</f>
        <v>499680</v>
      </c>
    </row>
    <row r="16" spans="1:87" s="136" customFormat="1" ht="13.5" customHeight="1" x14ac:dyDescent="0.15">
      <c r="A16" s="119" t="s">
        <v>4</v>
      </c>
      <c r="B16" s="120" t="s">
        <v>367</v>
      </c>
      <c r="C16" s="119" t="s">
        <v>368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194370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194370</v>
      </c>
      <c r="S16" s="121">
        <v>98491</v>
      </c>
      <c r="T16" s="121">
        <v>11239</v>
      </c>
      <c r="U16" s="121">
        <v>84640</v>
      </c>
      <c r="V16" s="121">
        <v>0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104802</v>
      </c>
      <c r="AC16" s="121">
        <v>0</v>
      </c>
      <c r="AD16" s="121">
        <v>29181</v>
      </c>
      <c r="AE16" s="121">
        <f>+SUM(D16,L16,AD16)</f>
        <v>223551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67260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194370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194370</v>
      </c>
      <c r="BW16" s="121">
        <f>SUM(S16,AU16)</f>
        <v>98491</v>
      </c>
      <c r="BX16" s="121">
        <f>SUM(T16,AV16)</f>
        <v>11239</v>
      </c>
      <c r="BY16" s="121">
        <f>SUM(U16,AW16)</f>
        <v>84640</v>
      </c>
      <c r="BZ16" s="121">
        <f>SUM(V16,AX16)</f>
        <v>0</v>
      </c>
      <c r="CA16" s="121">
        <f>SUM(W16,AY16)</f>
        <v>0</v>
      </c>
      <c r="CB16" s="121">
        <f>SUM(X16,AZ16)</f>
        <v>0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172062</v>
      </c>
      <c r="CG16" s="121">
        <f>SUM(AC16,BE16)</f>
        <v>0</v>
      </c>
      <c r="CH16" s="121">
        <f>SUM(AD16,BF16)</f>
        <v>29181</v>
      </c>
      <c r="CI16" s="121">
        <f>SUM(AE16,BG16)</f>
        <v>223551</v>
      </c>
    </row>
    <row r="17" spans="1:87" s="136" customFormat="1" ht="13.5" customHeight="1" x14ac:dyDescent="0.15">
      <c r="A17" s="119" t="s">
        <v>4</v>
      </c>
      <c r="B17" s="120" t="s">
        <v>370</v>
      </c>
      <c r="C17" s="119" t="s">
        <v>371</v>
      </c>
      <c r="D17" s="121">
        <f>+SUM(E17,J17)</f>
        <v>35089</v>
      </c>
      <c r="E17" s="121">
        <f>+SUM(F17:I17)</f>
        <v>35089</v>
      </c>
      <c r="F17" s="121">
        <v>0</v>
      </c>
      <c r="G17" s="121">
        <v>0</v>
      </c>
      <c r="H17" s="121">
        <v>35089</v>
      </c>
      <c r="I17" s="121">
        <v>0</v>
      </c>
      <c r="J17" s="121">
        <v>0</v>
      </c>
      <c r="K17" s="121">
        <v>2783</v>
      </c>
      <c r="L17" s="121">
        <f>+SUM(M17,R17,V17,W17,AC17)</f>
        <v>114921</v>
      </c>
      <c r="M17" s="121">
        <f>+SUM(N17:Q17)</f>
        <v>4963</v>
      </c>
      <c r="N17" s="121">
        <v>4963</v>
      </c>
      <c r="O17" s="121">
        <v>0</v>
      </c>
      <c r="P17" s="121">
        <v>0</v>
      </c>
      <c r="Q17" s="121">
        <v>0</v>
      </c>
      <c r="R17" s="121">
        <f>+SUM(S17:U17)</f>
        <v>23130</v>
      </c>
      <c r="S17" s="121">
        <v>592</v>
      </c>
      <c r="T17" s="121">
        <v>9202</v>
      </c>
      <c r="U17" s="121">
        <v>13336</v>
      </c>
      <c r="V17" s="121">
        <v>0</v>
      </c>
      <c r="W17" s="121">
        <f>+SUM(X17:AA17)</f>
        <v>86828</v>
      </c>
      <c r="X17" s="121">
        <v>82659</v>
      </c>
      <c r="Y17" s="121">
        <v>1770</v>
      </c>
      <c r="Z17" s="121">
        <v>2399</v>
      </c>
      <c r="AA17" s="121">
        <v>0</v>
      </c>
      <c r="AB17" s="121">
        <v>146031</v>
      </c>
      <c r="AC17" s="121">
        <v>0</v>
      </c>
      <c r="AD17" s="121">
        <v>0</v>
      </c>
      <c r="AE17" s="121">
        <f>+SUM(D17,L17,AD17)</f>
        <v>150010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562</v>
      </c>
      <c r="AO17" s="121">
        <f>+SUM(AP17:AS17)</f>
        <v>562</v>
      </c>
      <c r="AP17" s="121">
        <v>562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21618</v>
      </c>
      <c r="BE17" s="121">
        <v>0</v>
      </c>
      <c r="BF17" s="121">
        <v>0</v>
      </c>
      <c r="BG17" s="121">
        <f>+SUM(BF17,AN17,AF17)</f>
        <v>562</v>
      </c>
      <c r="BH17" s="121">
        <f>SUM(D17,AF17)</f>
        <v>35089</v>
      </c>
      <c r="BI17" s="121">
        <f>SUM(E17,AG17)</f>
        <v>35089</v>
      </c>
      <c r="BJ17" s="121">
        <f>SUM(F17,AH17)</f>
        <v>0</v>
      </c>
      <c r="BK17" s="121">
        <f>SUM(G17,AI17)</f>
        <v>0</v>
      </c>
      <c r="BL17" s="121">
        <f>SUM(H17,AJ17)</f>
        <v>35089</v>
      </c>
      <c r="BM17" s="121">
        <f>SUM(I17,AK17)</f>
        <v>0</v>
      </c>
      <c r="BN17" s="121">
        <f>SUM(J17,AL17)</f>
        <v>0</v>
      </c>
      <c r="BO17" s="121">
        <f>SUM(K17,AM17)</f>
        <v>2783</v>
      </c>
      <c r="BP17" s="121">
        <f>SUM(L17,AN17)</f>
        <v>115483</v>
      </c>
      <c r="BQ17" s="121">
        <f>SUM(M17,AO17)</f>
        <v>5525</v>
      </c>
      <c r="BR17" s="121">
        <f>SUM(N17,AP17)</f>
        <v>5525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23130</v>
      </c>
      <c r="BW17" s="121">
        <f>SUM(S17,AU17)</f>
        <v>592</v>
      </c>
      <c r="BX17" s="121">
        <f>SUM(T17,AV17)</f>
        <v>9202</v>
      </c>
      <c r="BY17" s="121">
        <f>SUM(U17,AW17)</f>
        <v>13336</v>
      </c>
      <c r="BZ17" s="121">
        <f>SUM(V17,AX17)</f>
        <v>0</v>
      </c>
      <c r="CA17" s="121">
        <f>SUM(W17,AY17)</f>
        <v>86828</v>
      </c>
      <c r="CB17" s="121">
        <f>SUM(X17,AZ17)</f>
        <v>82659</v>
      </c>
      <c r="CC17" s="121">
        <f>SUM(Y17,BA17)</f>
        <v>1770</v>
      </c>
      <c r="CD17" s="121">
        <f>SUM(Z17,BB17)</f>
        <v>2399</v>
      </c>
      <c r="CE17" s="121">
        <f>SUM(AA17,BC17)</f>
        <v>0</v>
      </c>
      <c r="CF17" s="121">
        <f>SUM(AB17,BD17)</f>
        <v>167649</v>
      </c>
      <c r="CG17" s="121">
        <f>SUM(AC17,BE17)</f>
        <v>0</v>
      </c>
      <c r="CH17" s="121">
        <f>SUM(AD17,BF17)</f>
        <v>0</v>
      </c>
      <c r="CI17" s="121">
        <f>SUM(AE17,BG17)</f>
        <v>150572</v>
      </c>
    </row>
    <row r="18" spans="1:87" s="136" customFormat="1" ht="13.5" customHeight="1" x14ac:dyDescent="0.15">
      <c r="A18" s="119" t="s">
        <v>4</v>
      </c>
      <c r="B18" s="120" t="s">
        <v>373</v>
      </c>
      <c r="C18" s="119" t="s">
        <v>374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108133</v>
      </c>
      <c r="M18" s="121">
        <f>+SUM(N18:Q18)</f>
        <v>8434</v>
      </c>
      <c r="N18" s="121">
        <v>8434</v>
      </c>
      <c r="O18" s="121">
        <v>0</v>
      </c>
      <c r="P18" s="121">
        <v>0</v>
      </c>
      <c r="Q18" s="121">
        <v>0</v>
      </c>
      <c r="R18" s="121">
        <f>+SUM(S18:U18)</f>
        <v>2089</v>
      </c>
      <c r="S18" s="121">
        <v>0</v>
      </c>
      <c r="T18" s="121">
        <v>0</v>
      </c>
      <c r="U18" s="121">
        <v>2089</v>
      </c>
      <c r="V18" s="121">
        <v>0</v>
      </c>
      <c r="W18" s="121">
        <f>+SUM(X18:AA18)</f>
        <v>97610</v>
      </c>
      <c r="X18" s="121">
        <v>52309</v>
      </c>
      <c r="Y18" s="121">
        <v>31931</v>
      </c>
      <c r="Z18" s="121">
        <v>13370</v>
      </c>
      <c r="AA18" s="121">
        <v>0</v>
      </c>
      <c r="AB18" s="121">
        <v>28</v>
      </c>
      <c r="AC18" s="121">
        <v>0</v>
      </c>
      <c r="AD18" s="121">
        <v>14151</v>
      </c>
      <c r="AE18" s="121">
        <f>+SUM(D18,L18,AD18)</f>
        <v>122284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4217</v>
      </c>
      <c r="AO18" s="121">
        <f>+SUM(AP18:AS18)</f>
        <v>4217</v>
      </c>
      <c r="AP18" s="121">
        <v>4217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45596</v>
      </c>
      <c r="BE18" s="121">
        <v>0</v>
      </c>
      <c r="BF18" s="121">
        <v>0</v>
      </c>
      <c r="BG18" s="121">
        <f>+SUM(BF18,AN18,AF18)</f>
        <v>4217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112350</v>
      </c>
      <c r="BQ18" s="121">
        <f>SUM(M18,AO18)</f>
        <v>12651</v>
      </c>
      <c r="BR18" s="121">
        <f>SUM(N18,AP18)</f>
        <v>12651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2089</v>
      </c>
      <c r="BW18" s="121">
        <f>SUM(S18,AU18)</f>
        <v>0</v>
      </c>
      <c r="BX18" s="121">
        <f>SUM(T18,AV18)</f>
        <v>0</v>
      </c>
      <c r="BY18" s="121">
        <f>SUM(U18,AW18)</f>
        <v>2089</v>
      </c>
      <c r="BZ18" s="121">
        <f>SUM(V18,AX18)</f>
        <v>0</v>
      </c>
      <c r="CA18" s="121">
        <f>SUM(W18,AY18)</f>
        <v>97610</v>
      </c>
      <c r="CB18" s="121">
        <f>SUM(X18,AZ18)</f>
        <v>52309</v>
      </c>
      <c r="CC18" s="121">
        <f>SUM(Y18,BA18)</f>
        <v>31931</v>
      </c>
      <c r="CD18" s="121">
        <f>SUM(Z18,BB18)</f>
        <v>13370</v>
      </c>
      <c r="CE18" s="121">
        <f>SUM(AA18,BC18)</f>
        <v>0</v>
      </c>
      <c r="CF18" s="121">
        <f>SUM(AB18,BD18)</f>
        <v>45624</v>
      </c>
      <c r="CG18" s="121">
        <f>SUM(AC18,BE18)</f>
        <v>0</v>
      </c>
      <c r="CH18" s="121">
        <f>SUM(AD18,BF18)</f>
        <v>14151</v>
      </c>
      <c r="CI18" s="121">
        <f>SUM(AE18,BG18)</f>
        <v>126501</v>
      </c>
    </row>
    <row r="19" spans="1:87" s="136" customFormat="1" ht="13.5" customHeight="1" x14ac:dyDescent="0.15">
      <c r="A19" s="119" t="s">
        <v>4</v>
      </c>
      <c r="B19" s="120" t="s">
        <v>376</v>
      </c>
      <c r="C19" s="119" t="s">
        <v>377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37432</v>
      </c>
      <c r="M19" s="121">
        <f>+SUM(N19:Q19)</f>
        <v>2353</v>
      </c>
      <c r="N19" s="121">
        <v>2353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35079</v>
      </c>
      <c r="X19" s="121">
        <v>25947</v>
      </c>
      <c r="Y19" s="121">
        <v>8915</v>
      </c>
      <c r="Z19" s="121">
        <v>217</v>
      </c>
      <c r="AA19" s="121">
        <v>0</v>
      </c>
      <c r="AB19" s="121">
        <v>18310</v>
      </c>
      <c r="AC19" s="121">
        <v>0</v>
      </c>
      <c r="AD19" s="121">
        <v>0</v>
      </c>
      <c r="AE19" s="121">
        <f>+SUM(D19,L19,AD19)</f>
        <v>37432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2353</v>
      </c>
      <c r="AO19" s="121">
        <f>+SUM(AP19:AS19)</f>
        <v>2353</v>
      </c>
      <c r="AP19" s="121">
        <v>2353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28678</v>
      </c>
      <c r="BE19" s="121">
        <v>0</v>
      </c>
      <c r="BF19" s="121">
        <v>0</v>
      </c>
      <c r="BG19" s="121">
        <f>+SUM(BF19,AN19,AF19)</f>
        <v>2353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39785</v>
      </c>
      <c r="BQ19" s="121">
        <f>SUM(M19,AO19)</f>
        <v>4706</v>
      </c>
      <c r="BR19" s="121">
        <f>SUM(N19,AP19)</f>
        <v>4706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35079</v>
      </c>
      <c r="CB19" s="121">
        <f>SUM(X19,AZ19)</f>
        <v>25947</v>
      </c>
      <c r="CC19" s="121">
        <f>SUM(Y19,BA19)</f>
        <v>8915</v>
      </c>
      <c r="CD19" s="121">
        <f>SUM(Z19,BB19)</f>
        <v>217</v>
      </c>
      <c r="CE19" s="121">
        <f>SUM(AA19,BC19)</f>
        <v>0</v>
      </c>
      <c r="CF19" s="121">
        <f>SUM(AB19,BD19)</f>
        <v>46988</v>
      </c>
      <c r="CG19" s="121">
        <f>SUM(AC19,BE19)</f>
        <v>0</v>
      </c>
      <c r="CH19" s="121">
        <f>SUM(AD19,BF19)</f>
        <v>0</v>
      </c>
      <c r="CI19" s="121">
        <f>SUM(AE19,BG19)</f>
        <v>39785</v>
      </c>
    </row>
    <row r="20" spans="1:87" s="136" customFormat="1" ht="13.5" customHeight="1" x14ac:dyDescent="0.15">
      <c r="A20" s="119" t="s">
        <v>4</v>
      </c>
      <c r="B20" s="120" t="s">
        <v>379</v>
      </c>
      <c r="C20" s="119" t="s">
        <v>380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27366</v>
      </c>
      <c r="M20" s="121">
        <f>+SUM(N20:Q20)</f>
        <v>4736</v>
      </c>
      <c r="N20" s="121">
        <v>4736</v>
      </c>
      <c r="O20" s="121">
        <v>0</v>
      </c>
      <c r="P20" s="121">
        <v>0</v>
      </c>
      <c r="Q20" s="121">
        <v>0</v>
      </c>
      <c r="R20" s="121">
        <f>+SUM(S20:U20)</f>
        <v>2174</v>
      </c>
      <c r="S20" s="121">
        <v>0</v>
      </c>
      <c r="T20" s="121">
        <v>599</v>
      </c>
      <c r="U20" s="121">
        <v>1575</v>
      </c>
      <c r="V20" s="121">
        <v>0</v>
      </c>
      <c r="W20" s="121">
        <f>+SUM(X20:AA20)</f>
        <v>20456</v>
      </c>
      <c r="X20" s="121">
        <v>11208</v>
      </c>
      <c r="Y20" s="121">
        <v>7077</v>
      </c>
      <c r="Z20" s="121">
        <v>0</v>
      </c>
      <c r="AA20" s="121">
        <v>2171</v>
      </c>
      <c r="AB20" s="121">
        <v>5923</v>
      </c>
      <c r="AC20" s="121">
        <v>0</v>
      </c>
      <c r="AD20" s="121">
        <v>0</v>
      </c>
      <c r="AE20" s="121">
        <f>+SUM(D20,L20,AD20)</f>
        <v>27366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526</v>
      </c>
      <c r="AO20" s="121">
        <f>+SUM(AP20:AS20)</f>
        <v>526</v>
      </c>
      <c r="AP20" s="121">
        <v>526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29322</v>
      </c>
      <c r="BE20" s="121">
        <v>0</v>
      </c>
      <c r="BF20" s="121">
        <v>0</v>
      </c>
      <c r="BG20" s="121">
        <f>+SUM(BF20,AN20,AF20)</f>
        <v>526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27892</v>
      </c>
      <c r="BQ20" s="121">
        <f>SUM(M20,AO20)</f>
        <v>5262</v>
      </c>
      <c r="BR20" s="121">
        <f>SUM(N20,AP20)</f>
        <v>5262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2174</v>
      </c>
      <c r="BW20" s="121">
        <f>SUM(S20,AU20)</f>
        <v>0</v>
      </c>
      <c r="BX20" s="121">
        <f>SUM(T20,AV20)</f>
        <v>599</v>
      </c>
      <c r="BY20" s="121">
        <f>SUM(U20,AW20)</f>
        <v>1575</v>
      </c>
      <c r="BZ20" s="121">
        <f>SUM(V20,AX20)</f>
        <v>0</v>
      </c>
      <c r="CA20" s="121">
        <f>SUM(W20,AY20)</f>
        <v>20456</v>
      </c>
      <c r="CB20" s="121">
        <f>SUM(X20,AZ20)</f>
        <v>11208</v>
      </c>
      <c r="CC20" s="121">
        <f>SUM(Y20,BA20)</f>
        <v>7077</v>
      </c>
      <c r="CD20" s="121">
        <f>SUM(Z20,BB20)</f>
        <v>0</v>
      </c>
      <c r="CE20" s="121">
        <f>SUM(AA20,BC20)</f>
        <v>2171</v>
      </c>
      <c r="CF20" s="121">
        <f>SUM(AB20,BD20)</f>
        <v>35245</v>
      </c>
      <c r="CG20" s="121">
        <f>SUM(AC20,BE20)</f>
        <v>0</v>
      </c>
      <c r="CH20" s="121">
        <f>SUM(AD20,BF20)</f>
        <v>0</v>
      </c>
      <c r="CI20" s="121">
        <f>SUM(AE20,BG20)</f>
        <v>27892</v>
      </c>
    </row>
    <row r="21" spans="1:87" s="136" customFormat="1" ht="13.5" customHeight="1" x14ac:dyDescent="0.15">
      <c r="A21" s="119" t="s">
        <v>4</v>
      </c>
      <c r="B21" s="120" t="s">
        <v>382</v>
      </c>
      <c r="C21" s="119" t="s">
        <v>383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217054</v>
      </c>
      <c r="M21" s="121">
        <f>+SUM(N21:Q21)</f>
        <v>18733</v>
      </c>
      <c r="N21" s="121">
        <v>18733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198321</v>
      </c>
      <c r="X21" s="121">
        <v>30945</v>
      </c>
      <c r="Y21" s="121">
        <v>164129</v>
      </c>
      <c r="Z21" s="121">
        <v>3247</v>
      </c>
      <c r="AA21" s="121">
        <v>0</v>
      </c>
      <c r="AB21" s="121">
        <v>24050</v>
      </c>
      <c r="AC21" s="121">
        <v>0</v>
      </c>
      <c r="AD21" s="121">
        <v>2265</v>
      </c>
      <c r="AE21" s="121">
        <f>+SUM(D21,L21,AD21)</f>
        <v>219319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4806</v>
      </c>
      <c r="AO21" s="121">
        <f>+SUM(AP21:AS21)</f>
        <v>4806</v>
      </c>
      <c r="AP21" s="121">
        <v>4806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65105</v>
      </c>
      <c r="BE21" s="121">
        <v>0</v>
      </c>
      <c r="BF21" s="121">
        <v>0</v>
      </c>
      <c r="BG21" s="121">
        <f>+SUM(BF21,AN21,AF21)</f>
        <v>4806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221860</v>
      </c>
      <c r="BQ21" s="121">
        <f>SUM(M21,AO21)</f>
        <v>23539</v>
      </c>
      <c r="BR21" s="121">
        <f>SUM(N21,AP21)</f>
        <v>23539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198321</v>
      </c>
      <c r="CB21" s="121">
        <f>SUM(X21,AZ21)</f>
        <v>30945</v>
      </c>
      <c r="CC21" s="121">
        <f>SUM(Y21,BA21)</f>
        <v>164129</v>
      </c>
      <c r="CD21" s="121">
        <f>SUM(Z21,BB21)</f>
        <v>3247</v>
      </c>
      <c r="CE21" s="121">
        <f>SUM(AA21,BC21)</f>
        <v>0</v>
      </c>
      <c r="CF21" s="121">
        <f>SUM(AB21,BD21)</f>
        <v>89155</v>
      </c>
      <c r="CG21" s="121">
        <f>SUM(AC21,BE21)</f>
        <v>0</v>
      </c>
      <c r="CH21" s="121">
        <f>SUM(AD21,BF21)</f>
        <v>2265</v>
      </c>
      <c r="CI21" s="121">
        <f>SUM(AE21,BG21)</f>
        <v>224125</v>
      </c>
    </row>
    <row r="22" spans="1:87" s="136" customFormat="1" ht="13.5" customHeight="1" x14ac:dyDescent="0.15">
      <c r="A22" s="119" t="s">
        <v>4</v>
      </c>
      <c r="B22" s="120" t="s">
        <v>385</v>
      </c>
      <c r="C22" s="119" t="s">
        <v>386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35865</v>
      </c>
      <c r="M22" s="121">
        <f>+SUM(N22:Q22)</f>
        <v>7556</v>
      </c>
      <c r="N22" s="121">
        <v>7556</v>
      </c>
      <c r="O22" s="121">
        <v>0</v>
      </c>
      <c r="P22" s="121">
        <v>0</v>
      </c>
      <c r="Q22" s="121">
        <v>0</v>
      </c>
      <c r="R22" s="121">
        <f>+SUM(S22:U22)</f>
        <v>372</v>
      </c>
      <c r="S22" s="121">
        <v>372</v>
      </c>
      <c r="T22" s="121">
        <v>0</v>
      </c>
      <c r="U22" s="121">
        <v>0</v>
      </c>
      <c r="V22" s="121">
        <v>0</v>
      </c>
      <c r="W22" s="121">
        <f>+SUM(X22:AA22)</f>
        <v>27937</v>
      </c>
      <c r="X22" s="121">
        <v>27937</v>
      </c>
      <c r="Y22" s="121">
        <v>0</v>
      </c>
      <c r="Z22" s="121">
        <v>0</v>
      </c>
      <c r="AA22" s="121">
        <v>0</v>
      </c>
      <c r="AB22" s="121">
        <v>132749</v>
      </c>
      <c r="AC22" s="121">
        <v>0</v>
      </c>
      <c r="AD22" s="121">
        <v>4499</v>
      </c>
      <c r="AE22" s="121">
        <f>+SUM(D22,L22,AD22)</f>
        <v>40364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27223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35865</v>
      </c>
      <c r="BQ22" s="121">
        <f>SUM(M22,AO22)</f>
        <v>7556</v>
      </c>
      <c r="BR22" s="121">
        <f>SUM(N22,AP22)</f>
        <v>7556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372</v>
      </c>
      <c r="BW22" s="121">
        <f>SUM(S22,AU22)</f>
        <v>372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27937</v>
      </c>
      <c r="CB22" s="121">
        <f>SUM(X22,AZ22)</f>
        <v>27937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159972</v>
      </c>
      <c r="CG22" s="121">
        <f>SUM(AC22,BE22)</f>
        <v>0</v>
      </c>
      <c r="CH22" s="121">
        <f>SUM(AD22,BF22)</f>
        <v>4499</v>
      </c>
      <c r="CI22" s="121">
        <f>SUM(AE22,BG22)</f>
        <v>40364</v>
      </c>
    </row>
    <row r="23" spans="1:87" s="136" customFormat="1" ht="13.5" customHeight="1" x14ac:dyDescent="0.15">
      <c r="A23" s="119" t="s">
        <v>4</v>
      </c>
      <c r="B23" s="120" t="s">
        <v>390</v>
      </c>
      <c r="C23" s="119" t="s">
        <v>391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35125</v>
      </c>
      <c r="M23" s="121">
        <f>+SUM(N23:Q23)</f>
        <v>7198</v>
      </c>
      <c r="N23" s="121">
        <v>7198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27927</v>
      </c>
      <c r="X23" s="121">
        <v>27927</v>
      </c>
      <c r="Y23" s="121">
        <v>0</v>
      </c>
      <c r="Z23" s="121">
        <v>0</v>
      </c>
      <c r="AA23" s="121">
        <v>0</v>
      </c>
      <c r="AB23" s="121">
        <v>132750</v>
      </c>
      <c r="AC23" s="121">
        <v>0</v>
      </c>
      <c r="AD23" s="121">
        <v>0</v>
      </c>
      <c r="AE23" s="121">
        <f>+SUM(D23,L23,AD23)</f>
        <v>35125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27223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35125</v>
      </c>
      <c r="BQ23" s="121">
        <f>SUM(M23,AO23)</f>
        <v>7198</v>
      </c>
      <c r="BR23" s="121">
        <f>SUM(N23,AP23)</f>
        <v>7198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27927</v>
      </c>
      <c r="CB23" s="121">
        <f>SUM(X23,AZ23)</f>
        <v>27927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159973</v>
      </c>
      <c r="CG23" s="121">
        <f>SUM(AC23,BE23)</f>
        <v>0</v>
      </c>
      <c r="CH23" s="121">
        <f>SUM(AD23,BF23)</f>
        <v>0</v>
      </c>
      <c r="CI23" s="121">
        <f>SUM(AE23,BG23)</f>
        <v>35125</v>
      </c>
    </row>
    <row r="24" spans="1:87" s="136" customFormat="1" ht="13.5" customHeight="1" x14ac:dyDescent="0.15">
      <c r="A24" s="119" t="s">
        <v>4</v>
      </c>
      <c r="B24" s="120" t="s">
        <v>393</v>
      </c>
      <c r="C24" s="119" t="s">
        <v>394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169</v>
      </c>
      <c r="L24" s="121">
        <f>+SUM(M24,R24,V24,W24,AC24)</f>
        <v>8509</v>
      </c>
      <c r="M24" s="121">
        <f>+SUM(N24:Q24)</f>
        <v>992</v>
      </c>
      <c r="N24" s="121">
        <v>992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7517</v>
      </c>
      <c r="X24" s="121">
        <v>7517</v>
      </c>
      <c r="Y24" s="121">
        <v>0</v>
      </c>
      <c r="Z24" s="121">
        <v>0</v>
      </c>
      <c r="AA24" s="121">
        <v>0</v>
      </c>
      <c r="AB24" s="121">
        <v>6977</v>
      </c>
      <c r="AC24" s="121">
        <v>0</v>
      </c>
      <c r="AD24" s="121">
        <v>0</v>
      </c>
      <c r="AE24" s="121">
        <f>+SUM(D24,L24,AD24)</f>
        <v>8509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284</v>
      </c>
      <c r="AO24" s="121">
        <f>+SUM(AP24:AS24)</f>
        <v>284</v>
      </c>
      <c r="AP24" s="121">
        <v>284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3224</v>
      </c>
      <c r="BE24" s="121">
        <v>0</v>
      </c>
      <c r="BF24" s="121">
        <v>0</v>
      </c>
      <c r="BG24" s="121">
        <f>+SUM(BF24,AN24,AF24)</f>
        <v>284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169</v>
      </c>
      <c r="BP24" s="121">
        <f>SUM(L24,AN24)</f>
        <v>8793</v>
      </c>
      <c r="BQ24" s="121">
        <f>SUM(M24,AO24)</f>
        <v>1276</v>
      </c>
      <c r="BR24" s="121">
        <f>SUM(N24,AP24)</f>
        <v>1276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7517</v>
      </c>
      <c r="CB24" s="121">
        <f>SUM(X24,AZ24)</f>
        <v>7517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10201</v>
      </c>
      <c r="CG24" s="121">
        <f>SUM(AC24,BE24)</f>
        <v>0</v>
      </c>
      <c r="CH24" s="121">
        <f>SUM(AD24,BF24)</f>
        <v>0</v>
      </c>
      <c r="CI24" s="121">
        <f>SUM(AE24,BG24)</f>
        <v>8793</v>
      </c>
    </row>
    <row r="25" spans="1:87" s="136" customFormat="1" ht="13.5" customHeight="1" x14ac:dyDescent="0.15">
      <c r="A25" s="119" t="s">
        <v>4</v>
      </c>
      <c r="B25" s="120" t="s">
        <v>396</v>
      </c>
      <c r="C25" s="119" t="s">
        <v>397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40689</v>
      </c>
      <c r="M25" s="121">
        <f>+SUM(N25:Q25)</f>
        <v>6068</v>
      </c>
      <c r="N25" s="121">
        <v>6068</v>
      </c>
      <c r="O25" s="121">
        <v>0</v>
      </c>
      <c r="P25" s="121">
        <v>0</v>
      </c>
      <c r="Q25" s="121">
        <v>0</v>
      </c>
      <c r="R25" s="121">
        <f>+SUM(S25:U25)</f>
        <v>930</v>
      </c>
      <c r="S25" s="121">
        <v>242</v>
      </c>
      <c r="T25" s="121">
        <v>688</v>
      </c>
      <c r="U25" s="121">
        <v>0</v>
      </c>
      <c r="V25" s="121">
        <v>0</v>
      </c>
      <c r="W25" s="121">
        <f>+SUM(X25:AA25)</f>
        <v>33691</v>
      </c>
      <c r="X25" s="121">
        <v>32354</v>
      </c>
      <c r="Y25" s="121">
        <v>1155</v>
      </c>
      <c r="Z25" s="121">
        <v>129</v>
      </c>
      <c r="AA25" s="121">
        <v>53</v>
      </c>
      <c r="AB25" s="121">
        <v>100176</v>
      </c>
      <c r="AC25" s="121">
        <v>0</v>
      </c>
      <c r="AD25" s="121">
        <v>0</v>
      </c>
      <c r="AE25" s="121">
        <f>+SUM(D25,L25,AD25)</f>
        <v>40689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1517</v>
      </c>
      <c r="AO25" s="121">
        <f>+SUM(AP25:AS25)</f>
        <v>1517</v>
      </c>
      <c r="AP25" s="121">
        <v>1517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9166</v>
      </c>
      <c r="BE25" s="121">
        <v>0</v>
      </c>
      <c r="BF25" s="121">
        <v>0</v>
      </c>
      <c r="BG25" s="121">
        <f>+SUM(BF25,AN25,AF25)</f>
        <v>1517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42206</v>
      </c>
      <c r="BQ25" s="121">
        <f>SUM(M25,AO25)</f>
        <v>7585</v>
      </c>
      <c r="BR25" s="121">
        <f>SUM(N25,AP25)</f>
        <v>7585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930</v>
      </c>
      <c r="BW25" s="121">
        <f>SUM(S25,AU25)</f>
        <v>242</v>
      </c>
      <c r="BX25" s="121">
        <f>SUM(T25,AV25)</f>
        <v>688</v>
      </c>
      <c r="BY25" s="121">
        <f>SUM(U25,AW25)</f>
        <v>0</v>
      </c>
      <c r="BZ25" s="121">
        <f>SUM(V25,AX25)</f>
        <v>0</v>
      </c>
      <c r="CA25" s="121">
        <f>SUM(W25,AY25)</f>
        <v>33691</v>
      </c>
      <c r="CB25" s="121">
        <f>SUM(X25,AZ25)</f>
        <v>32354</v>
      </c>
      <c r="CC25" s="121">
        <f>SUM(Y25,BA25)</f>
        <v>1155</v>
      </c>
      <c r="CD25" s="121">
        <f>SUM(Z25,BB25)</f>
        <v>129</v>
      </c>
      <c r="CE25" s="121">
        <f>SUM(AA25,BC25)</f>
        <v>53</v>
      </c>
      <c r="CF25" s="121">
        <f>SUM(AB25,BD25)</f>
        <v>109342</v>
      </c>
      <c r="CG25" s="121">
        <f>SUM(AC25,BE25)</f>
        <v>0</v>
      </c>
      <c r="CH25" s="121">
        <f>SUM(AD25,BF25)</f>
        <v>0</v>
      </c>
      <c r="CI25" s="121">
        <f>SUM(AE25,BG25)</f>
        <v>42206</v>
      </c>
    </row>
    <row r="26" spans="1:87" s="136" customFormat="1" ht="13.5" customHeight="1" x14ac:dyDescent="0.15">
      <c r="A26" s="119" t="s">
        <v>4</v>
      </c>
      <c r="B26" s="120" t="s">
        <v>399</v>
      </c>
      <c r="C26" s="119" t="s">
        <v>400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982</v>
      </c>
      <c r="L26" s="121">
        <f>+SUM(M26,R26,V26,W26,AC26)</f>
        <v>46657</v>
      </c>
      <c r="M26" s="121">
        <f>+SUM(N26:Q26)</f>
        <v>10898</v>
      </c>
      <c r="N26" s="121">
        <v>10898</v>
      </c>
      <c r="O26" s="121">
        <v>0</v>
      </c>
      <c r="P26" s="121">
        <v>0</v>
      </c>
      <c r="Q26" s="121">
        <v>0</v>
      </c>
      <c r="R26" s="121">
        <f>+SUM(S26:U26)</f>
        <v>38</v>
      </c>
      <c r="S26" s="121">
        <v>0</v>
      </c>
      <c r="T26" s="121">
        <v>38</v>
      </c>
      <c r="U26" s="121">
        <v>0</v>
      </c>
      <c r="V26" s="121">
        <v>0</v>
      </c>
      <c r="W26" s="121">
        <f>+SUM(X26:AA26)</f>
        <v>35721</v>
      </c>
      <c r="X26" s="121">
        <v>32603</v>
      </c>
      <c r="Y26" s="121">
        <v>0</v>
      </c>
      <c r="Z26" s="121">
        <v>0</v>
      </c>
      <c r="AA26" s="121">
        <v>3118</v>
      </c>
      <c r="AB26" s="121">
        <v>40523</v>
      </c>
      <c r="AC26" s="121">
        <v>0</v>
      </c>
      <c r="AD26" s="121">
        <v>3085</v>
      </c>
      <c r="AE26" s="121">
        <f>+SUM(D26,L26,AD26)</f>
        <v>49742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17960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982</v>
      </c>
      <c r="BP26" s="121">
        <f>SUM(L26,AN26)</f>
        <v>46657</v>
      </c>
      <c r="BQ26" s="121">
        <f>SUM(M26,AO26)</f>
        <v>10898</v>
      </c>
      <c r="BR26" s="121">
        <f>SUM(N26,AP26)</f>
        <v>10898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38</v>
      </c>
      <c r="BW26" s="121">
        <f>SUM(S26,AU26)</f>
        <v>0</v>
      </c>
      <c r="BX26" s="121">
        <f>SUM(T26,AV26)</f>
        <v>38</v>
      </c>
      <c r="BY26" s="121">
        <f>SUM(U26,AW26)</f>
        <v>0</v>
      </c>
      <c r="BZ26" s="121">
        <f>SUM(V26,AX26)</f>
        <v>0</v>
      </c>
      <c r="CA26" s="121">
        <f>SUM(W26,AY26)</f>
        <v>35721</v>
      </c>
      <c r="CB26" s="121">
        <f>SUM(X26,AZ26)</f>
        <v>32603</v>
      </c>
      <c r="CC26" s="121">
        <f>SUM(Y26,BA26)</f>
        <v>0</v>
      </c>
      <c r="CD26" s="121">
        <f>SUM(Z26,BB26)</f>
        <v>0</v>
      </c>
      <c r="CE26" s="121">
        <f>SUM(AA26,BC26)</f>
        <v>3118</v>
      </c>
      <c r="CF26" s="121">
        <f>SUM(AB26,BD26)</f>
        <v>58483</v>
      </c>
      <c r="CG26" s="121">
        <f>SUM(AC26,BE26)</f>
        <v>0</v>
      </c>
      <c r="CH26" s="121">
        <f>SUM(AD26,BF26)</f>
        <v>3085</v>
      </c>
      <c r="CI26" s="121">
        <f>SUM(AE26,BG26)</f>
        <v>49742</v>
      </c>
    </row>
    <row r="27" spans="1:87" s="136" customFormat="1" ht="13.5" customHeight="1" x14ac:dyDescent="0.15">
      <c r="A27" s="119" t="s">
        <v>4</v>
      </c>
      <c r="B27" s="120" t="s">
        <v>402</v>
      </c>
      <c r="C27" s="119" t="s">
        <v>403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686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55332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3997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686</v>
      </c>
      <c r="BP27" s="121">
        <f>SUM(L27,AN27)</f>
        <v>0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59329</v>
      </c>
      <c r="CG27" s="121">
        <f>SUM(AC27,BE27)</f>
        <v>0</v>
      </c>
      <c r="CH27" s="121">
        <f>SUM(AD27,BF27)</f>
        <v>0</v>
      </c>
      <c r="CI27" s="121">
        <f>SUM(AE27,BG27)</f>
        <v>0</v>
      </c>
    </row>
    <row r="28" spans="1:87" s="136" customFormat="1" ht="13.5" customHeight="1" x14ac:dyDescent="0.15">
      <c r="A28" s="119" t="s">
        <v>4</v>
      </c>
      <c r="B28" s="120" t="s">
        <v>405</v>
      </c>
      <c r="C28" s="119" t="s">
        <v>406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1341</v>
      </c>
      <c r="L28" s="121">
        <f>+SUM(M28,R28,V28,W28,AC28)</f>
        <v>50808</v>
      </c>
      <c r="M28" s="121">
        <f>+SUM(N28:Q28)</f>
        <v>11031</v>
      </c>
      <c r="N28" s="121">
        <v>6233</v>
      </c>
      <c r="O28" s="121">
        <v>0</v>
      </c>
      <c r="P28" s="121">
        <v>0</v>
      </c>
      <c r="Q28" s="121">
        <v>4798</v>
      </c>
      <c r="R28" s="121">
        <f>+SUM(S28:U28)</f>
        <v>5660</v>
      </c>
      <c r="S28" s="121">
        <v>0</v>
      </c>
      <c r="T28" s="121">
        <v>0</v>
      </c>
      <c r="U28" s="121">
        <v>5660</v>
      </c>
      <c r="V28" s="121">
        <v>0</v>
      </c>
      <c r="W28" s="121">
        <f>+SUM(X28:AA28)</f>
        <v>34117</v>
      </c>
      <c r="X28" s="121">
        <v>34117</v>
      </c>
      <c r="Y28" s="121">
        <v>0</v>
      </c>
      <c r="Z28" s="121">
        <v>0</v>
      </c>
      <c r="AA28" s="121">
        <v>0</v>
      </c>
      <c r="AB28" s="121">
        <v>55350</v>
      </c>
      <c r="AC28" s="121">
        <v>0</v>
      </c>
      <c r="AD28" s="121">
        <v>0</v>
      </c>
      <c r="AE28" s="121">
        <f>+SUM(D28,L28,AD28)</f>
        <v>50808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15797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1341</v>
      </c>
      <c r="BP28" s="121">
        <f>SUM(L28,AN28)</f>
        <v>50808</v>
      </c>
      <c r="BQ28" s="121">
        <f>SUM(M28,AO28)</f>
        <v>11031</v>
      </c>
      <c r="BR28" s="121">
        <f>SUM(N28,AP28)</f>
        <v>6233</v>
      </c>
      <c r="BS28" s="121">
        <f>SUM(O28,AQ28)</f>
        <v>0</v>
      </c>
      <c r="BT28" s="121">
        <f>SUM(P28,AR28)</f>
        <v>0</v>
      </c>
      <c r="BU28" s="121">
        <f>SUM(Q28,AS28)</f>
        <v>4798</v>
      </c>
      <c r="BV28" s="121">
        <f>SUM(R28,AT28)</f>
        <v>5660</v>
      </c>
      <c r="BW28" s="121">
        <f>SUM(S28,AU28)</f>
        <v>0</v>
      </c>
      <c r="BX28" s="121">
        <f>SUM(T28,AV28)</f>
        <v>0</v>
      </c>
      <c r="BY28" s="121">
        <f>SUM(U28,AW28)</f>
        <v>5660</v>
      </c>
      <c r="BZ28" s="121">
        <f>SUM(V28,AX28)</f>
        <v>0</v>
      </c>
      <c r="CA28" s="121">
        <f>SUM(W28,AY28)</f>
        <v>34117</v>
      </c>
      <c r="CB28" s="121">
        <f>SUM(X28,AZ28)</f>
        <v>34117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71147</v>
      </c>
      <c r="CG28" s="121">
        <f>SUM(AC28,BE28)</f>
        <v>0</v>
      </c>
      <c r="CH28" s="121">
        <f>SUM(AD28,BF28)</f>
        <v>0</v>
      </c>
      <c r="CI28" s="121">
        <f>SUM(AE28,BG28)</f>
        <v>50808</v>
      </c>
    </row>
    <row r="29" spans="1:87" s="136" customFormat="1" ht="13.5" customHeight="1" x14ac:dyDescent="0.15">
      <c r="A29" s="119" t="s">
        <v>4</v>
      </c>
      <c r="B29" s="120" t="s">
        <v>408</v>
      </c>
      <c r="C29" s="119" t="s">
        <v>409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85153</v>
      </c>
      <c r="M29" s="121">
        <f>+SUM(N29:Q29)</f>
        <v>9202</v>
      </c>
      <c r="N29" s="121">
        <v>9202</v>
      </c>
      <c r="O29" s="121">
        <v>0</v>
      </c>
      <c r="P29" s="121">
        <v>0</v>
      </c>
      <c r="Q29" s="121">
        <v>0</v>
      </c>
      <c r="R29" s="121">
        <f>+SUM(S29:U29)</f>
        <v>3919</v>
      </c>
      <c r="S29" s="121">
        <v>0</v>
      </c>
      <c r="T29" s="121">
        <v>2066</v>
      </c>
      <c r="U29" s="121">
        <v>1853</v>
      </c>
      <c r="V29" s="121">
        <v>0</v>
      </c>
      <c r="W29" s="121">
        <f>+SUM(X29:AA29)</f>
        <v>72032</v>
      </c>
      <c r="X29" s="121">
        <v>26975</v>
      </c>
      <c r="Y29" s="121">
        <v>33774</v>
      </c>
      <c r="Z29" s="121">
        <v>10029</v>
      </c>
      <c r="AA29" s="121">
        <v>1254</v>
      </c>
      <c r="AB29" s="121">
        <v>36845</v>
      </c>
      <c r="AC29" s="121">
        <v>0</v>
      </c>
      <c r="AD29" s="121">
        <v>0</v>
      </c>
      <c r="AE29" s="121">
        <f>+SUM(D29,L29,AD29)</f>
        <v>85153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23646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85153</v>
      </c>
      <c r="BQ29" s="121">
        <f>SUM(M29,AO29)</f>
        <v>9202</v>
      </c>
      <c r="BR29" s="121">
        <f>SUM(N29,AP29)</f>
        <v>9202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3919</v>
      </c>
      <c r="BW29" s="121">
        <f>SUM(S29,AU29)</f>
        <v>0</v>
      </c>
      <c r="BX29" s="121">
        <f>SUM(T29,AV29)</f>
        <v>2066</v>
      </c>
      <c r="BY29" s="121">
        <f>SUM(U29,AW29)</f>
        <v>1853</v>
      </c>
      <c r="BZ29" s="121">
        <f>SUM(V29,AX29)</f>
        <v>0</v>
      </c>
      <c r="CA29" s="121">
        <f>SUM(W29,AY29)</f>
        <v>72032</v>
      </c>
      <c r="CB29" s="121">
        <f>SUM(X29,AZ29)</f>
        <v>26975</v>
      </c>
      <c r="CC29" s="121">
        <f>SUM(Y29,BA29)</f>
        <v>33774</v>
      </c>
      <c r="CD29" s="121">
        <f>SUM(Z29,BB29)</f>
        <v>10029</v>
      </c>
      <c r="CE29" s="121">
        <f>SUM(AA29,BC29)</f>
        <v>1254</v>
      </c>
      <c r="CF29" s="121">
        <f>SUM(AB29,BD29)</f>
        <v>60491</v>
      </c>
      <c r="CG29" s="121">
        <f>SUM(AC29,BE29)</f>
        <v>0</v>
      </c>
      <c r="CH29" s="121">
        <f>SUM(AD29,BF29)</f>
        <v>0</v>
      </c>
      <c r="CI29" s="121">
        <f>SUM(AE29,BG29)</f>
        <v>85153</v>
      </c>
    </row>
    <row r="30" spans="1:87" s="136" customFormat="1" ht="13.5" customHeight="1" x14ac:dyDescent="0.15">
      <c r="A30" s="119" t="s">
        <v>4</v>
      </c>
      <c r="B30" s="120" t="s">
        <v>411</v>
      </c>
      <c r="C30" s="119" t="s">
        <v>412</v>
      </c>
      <c r="D30" s="121">
        <f>+SUM(E30,J30)</f>
        <v>210093</v>
      </c>
      <c r="E30" s="121">
        <f>+SUM(F30:I30)</f>
        <v>210093</v>
      </c>
      <c r="F30" s="121">
        <v>948</v>
      </c>
      <c r="G30" s="121">
        <v>0</v>
      </c>
      <c r="H30" s="121">
        <v>209145</v>
      </c>
      <c r="I30" s="121">
        <v>0</v>
      </c>
      <c r="J30" s="121">
        <v>0</v>
      </c>
      <c r="K30" s="121">
        <v>0</v>
      </c>
      <c r="L30" s="121">
        <f>+SUM(M30,R30,V30,W30,AC30)</f>
        <v>117703</v>
      </c>
      <c r="M30" s="121">
        <f>+SUM(N30:Q30)</f>
        <v>22747</v>
      </c>
      <c r="N30" s="121">
        <v>22747</v>
      </c>
      <c r="O30" s="121">
        <v>0</v>
      </c>
      <c r="P30" s="121">
        <v>0</v>
      </c>
      <c r="Q30" s="121">
        <v>0</v>
      </c>
      <c r="R30" s="121">
        <f>+SUM(S30:U30)</f>
        <v>4405</v>
      </c>
      <c r="S30" s="121">
        <v>0</v>
      </c>
      <c r="T30" s="121">
        <v>4222</v>
      </c>
      <c r="U30" s="121">
        <v>183</v>
      </c>
      <c r="V30" s="121">
        <v>0</v>
      </c>
      <c r="W30" s="121">
        <f>+SUM(X30:AA30)</f>
        <v>90551</v>
      </c>
      <c r="X30" s="121">
        <v>37433</v>
      </c>
      <c r="Y30" s="121">
        <v>9703</v>
      </c>
      <c r="Z30" s="121">
        <v>43415</v>
      </c>
      <c r="AA30" s="121">
        <v>0</v>
      </c>
      <c r="AB30" s="121">
        <v>39710</v>
      </c>
      <c r="AC30" s="121">
        <v>0</v>
      </c>
      <c r="AD30" s="121">
        <v>0</v>
      </c>
      <c r="AE30" s="121">
        <f>+SUM(D30,L30,AD30)</f>
        <v>327796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25485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210093</v>
      </c>
      <c r="BI30" s="121">
        <f>SUM(E30,AG30)</f>
        <v>210093</v>
      </c>
      <c r="BJ30" s="121">
        <f>SUM(F30,AH30)</f>
        <v>948</v>
      </c>
      <c r="BK30" s="121">
        <f>SUM(G30,AI30)</f>
        <v>0</v>
      </c>
      <c r="BL30" s="121">
        <f>SUM(H30,AJ30)</f>
        <v>209145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117703</v>
      </c>
      <c r="BQ30" s="121">
        <f>SUM(M30,AO30)</f>
        <v>22747</v>
      </c>
      <c r="BR30" s="121">
        <f>SUM(N30,AP30)</f>
        <v>22747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4405</v>
      </c>
      <c r="BW30" s="121">
        <f>SUM(S30,AU30)</f>
        <v>0</v>
      </c>
      <c r="BX30" s="121">
        <f>SUM(T30,AV30)</f>
        <v>4222</v>
      </c>
      <c r="BY30" s="121">
        <f>SUM(U30,AW30)</f>
        <v>183</v>
      </c>
      <c r="BZ30" s="121">
        <f>SUM(V30,AX30)</f>
        <v>0</v>
      </c>
      <c r="CA30" s="121">
        <f>SUM(W30,AY30)</f>
        <v>90551</v>
      </c>
      <c r="CB30" s="121">
        <f>SUM(X30,AZ30)</f>
        <v>37433</v>
      </c>
      <c r="CC30" s="121">
        <f>SUM(Y30,BA30)</f>
        <v>9703</v>
      </c>
      <c r="CD30" s="121">
        <f>SUM(Z30,BB30)</f>
        <v>43415</v>
      </c>
      <c r="CE30" s="121">
        <f>SUM(AA30,BC30)</f>
        <v>0</v>
      </c>
      <c r="CF30" s="121">
        <f>SUM(AB30,BD30)</f>
        <v>65195</v>
      </c>
      <c r="CG30" s="121">
        <f>SUM(AC30,BE30)</f>
        <v>0</v>
      </c>
      <c r="CH30" s="121">
        <f>SUM(AD30,BF30)</f>
        <v>0</v>
      </c>
      <c r="CI30" s="121">
        <f>SUM(AE30,BG30)</f>
        <v>327796</v>
      </c>
    </row>
    <row r="31" spans="1:87" s="136" customFormat="1" ht="13.5" customHeight="1" x14ac:dyDescent="0.15">
      <c r="A31" s="119" t="s">
        <v>4</v>
      </c>
      <c r="B31" s="120" t="s">
        <v>414</v>
      </c>
      <c r="C31" s="119" t="s">
        <v>415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78288</v>
      </c>
      <c r="M31" s="121">
        <f>+SUM(N31:Q31)</f>
        <v>18462</v>
      </c>
      <c r="N31" s="121">
        <v>15154</v>
      </c>
      <c r="O31" s="121">
        <v>0</v>
      </c>
      <c r="P31" s="121">
        <v>0</v>
      </c>
      <c r="Q31" s="121">
        <v>3308</v>
      </c>
      <c r="R31" s="121">
        <f>+SUM(S31:U31)</f>
        <v>14272</v>
      </c>
      <c r="S31" s="121">
        <v>590</v>
      </c>
      <c r="T31" s="121">
        <v>0</v>
      </c>
      <c r="U31" s="121">
        <v>13682</v>
      </c>
      <c r="V31" s="121">
        <v>0</v>
      </c>
      <c r="W31" s="121">
        <f>+SUM(X31:AA31)</f>
        <v>45554</v>
      </c>
      <c r="X31" s="121">
        <v>45554</v>
      </c>
      <c r="Y31" s="121">
        <v>0</v>
      </c>
      <c r="Z31" s="121">
        <v>0</v>
      </c>
      <c r="AA31" s="121">
        <v>0</v>
      </c>
      <c r="AB31" s="121">
        <v>132280</v>
      </c>
      <c r="AC31" s="121">
        <v>0</v>
      </c>
      <c r="AD31" s="121">
        <v>0</v>
      </c>
      <c r="AE31" s="121">
        <f>+SUM(D31,L31,AD31)</f>
        <v>78288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827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79921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827</v>
      </c>
      <c r="BP31" s="121">
        <f>SUM(L31,AN31)</f>
        <v>78288</v>
      </c>
      <c r="BQ31" s="121">
        <f>SUM(M31,AO31)</f>
        <v>18462</v>
      </c>
      <c r="BR31" s="121">
        <f>SUM(N31,AP31)</f>
        <v>15154</v>
      </c>
      <c r="BS31" s="121">
        <f>SUM(O31,AQ31)</f>
        <v>0</v>
      </c>
      <c r="BT31" s="121">
        <f>SUM(P31,AR31)</f>
        <v>0</v>
      </c>
      <c r="BU31" s="121">
        <f>SUM(Q31,AS31)</f>
        <v>3308</v>
      </c>
      <c r="BV31" s="121">
        <f>SUM(R31,AT31)</f>
        <v>14272</v>
      </c>
      <c r="BW31" s="121">
        <f>SUM(S31,AU31)</f>
        <v>590</v>
      </c>
      <c r="BX31" s="121">
        <f>SUM(T31,AV31)</f>
        <v>0</v>
      </c>
      <c r="BY31" s="121">
        <f>SUM(U31,AW31)</f>
        <v>13682</v>
      </c>
      <c r="BZ31" s="121">
        <f>SUM(V31,AX31)</f>
        <v>0</v>
      </c>
      <c r="CA31" s="121">
        <f>SUM(W31,AY31)</f>
        <v>45554</v>
      </c>
      <c r="CB31" s="121">
        <f>SUM(X31,AZ31)</f>
        <v>45554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212201</v>
      </c>
      <c r="CG31" s="121">
        <f>SUM(AC31,BE31)</f>
        <v>0</v>
      </c>
      <c r="CH31" s="121">
        <f>SUM(AD31,BF31)</f>
        <v>0</v>
      </c>
      <c r="CI31" s="121">
        <f>SUM(AE31,BG31)</f>
        <v>78288</v>
      </c>
    </row>
    <row r="32" spans="1:87" s="136" customFormat="1" ht="13.5" customHeight="1" x14ac:dyDescent="0.15">
      <c r="A32" s="119" t="s">
        <v>4</v>
      </c>
      <c r="B32" s="120" t="s">
        <v>419</v>
      </c>
      <c r="C32" s="119" t="s">
        <v>420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182986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6084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33042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6084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216028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15">
      <c r="A33" s="119" t="s">
        <v>4</v>
      </c>
      <c r="B33" s="120" t="s">
        <v>424</v>
      </c>
      <c r="C33" s="119" t="s">
        <v>425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45601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20628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0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66229</v>
      </c>
      <c r="CG33" s="121">
        <f>SUM(AC33,BE33)</f>
        <v>0</v>
      </c>
      <c r="CH33" s="121">
        <f>SUM(AD33,BF33)</f>
        <v>0</v>
      </c>
      <c r="CI33" s="121">
        <f>SUM(AE33,BG33)</f>
        <v>0</v>
      </c>
    </row>
    <row r="34" spans="1:87" s="136" customFormat="1" ht="13.5" customHeight="1" x14ac:dyDescent="0.15">
      <c r="A34" s="119" t="s">
        <v>4</v>
      </c>
      <c r="B34" s="120" t="s">
        <v>427</v>
      </c>
      <c r="C34" s="119" t="s">
        <v>428</v>
      </c>
      <c r="D34" s="121">
        <f>+SUM(E34,J34)</f>
        <v>1674</v>
      </c>
      <c r="E34" s="121">
        <f>+SUM(F34:I34)</f>
        <v>1674</v>
      </c>
      <c r="F34" s="121">
        <v>0</v>
      </c>
      <c r="G34" s="121">
        <v>0</v>
      </c>
      <c r="H34" s="121">
        <v>1674</v>
      </c>
      <c r="I34" s="121">
        <v>0</v>
      </c>
      <c r="J34" s="121">
        <v>0</v>
      </c>
      <c r="K34" s="121">
        <v>0</v>
      </c>
      <c r="L34" s="121">
        <f>+SUM(M34,R34,V34,W34,AC34)</f>
        <v>25974</v>
      </c>
      <c r="M34" s="121">
        <f>+SUM(N34:Q34)</f>
        <v>3651</v>
      </c>
      <c r="N34" s="121">
        <v>2335</v>
      </c>
      <c r="O34" s="121">
        <v>0</v>
      </c>
      <c r="P34" s="121">
        <v>0</v>
      </c>
      <c r="Q34" s="121">
        <v>1316</v>
      </c>
      <c r="R34" s="121">
        <f>+SUM(S34:U34)</f>
        <v>6878</v>
      </c>
      <c r="S34" s="121">
        <v>0</v>
      </c>
      <c r="T34" s="121">
        <v>0</v>
      </c>
      <c r="U34" s="121">
        <v>6878</v>
      </c>
      <c r="V34" s="121">
        <v>0</v>
      </c>
      <c r="W34" s="121">
        <f>+SUM(X34:AA34)</f>
        <v>15445</v>
      </c>
      <c r="X34" s="121">
        <v>8370</v>
      </c>
      <c r="Y34" s="121">
        <v>0</v>
      </c>
      <c r="Z34" s="121">
        <v>7075</v>
      </c>
      <c r="AA34" s="121">
        <v>0</v>
      </c>
      <c r="AB34" s="121">
        <v>38859</v>
      </c>
      <c r="AC34" s="121">
        <v>0</v>
      </c>
      <c r="AD34" s="121">
        <v>0</v>
      </c>
      <c r="AE34" s="121">
        <f>+SUM(D34,L34,AD34)</f>
        <v>27648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318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30711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1674</v>
      </c>
      <c r="BI34" s="121">
        <f>SUM(E34,AG34)</f>
        <v>1674</v>
      </c>
      <c r="BJ34" s="121">
        <f>SUM(F34,AH34)</f>
        <v>0</v>
      </c>
      <c r="BK34" s="121">
        <f>SUM(G34,AI34)</f>
        <v>0</v>
      </c>
      <c r="BL34" s="121">
        <f>SUM(H34,AJ34)</f>
        <v>1674</v>
      </c>
      <c r="BM34" s="121">
        <f>SUM(I34,AK34)</f>
        <v>0</v>
      </c>
      <c r="BN34" s="121">
        <f>SUM(J34,AL34)</f>
        <v>0</v>
      </c>
      <c r="BO34" s="121">
        <f>SUM(K34,AM34)</f>
        <v>318</v>
      </c>
      <c r="BP34" s="121">
        <f>SUM(L34,AN34)</f>
        <v>25974</v>
      </c>
      <c r="BQ34" s="121">
        <f>SUM(M34,AO34)</f>
        <v>3651</v>
      </c>
      <c r="BR34" s="121">
        <f>SUM(N34,AP34)</f>
        <v>2335</v>
      </c>
      <c r="BS34" s="121">
        <f>SUM(O34,AQ34)</f>
        <v>0</v>
      </c>
      <c r="BT34" s="121">
        <f>SUM(P34,AR34)</f>
        <v>0</v>
      </c>
      <c r="BU34" s="121">
        <f>SUM(Q34,AS34)</f>
        <v>1316</v>
      </c>
      <c r="BV34" s="121">
        <f>SUM(R34,AT34)</f>
        <v>6878</v>
      </c>
      <c r="BW34" s="121">
        <f>SUM(S34,AU34)</f>
        <v>0</v>
      </c>
      <c r="BX34" s="121">
        <f>SUM(T34,AV34)</f>
        <v>0</v>
      </c>
      <c r="BY34" s="121">
        <f>SUM(U34,AW34)</f>
        <v>6878</v>
      </c>
      <c r="BZ34" s="121">
        <f>SUM(V34,AX34)</f>
        <v>0</v>
      </c>
      <c r="CA34" s="121">
        <f>SUM(W34,AY34)</f>
        <v>15445</v>
      </c>
      <c r="CB34" s="121">
        <f>SUM(X34,AZ34)</f>
        <v>8370</v>
      </c>
      <c r="CC34" s="121">
        <f>SUM(Y34,BA34)</f>
        <v>0</v>
      </c>
      <c r="CD34" s="121">
        <f>SUM(Z34,BB34)</f>
        <v>7075</v>
      </c>
      <c r="CE34" s="121">
        <f>SUM(AA34,BC34)</f>
        <v>0</v>
      </c>
      <c r="CF34" s="121">
        <f>SUM(AB34,BD34)</f>
        <v>69570</v>
      </c>
      <c r="CG34" s="121">
        <f>SUM(AC34,BE34)</f>
        <v>0</v>
      </c>
      <c r="CH34" s="121">
        <f>SUM(AD34,BF34)</f>
        <v>0</v>
      </c>
      <c r="CI34" s="121">
        <f>SUM(AE34,BG34)</f>
        <v>27648</v>
      </c>
    </row>
    <row r="35" spans="1:87" s="136" customFormat="1" ht="13.5" customHeight="1" x14ac:dyDescent="0.15">
      <c r="A35" s="119" t="s">
        <v>4</v>
      </c>
      <c r="B35" s="120" t="s">
        <v>430</v>
      </c>
      <c r="C35" s="119" t="s">
        <v>431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0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192617</v>
      </c>
      <c r="AC35" s="121">
        <v>0</v>
      </c>
      <c r="AD35" s="121">
        <v>0</v>
      </c>
      <c r="AE35" s="121">
        <f>+SUM(D35,L35,AD35)</f>
        <v>0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7297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39627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7297</v>
      </c>
      <c r="BP35" s="121">
        <f>SUM(L35,AN35)</f>
        <v>0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232244</v>
      </c>
      <c r="CG35" s="121">
        <f>SUM(AC35,BE35)</f>
        <v>0</v>
      </c>
      <c r="CH35" s="121">
        <f>SUM(AD35,BF35)</f>
        <v>0</v>
      </c>
      <c r="CI35" s="121">
        <f>SUM(AE35,BG35)</f>
        <v>0</v>
      </c>
    </row>
    <row r="36" spans="1:87" s="136" customFormat="1" ht="13.5" customHeight="1" x14ac:dyDescent="0.15">
      <c r="A36" s="119" t="s">
        <v>4</v>
      </c>
      <c r="B36" s="120" t="s">
        <v>433</v>
      </c>
      <c r="C36" s="119" t="s">
        <v>434</v>
      </c>
      <c r="D36" s="121">
        <f>+SUM(E36,J36)</f>
        <v>999</v>
      </c>
      <c r="E36" s="121">
        <f>+SUM(F36:I36)</f>
        <v>999</v>
      </c>
      <c r="F36" s="121">
        <v>0</v>
      </c>
      <c r="G36" s="121">
        <v>0</v>
      </c>
      <c r="H36" s="121">
        <v>999</v>
      </c>
      <c r="I36" s="121">
        <v>0</v>
      </c>
      <c r="J36" s="121">
        <v>0</v>
      </c>
      <c r="K36" s="121">
        <v>0</v>
      </c>
      <c r="L36" s="121">
        <f>+SUM(M36,R36,V36,W36,AC36)</f>
        <v>78501</v>
      </c>
      <c r="M36" s="121">
        <f>+SUM(N36:Q36)</f>
        <v>9767</v>
      </c>
      <c r="N36" s="121">
        <v>9767</v>
      </c>
      <c r="O36" s="121">
        <v>0</v>
      </c>
      <c r="P36" s="121">
        <v>0</v>
      </c>
      <c r="Q36" s="121">
        <v>0</v>
      </c>
      <c r="R36" s="121">
        <f>+SUM(S36:U36)</f>
        <v>8088</v>
      </c>
      <c r="S36" s="121">
        <v>0</v>
      </c>
      <c r="T36" s="121">
        <v>0</v>
      </c>
      <c r="U36" s="121">
        <v>8088</v>
      </c>
      <c r="V36" s="121">
        <v>0</v>
      </c>
      <c r="W36" s="121">
        <f>+SUM(X36:AA36)</f>
        <v>60646</v>
      </c>
      <c r="X36" s="121">
        <v>56041</v>
      </c>
      <c r="Y36" s="121">
        <v>0</v>
      </c>
      <c r="Z36" s="121">
        <v>4605</v>
      </c>
      <c r="AA36" s="121">
        <v>0</v>
      </c>
      <c r="AB36" s="121">
        <v>116491</v>
      </c>
      <c r="AC36" s="121">
        <v>0</v>
      </c>
      <c r="AD36" s="121">
        <v>0</v>
      </c>
      <c r="AE36" s="121">
        <f>+SUM(D36,L36,AD36)</f>
        <v>79500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625</v>
      </c>
      <c r="AN36" s="121">
        <f>+SUM(AO36,AT36,AX36,AY36,BE36)</f>
        <v>17766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17766</v>
      </c>
      <c r="AZ36" s="121">
        <v>17766</v>
      </c>
      <c r="BA36" s="121">
        <v>0</v>
      </c>
      <c r="BB36" s="121">
        <v>0</v>
      </c>
      <c r="BC36" s="121">
        <v>0</v>
      </c>
      <c r="BD36" s="121">
        <v>60394</v>
      </c>
      <c r="BE36" s="121">
        <v>0</v>
      </c>
      <c r="BF36" s="121">
        <v>0</v>
      </c>
      <c r="BG36" s="121">
        <f>+SUM(BF36,AN36,AF36)</f>
        <v>17766</v>
      </c>
      <c r="BH36" s="121">
        <f>SUM(D36,AF36)</f>
        <v>999</v>
      </c>
      <c r="BI36" s="121">
        <f>SUM(E36,AG36)</f>
        <v>999</v>
      </c>
      <c r="BJ36" s="121">
        <f>SUM(F36,AH36)</f>
        <v>0</v>
      </c>
      <c r="BK36" s="121">
        <f>SUM(G36,AI36)</f>
        <v>0</v>
      </c>
      <c r="BL36" s="121">
        <f>SUM(H36,AJ36)</f>
        <v>999</v>
      </c>
      <c r="BM36" s="121">
        <f>SUM(I36,AK36)</f>
        <v>0</v>
      </c>
      <c r="BN36" s="121">
        <f>SUM(J36,AL36)</f>
        <v>0</v>
      </c>
      <c r="BO36" s="121">
        <f>SUM(K36,AM36)</f>
        <v>625</v>
      </c>
      <c r="BP36" s="121">
        <f>SUM(L36,AN36)</f>
        <v>96267</v>
      </c>
      <c r="BQ36" s="121">
        <f>SUM(M36,AO36)</f>
        <v>9767</v>
      </c>
      <c r="BR36" s="121">
        <f>SUM(N36,AP36)</f>
        <v>9767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8088</v>
      </c>
      <c r="BW36" s="121">
        <f>SUM(S36,AU36)</f>
        <v>0</v>
      </c>
      <c r="BX36" s="121">
        <f>SUM(T36,AV36)</f>
        <v>0</v>
      </c>
      <c r="BY36" s="121">
        <f>SUM(U36,AW36)</f>
        <v>8088</v>
      </c>
      <c r="BZ36" s="121">
        <f>SUM(V36,AX36)</f>
        <v>0</v>
      </c>
      <c r="CA36" s="121">
        <f>SUM(W36,AY36)</f>
        <v>78412</v>
      </c>
      <c r="CB36" s="121">
        <f>SUM(X36,AZ36)</f>
        <v>73807</v>
      </c>
      <c r="CC36" s="121">
        <f>SUM(Y36,BA36)</f>
        <v>0</v>
      </c>
      <c r="CD36" s="121">
        <f>SUM(Z36,BB36)</f>
        <v>4605</v>
      </c>
      <c r="CE36" s="121">
        <f>SUM(AA36,BC36)</f>
        <v>0</v>
      </c>
      <c r="CF36" s="121">
        <f>SUM(AB36,BD36)</f>
        <v>176885</v>
      </c>
      <c r="CG36" s="121">
        <f>SUM(AC36,BE36)</f>
        <v>0</v>
      </c>
      <c r="CH36" s="121">
        <f>SUM(AD36,BF36)</f>
        <v>0</v>
      </c>
      <c r="CI36" s="121">
        <f>SUM(AE36,BG36)</f>
        <v>97266</v>
      </c>
    </row>
    <row r="37" spans="1:87" s="136" customFormat="1" ht="13.5" customHeight="1" x14ac:dyDescent="0.15">
      <c r="A37" s="119" t="s">
        <v>4</v>
      </c>
      <c r="B37" s="120" t="s">
        <v>436</v>
      </c>
      <c r="C37" s="119" t="s">
        <v>437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0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127467</v>
      </c>
      <c r="AC37" s="121">
        <v>0</v>
      </c>
      <c r="AD37" s="121">
        <v>0</v>
      </c>
      <c r="AE37" s="121">
        <f>+SUM(D37,L37,AD37)</f>
        <v>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42646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0</v>
      </c>
      <c r="BQ37" s="121">
        <f>SUM(M37,AO37)</f>
        <v>0</v>
      </c>
      <c r="BR37" s="121">
        <f>SUM(N37,AP37)</f>
        <v>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0</v>
      </c>
      <c r="BW37" s="121">
        <f>SUM(S37,AU37)</f>
        <v>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170113</v>
      </c>
      <c r="CG37" s="121">
        <f>SUM(AC37,BE37)</f>
        <v>0</v>
      </c>
      <c r="CH37" s="121">
        <f>SUM(AD37,BF37)</f>
        <v>0</v>
      </c>
      <c r="CI37" s="121">
        <f>SUM(AE37,BG37)</f>
        <v>0</v>
      </c>
    </row>
    <row r="38" spans="1:87" s="136" customFormat="1" ht="13.5" customHeight="1" x14ac:dyDescent="0.15">
      <c r="A38" s="119" t="s">
        <v>4</v>
      </c>
      <c r="B38" s="120" t="s">
        <v>439</v>
      </c>
      <c r="C38" s="119" t="s">
        <v>440</v>
      </c>
      <c r="D38" s="121">
        <f>+SUM(E38,J38)</f>
        <v>21508</v>
      </c>
      <c r="E38" s="121">
        <f>+SUM(F38:I38)</f>
        <v>21508</v>
      </c>
      <c r="F38" s="121">
        <v>21508</v>
      </c>
      <c r="G38" s="121">
        <v>0</v>
      </c>
      <c r="H38" s="121">
        <v>0</v>
      </c>
      <c r="I38" s="121">
        <v>0</v>
      </c>
      <c r="J38" s="121">
        <v>0</v>
      </c>
      <c r="K38" s="121">
        <v>143</v>
      </c>
      <c r="L38" s="121">
        <f>+SUM(M38,R38,V38,W38,AC38)</f>
        <v>61360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18636</v>
      </c>
      <c r="W38" s="121">
        <f>+SUM(X38:AA38)</f>
        <v>42724</v>
      </c>
      <c r="X38" s="121">
        <v>33048</v>
      </c>
      <c r="Y38" s="121">
        <v>63</v>
      </c>
      <c r="Z38" s="121">
        <v>2041</v>
      </c>
      <c r="AA38" s="121">
        <v>7572</v>
      </c>
      <c r="AB38" s="121">
        <v>103527</v>
      </c>
      <c r="AC38" s="121">
        <v>0</v>
      </c>
      <c r="AD38" s="121">
        <v>0</v>
      </c>
      <c r="AE38" s="121">
        <f>+SUM(D38,L38,AD38)</f>
        <v>82868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399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53078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21508</v>
      </c>
      <c r="BI38" s="121">
        <f>SUM(E38,AG38)</f>
        <v>21508</v>
      </c>
      <c r="BJ38" s="121">
        <f>SUM(F38,AH38)</f>
        <v>21508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542</v>
      </c>
      <c r="BP38" s="121">
        <f>SUM(L38,AN38)</f>
        <v>61360</v>
      </c>
      <c r="BQ38" s="121">
        <f>SUM(M38,AO38)</f>
        <v>0</v>
      </c>
      <c r="BR38" s="121">
        <f>SUM(N38,AP38)</f>
        <v>0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18636</v>
      </c>
      <c r="CA38" s="121">
        <f>SUM(W38,AY38)</f>
        <v>42724</v>
      </c>
      <c r="CB38" s="121">
        <f>SUM(X38,AZ38)</f>
        <v>33048</v>
      </c>
      <c r="CC38" s="121">
        <f>SUM(Y38,BA38)</f>
        <v>63</v>
      </c>
      <c r="CD38" s="121">
        <f>SUM(Z38,BB38)</f>
        <v>2041</v>
      </c>
      <c r="CE38" s="121">
        <f>SUM(AA38,BC38)</f>
        <v>7572</v>
      </c>
      <c r="CF38" s="121">
        <f>SUM(AB38,BD38)</f>
        <v>156605</v>
      </c>
      <c r="CG38" s="121">
        <f>SUM(AC38,BE38)</f>
        <v>0</v>
      </c>
      <c r="CH38" s="121">
        <f>SUM(AD38,BF38)</f>
        <v>0</v>
      </c>
      <c r="CI38" s="121">
        <f>SUM(AE38,BG38)</f>
        <v>82868</v>
      </c>
    </row>
    <row r="39" spans="1:87" s="136" customFormat="1" ht="13.5" customHeight="1" x14ac:dyDescent="0.15">
      <c r="A39" s="119" t="s">
        <v>4</v>
      </c>
      <c r="B39" s="120" t="s">
        <v>442</v>
      </c>
      <c r="C39" s="119" t="s">
        <v>443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148</v>
      </c>
      <c r="L39" s="121">
        <f>+SUM(M39,R39,V39,W39,AC39)</f>
        <v>78753</v>
      </c>
      <c r="M39" s="121">
        <f>+SUM(N39:Q39)</f>
        <v>6884</v>
      </c>
      <c r="N39" s="121">
        <v>6884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71869</v>
      </c>
      <c r="X39" s="121">
        <v>36720</v>
      </c>
      <c r="Y39" s="121">
        <v>30131</v>
      </c>
      <c r="Z39" s="121">
        <v>0</v>
      </c>
      <c r="AA39" s="121">
        <v>5018</v>
      </c>
      <c r="AB39" s="121">
        <v>102168</v>
      </c>
      <c r="AC39" s="121">
        <v>0</v>
      </c>
      <c r="AD39" s="121">
        <v>947</v>
      </c>
      <c r="AE39" s="121">
        <f>+SUM(D39,L39,AD39)</f>
        <v>79700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439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59019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587</v>
      </c>
      <c r="BP39" s="121">
        <f>SUM(L39,AN39)</f>
        <v>78753</v>
      </c>
      <c r="BQ39" s="121">
        <f>SUM(M39,AO39)</f>
        <v>6884</v>
      </c>
      <c r="BR39" s="121">
        <f>SUM(N39,AP39)</f>
        <v>6884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71869</v>
      </c>
      <c r="CB39" s="121">
        <f>SUM(X39,AZ39)</f>
        <v>36720</v>
      </c>
      <c r="CC39" s="121">
        <f>SUM(Y39,BA39)</f>
        <v>30131</v>
      </c>
      <c r="CD39" s="121">
        <f>SUM(Z39,BB39)</f>
        <v>0</v>
      </c>
      <c r="CE39" s="121">
        <f>SUM(AA39,BC39)</f>
        <v>5018</v>
      </c>
      <c r="CF39" s="121">
        <f>SUM(AB39,BD39)</f>
        <v>161187</v>
      </c>
      <c r="CG39" s="121">
        <f>SUM(AC39,BE39)</f>
        <v>0</v>
      </c>
      <c r="CH39" s="121">
        <f>SUM(AD39,BF39)</f>
        <v>947</v>
      </c>
      <c r="CI39" s="121">
        <f>SUM(AE39,BG39)</f>
        <v>79700</v>
      </c>
    </row>
    <row r="40" spans="1:87" s="136" customFormat="1" ht="13.5" customHeight="1" x14ac:dyDescent="0.15">
      <c r="A40" s="119" t="s">
        <v>4</v>
      </c>
      <c r="B40" s="120" t="s">
        <v>445</v>
      </c>
      <c r="C40" s="119" t="s">
        <v>446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72</v>
      </c>
      <c r="L40" s="121">
        <f>+SUM(M40,R40,V40,W40,AC40)</f>
        <v>36072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3370</v>
      </c>
      <c r="S40" s="121">
        <v>2713</v>
      </c>
      <c r="T40" s="121">
        <v>0</v>
      </c>
      <c r="U40" s="121">
        <v>657</v>
      </c>
      <c r="V40" s="121">
        <v>0</v>
      </c>
      <c r="W40" s="121">
        <f>+SUM(X40:AA40)</f>
        <v>32702</v>
      </c>
      <c r="X40" s="121">
        <v>28998</v>
      </c>
      <c r="Y40" s="121">
        <v>0</v>
      </c>
      <c r="Z40" s="121">
        <v>1594</v>
      </c>
      <c r="AA40" s="121">
        <v>2110</v>
      </c>
      <c r="AB40" s="121">
        <v>50416</v>
      </c>
      <c r="AC40" s="121">
        <v>0</v>
      </c>
      <c r="AD40" s="121">
        <v>0</v>
      </c>
      <c r="AE40" s="121">
        <f>+SUM(D40,L40,AD40)</f>
        <v>36072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203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24960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275</v>
      </c>
      <c r="BP40" s="121">
        <f>SUM(L40,AN40)</f>
        <v>36072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3370</v>
      </c>
      <c r="BW40" s="121">
        <f>SUM(S40,AU40)</f>
        <v>2713</v>
      </c>
      <c r="BX40" s="121">
        <f>SUM(T40,AV40)</f>
        <v>0</v>
      </c>
      <c r="BY40" s="121">
        <f>SUM(U40,AW40)</f>
        <v>657</v>
      </c>
      <c r="BZ40" s="121">
        <f>SUM(V40,AX40)</f>
        <v>0</v>
      </c>
      <c r="CA40" s="121">
        <f>SUM(W40,AY40)</f>
        <v>32702</v>
      </c>
      <c r="CB40" s="121">
        <f>SUM(X40,AZ40)</f>
        <v>28998</v>
      </c>
      <c r="CC40" s="121">
        <f>SUM(Y40,BA40)</f>
        <v>0</v>
      </c>
      <c r="CD40" s="121">
        <f>SUM(Z40,BB40)</f>
        <v>1594</v>
      </c>
      <c r="CE40" s="121">
        <f>SUM(AA40,BC40)</f>
        <v>2110</v>
      </c>
      <c r="CF40" s="121">
        <f>SUM(AB40,BD40)</f>
        <v>75376</v>
      </c>
      <c r="CG40" s="121">
        <f>SUM(AC40,BE40)</f>
        <v>0</v>
      </c>
      <c r="CH40" s="121">
        <f>SUM(AD40,BF40)</f>
        <v>0</v>
      </c>
      <c r="CI40" s="121">
        <f>SUM(AE40,BG40)</f>
        <v>36072</v>
      </c>
    </row>
    <row r="41" spans="1:87" s="136" customFormat="1" ht="13.5" customHeight="1" x14ac:dyDescent="0.15">
      <c r="A41" s="119" t="s">
        <v>4</v>
      </c>
      <c r="B41" s="120" t="s">
        <v>448</v>
      </c>
      <c r="C41" s="119" t="s">
        <v>449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74</v>
      </c>
      <c r="L41" s="121">
        <f>+SUM(M41,R41,V41,W41,AC41)</f>
        <v>51912</v>
      </c>
      <c r="M41" s="121">
        <f>+SUM(N41:Q41)</f>
        <v>3425</v>
      </c>
      <c r="N41" s="121">
        <v>2227</v>
      </c>
      <c r="O41" s="121">
        <v>0</v>
      </c>
      <c r="P41" s="121">
        <v>0</v>
      </c>
      <c r="Q41" s="121">
        <v>1198</v>
      </c>
      <c r="R41" s="121">
        <f>+SUM(S41:U41)</f>
        <v>45630</v>
      </c>
      <c r="S41" s="121">
        <v>43632</v>
      </c>
      <c r="T41" s="121">
        <v>0</v>
      </c>
      <c r="U41" s="121">
        <v>1998</v>
      </c>
      <c r="V41" s="121">
        <v>0</v>
      </c>
      <c r="W41" s="121">
        <f>+SUM(X41:AA41)</f>
        <v>2857</v>
      </c>
      <c r="X41" s="121">
        <v>0</v>
      </c>
      <c r="Y41" s="121">
        <v>0</v>
      </c>
      <c r="Z41" s="121">
        <v>0</v>
      </c>
      <c r="AA41" s="121">
        <v>2857</v>
      </c>
      <c r="AB41" s="121">
        <v>52342</v>
      </c>
      <c r="AC41" s="121">
        <v>0</v>
      </c>
      <c r="AD41" s="121">
        <v>3276</v>
      </c>
      <c r="AE41" s="121">
        <f>+SUM(D41,L41,AD41)</f>
        <v>55188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201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25159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275</v>
      </c>
      <c r="BP41" s="121">
        <f>SUM(L41,AN41)</f>
        <v>51912</v>
      </c>
      <c r="BQ41" s="121">
        <f>SUM(M41,AO41)</f>
        <v>3425</v>
      </c>
      <c r="BR41" s="121">
        <f>SUM(N41,AP41)</f>
        <v>2227</v>
      </c>
      <c r="BS41" s="121">
        <f>SUM(O41,AQ41)</f>
        <v>0</v>
      </c>
      <c r="BT41" s="121">
        <f>SUM(P41,AR41)</f>
        <v>0</v>
      </c>
      <c r="BU41" s="121">
        <f>SUM(Q41,AS41)</f>
        <v>1198</v>
      </c>
      <c r="BV41" s="121">
        <f>SUM(R41,AT41)</f>
        <v>45630</v>
      </c>
      <c r="BW41" s="121">
        <f>SUM(S41,AU41)</f>
        <v>43632</v>
      </c>
      <c r="BX41" s="121">
        <f>SUM(T41,AV41)</f>
        <v>0</v>
      </c>
      <c r="BY41" s="121">
        <f>SUM(U41,AW41)</f>
        <v>1998</v>
      </c>
      <c r="BZ41" s="121">
        <f>SUM(V41,AX41)</f>
        <v>0</v>
      </c>
      <c r="CA41" s="121">
        <f>SUM(W41,AY41)</f>
        <v>2857</v>
      </c>
      <c r="CB41" s="121">
        <f>SUM(X41,AZ41)</f>
        <v>0</v>
      </c>
      <c r="CC41" s="121">
        <f>SUM(Y41,BA41)</f>
        <v>0</v>
      </c>
      <c r="CD41" s="121">
        <f>SUM(Z41,BB41)</f>
        <v>0</v>
      </c>
      <c r="CE41" s="121">
        <f>SUM(AA41,BC41)</f>
        <v>2857</v>
      </c>
      <c r="CF41" s="121">
        <f>SUM(AB41,BD41)</f>
        <v>77501</v>
      </c>
      <c r="CG41" s="121">
        <f>SUM(AC41,BE41)</f>
        <v>0</v>
      </c>
      <c r="CH41" s="121">
        <f>SUM(AD41,BF41)</f>
        <v>3276</v>
      </c>
      <c r="CI41" s="121">
        <f>SUM(AE41,BG41)</f>
        <v>55188</v>
      </c>
    </row>
    <row r="42" spans="1:87" s="136" customFormat="1" ht="13.5" customHeight="1" x14ac:dyDescent="0.15">
      <c r="A42" s="119" t="s">
        <v>4</v>
      </c>
      <c r="B42" s="120" t="s">
        <v>451</v>
      </c>
      <c r="C42" s="119" t="s">
        <v>452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4414</v>
      </c>
      <c r="L42" s="121">
        <f>+SUM(M42,R42,V42,W42,AC42)</f>
        <v>37109</v>
      </c>
      <c r="M42" s="121">
        <f>+SUM(N42:Q42)</f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37109</v>
      </c>
      <c r="X42" s="121">
        <v>37109</v>
      </c>
      <c r="Y42" s="121">
        <v>0</v>
      </c>
      <c r="Z42" s="121">
        <v>0</v>
      </c>
      <c r="AA42" s="121">
        <v>0</v>
      </c>
      <c r="AB42" s="121">
        <v>100590</v>
      </c>
      <c r="AC42" s="121">
        <v>0</v>
      </c>
      <c r="AD42" s="121">
        <v>0</v>
      </c>
      <c r="AE42" s="121">
        <f>+SUM(D42,L42,AD42)</f>
        <v>37109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60022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4414</v>
      </c>
      <c r="BP42" s="121">
        <f>SUM(L42,AN42)</f>
        <v>37109</v>
      </c>
      <c r="BQ42" s="121">
        <f>SUM(M42,AO42)</f>
        <v>0</v>
      </c>
      <c r="BR42" s="121">
        <f>SUM(N42,AP42)</f>
        <v>0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37109</v>
      </c>
      <c r="CB42" s="121">
        <f>SUM(X42,AZ42)</f>
        <v>37109</v>
      </c>
      <c r="CC42" s="121">
        <f>SUM(Y42,BA42)</f>
        <v>0</v>
      </c>
      <c r="CD42" s="121">
        <f>SUM(Z42,BB42)</f>
        <v>0</v>
      </c>
      <c r="CE42" s="121">
        <f>SUM(AA42,BC42)</f>
        <v>0</v>
      </c>
      <c r="CF42" s="121">
        <f>SUM(AB42,BD42)</f>
        <v>160612</v>
      </c>
      <c r="CG42" s="121">
        <f>SUM(AC42,BE42)</f>
        <v>0</v>
      </c>
      <c r="CH42" s="121">
        <f>SUM(AD42,BF42)</f>
        <v>0</v>
      </c>
      <c r="CI42" s="121">
        <f>SUM(AE42,BG42)</f>
        <v>37109</v>
      </c>
    </row>
    <row r="43" spans="1:87" s="136" customFormat="1" ht="13.5" customHeight="1" x14ac:dyDescent="0.15">
      <c r="A43" s="119" t="s">
        <v>4</v>
      </c>
      <c r="B43" s="120" t="s">
        <v>456</v>
      </c>
      <c r="C43" s="119" t="s">
        <v>457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85814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61724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0</v>
      </c>
      <c r="BQ43" s="121">
        <f>SUM(M43,AO43)</f>
        <v>0</v>
      </c>
      <c r="BR43" s="121">
        <f>SUM(N43,AP43)</f>
        <v>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147538</v>
      </c>
      <c r="CG43" s="121">
        <f>SUM(AC43,BE43)</f>
        <v>0</v>
      </c>
      <c r="CH43" s="121">
        <f>SUM(AD43,BF43)</f>
        <v>0</v>
      </c>
      <c r="CI43" s="121">
        <f>SUM(AE43,BG43)</f>
        <v>0</v>
      </c>
    </row>
    <row r="44" spans="1:87" s="136" customFormat="1" ht="13.5" customHeight="1" x14ac:dyDescent="0.15">
      <c r="A44" s="119" t="s">
        <v>4</v>
      </c>
      <c r="B44" s="120" t="s">
        <v>459</v>
      </c>
      <c r="C44" s="119" t="s">
        <v>460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2501</v>
      </c>
      <c r="L44" s="121">
        <f>+SUM(M44,R44,V44,W44,AC44)</f>
        <v>14068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14068</v>
      </c>
      <c r="S44" s="121">
        <v>14068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57078</v>
      </c>
      <c r="AC44" s="121">
        <v>0</v>
      </c>
      <c r="AD44" s="121">
        <v>0</v>
      </c>
      <c r="AE44" s="121">
        <f>+SUM(D44,L44,AD44)</f>
        <v>14068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32867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2501</v>
      </c>
      <c r="BP44" s="121">
        <f>SUM(L44,AN44)</f>
        <v>14068</v>
      </c>
      <c r="BQ44" s="121">
        <f>SUM(M44,AO44)</f>
        <v>0</v>
      </c>
      <c r="BR44" s="121">
        <f>SUM(N44,AP44)</f>
        <v>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14068</v>
      </c>
      <c r="BW44" s="121">
        <f>SUM(S44,AU44)</f>
        <v>14068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89945</v>
      </c>
      <c r="CG44" s="121">
        <f>SUM(AC44,BE44)</f>
        <v>0</v>
      </c>
      <c r="CH44" s="121">
        <f>SUM(AD44,BF44)</f>
        <v>0</v>
      </c>
      <c r="CI44" s="121">
        <f>SUM(AE44,BG44)</f>
        <v>14068</v>
      </c>
    </row>
    <row r="45" spans="1:87" s="136" customFormat="1" ht="13.5" customHeight="1" x14ac:dyDescent="0.15">
      <c r="A45" s="119" t="s">
        <v>4</v>
      </c>
      <c r="B45" s="120" t="s">
        <v>462</v>
      </c>
      <c r="C45" s="119" t="s">
        <v>463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11786</v>
      </c>
      <c r="L45" s="121">
        <f>+SUM(M45,R45,V45,W45,AC45)</f>
        <v>88593</v>
      </c>
      <c r="M45" s="121">
        <f>+SUM(N45:Q45)</f>
        <v>7932</v>
      </c>
      <c r="N45" s="121">
        <v>7932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80661</v>
      </c>
      <c r="X45" s="121">
        <v>29316</v>
      </c>
      <c r="Y45" s="121">
        <v>0</v>
      </c>
      <c r="Z45" s="121">
        <v>51345</v>
      </c>
      <c r="AA45" s="121">
        <v>0</v>
      </c>
      <c r="AB45" s="121">
        <v>141289</v>
      </c>
      <c r="AC45" s="121">
        <v>0</v>
      </c>
      <c r="AD45" s="121">
        <v>0</v>
      </c>
      <c r="AE45" s="121">
        <f>+SUM(D45,L45,AD45)</f>
        <v>88593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82207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11786</v>
      </c>
      <c r="BP45" s="121">
        <f>SUM(L45,AN45)</f>
        <v>88593</v>
      </c>
      <c r="BQ45" s="121">
        <f>SUM(M45,AO45)</f>
        <v>7932</v>
      </c>
      <c r="BR45" s="121">
        <f>SUM(N45,AP45)</f>
        <v>7932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80661</v>
      </c>
      <c r="CB45" s="121">
        <f>SUM(X45,AZ45)</f>
        <v>29316</v>
      </c>
      <c r="CC45" s="121">
        <f>SUM(Y45,BA45)</f>
        <v>0</v>
      </c>
      <c r="CD45" s="121">
        <f>SUM(Z45,BB45)</f>
        <v>51345</v>
      </c>
      <c r="CE45" s="121">
        <f>SUM(AA45,BC45)</f>
        <v>0</v>
      </c>
      <c r="CF45" s="121">
        <f>SUM(AB45,BD45)</f>
        <v>223496</v>
      </c>
      <c r="CG45" s="121">
        <f>SUM(AC45,BE45)</f>
        <v>0</v>
      </c>
      <c r="CH45" s="121">
        <f>SUM(AD45,BF45)</f>
        <v>0</v>
      </c>
      <c r="CI45" s="121">
        <f>SUM(AE45,BG45)</f>
        <v>88593</v>
      </c>
    </row>
    <row r="46" spans="1:87" s="136" customFormat="1" ht="13.5" customHeight="1" x14ac:dyDescent="0.15">
      <c r="A46" s="119" t="s">
        <v>4</v>
      </c>
      <c r="B46" s="120" t="s">
        <v>466</v>
      </c>
      <c r="C46" s="119" t="s">
        <v>467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14678</v>
      </c>
      <c r="L46" s="121">
        <f>+SUM(M46,R46,V46,W46,AC46)</f>
        <v>23182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484</v>
      </c>
      <c r="S46" s="121">
        <v>0</v>
      </c>
      <c r="T46" s="121">
        <v>0</v>
      </c>
      <c r="U46" s="121">
        <v>484</v>
      </c>
      <c r="V46" s="121">
        <v>0</v>
      </c>
      <c r="W46" s="121">
        <f>+SUM(X46:AA46)</f>
        <v>22698</v>
      </c>
      <c r="X46" s="121">
        <v>22698</v>
      </c>
      <c r="Y46" s="121">
        <v>0</v>
      </c>
      <c r="Z46" s="121">
        <v>0</v>
      </c>
      <c r="AA46" s="121">
        <v>0</v>
      </c>
      <c r="AB46" s="121">
        <v>56685</v>
      </c>
      <c r="AC46" s="121">
        <v>0</v>
      </c>
      <c r="AD46" s="121">
        <v>0</v>
      </c>
      <c r="AE46" s="121">
        <f>+SUM(D46,L46,AD46)</f>
        <v>23182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21843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14678</v>
      </c>
      <c r="BP46" s="121">
        <f>SUM(L46,AN46)</f>
        <v>23182</v>
      </c>
      <c r="BQ46" s="121">
        <f>SUM(M46,AO46)</f>
        <v>0</v>
      </c>
      <c r="BR46" s="121">
        <f>SUM(N46,AP46)</f>
        <v>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484</v>
      </c>
      <c r="BW46" s="121">
        <f>SUM(S46,AU46)</f>
        <v>0</v>
      </c>
      <c r="BX46" s="121">
        <f>SUM(T46,AV46)</f>
        <v>0</v>
      </c>
      <c r="BY46" s="121">
        <f>SUM(U46,AW46)</f>
        <v>484</v>
      </c>
      <c r="BZ46" s="121">
        <f>SUM(V46,AX46)</f>
        <v>0</v>
      </c>
      <c r="CA46" s="121">
        <f>SUM(W46,AY46)</f>
        <v>22698</v>
      </c>
      <c r="CB46" s="121">
        <f>SUM(X46,AZ46)</f>
        <v>22698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78528</v>
      </c>
      <c r="CG46" s="121">
        <f>SUM(AC46,BE46)</f>
        <v>0</v>
      </c>
      <c r="CH46" s="121">
        <f>SUM(AD46,BF46)</f>
        <v>0</v>
      </c>
      <c r="CI46" s="121">
        <f>SUM(AE46,BG46)</f>
        <v>23182</v>
      </c>
    </row>
    <row r="47" spans="1:87" s="136" customFormat="1" ht="13.5" customHeight="1" x14ac:dyDescent="0.15">
      <c r="A47" s="119" t="s">
        <v>4</v>
      </c>
      <c r="B47" s="120" t="s">
        <v>470</v>
      </c>
      <c r="C47" s="119" t="s">
        <v>471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9752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9579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0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19331</v>
      </c>
      <c r="CG47" s="121">
        <f>SUM(AC47,BE47)</f>
        <v>0</v>
      </c>
      <c r="CH47" s="121">
        <f>SUM(AD47,BF47)</f>
        <v>0</v>
      </c>
      <c r="CI47" s="121">
        <f>SUM(AE47,BG47)</f>
        <v>0</v>
      </c>
    </row>
    <row r="48" spans="1:87" s="136" customFormat="1" ht="13.5" customHeight="1" x14ac:dyDescent="0.15">
      <c r="A48" s="119" t="s">
        <v>4</v>
      </c>
      <c r="B48" s="120" t="s">
        <v>422</v>
      </c>
      <c r="C48" s="119" t="s">
        <v>423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409081</v>
      </c>
      <c r="M48" s="121">
        <f>+SUM(N48:Q48)</f>
        <v>39088</v>
      </c>
      <c r="N48" s="121">
        <v>32305</v>
      </c>
      <c r="O48" s="121">
        <v>0</v>
      </c>
      <c r="P48" s="121">
        <v>0</v>
      </c>
      <c r="Q48" s="121">
        <v>6783</v>
      </c>
      <c r="R48" s="121">
        <f>+SUM(S48:U48)</f>
        <v>198122</v>
      </c>
      <c r="S48" s="121">
        <v>0</v>
      </c>
      <c r="T48" s="121">
        <v>185654</v>
      </c>
      <c r="U48" s="121">
        <v>12468</v>
      </c>
      <c r="V48" s="121">
        <v>0</v>
      </c>
      <c r="W48" s="121">
        <f>+SUM(X48:AA48)</f>
        <v>171871</v>
      </c>
      <c r="X48" s="121">
        <v>73002</v>
      </c>
      <c r="Y48" s="121">
        <v>93204</v>
      </c>
      <c r="Z48" s="121">
        <v>5665</v>
      </c>
      <c r="AA48" s="121">
        <v>0</v>
      </c>
      <c r="AB48" s="121">
        <v>0</v>
      </c>
      <c r="AC48" s="121">
        <v>0</v>
      </c>
      <c r="AD48" s="121">
        <v>0</v>
      </c>
      <c r="AE48" s="121">
        <f>+SUM(D48,L48,AD48)</f>
        <v>409081</v>
      </c>
      <c r="AF48" s="121">
        <f>+SUM(AG48,AL48)</f>
        <v>13381</v>
      </c>
      <c r="AG48" s="121">
        <f>+SUM(AH48:AK48)</f>
        <v>13381</v>
      </c>
      <c r="AH48" s="121">
        <v>0</v>
      </c>
      <c r="AI48" s="121">
        <v>0</v>
      </c>
      <c r="AJ48" s="121">
        <v>0</v>
      </c>
      <c r="AK48" s="121">
        <v>13381</v>
      </c>
      <c r="AL48" s="121">
        <v>0</v>
      </c>
      <c r="AM48" s="121">
        <v>0</v>
      </c>
      <c r="AN48" s="121">
        <f>+SUM(AO48,AT48,AX48,AY48,BE48)</f>
        <v>72669</v>
      </c>
      <c r="AO48" s="121">
        <f>+SUM(AP48:AS48)</f>
        <v>31104</v>
      </c>
      <c r="AP48" s="121">
        <v>0</v>
      </c>
      <c r="AQ48" s="121">
        <v>0</v>
      </c>
      <c r="AR48" s="121">
        <v>31104</v>
      </c>
      <c r="AS48" s="121">
        <v>0</v>
      </c>
      <c r="AT48" s="121">
        <f>+SUM(AU48:AW48)</f>
        <v>41565</v>
      </c>
      <c r="AU48" s="121">
        <v>0</v>
      </c>
      <c r="AV48" s="121">
        <v>41565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86050</v>
      </c>
      <c r="BH48" s="121">
        <f>SUM(D48,AF48)</f>
        <v>13381</v>
      </c>
      <c r="BI48" s="121">
        <f>SUM(E48,AG48)</f>
        <v>13381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13381</v>
      </c>
      <c r="BN48" s="121">
        <f>SUM(J48,AL48)</f>
        <v>0</v>
      </c>
      <c r="BO48" s="121">
        <f>SUM(K48,AM48)</f>
        <v>0</v>
      </c>
      <c r="BP48" s="121">
        <f>SUM(L48,AN48)</f>
        <v>481750</v>
      </c>
      <c r="BQ48" s="121">
        <f>SUM(M48,AO48)</f>
        <v>70192</v>
      </c>
      <c r="BR48" s="121">
        <f>SUM(N48,AP48)</f>
        <v>32305</v>
      </c>
      <c r="BS48" s="121">
        <f>SUM(O48,AQ48)</f>
        <v>0</v>
      </c>
      <c r="BT48" s="121">
        <f>SUM(P48,AR48)</f>
        <v>31104</v>
      </c>
      <c r="BU48" s="121">
        <f>SUM(Q48,AS48)</f>
        <v>6783</v>
      </c>
      <c r="BV48" s="121">
        <f>SUM(R48,AT48)</f>
        <v>239687</v>
      </c>
      <c r="BW48" s="121">
        <f>SUM(S48,AU48)</f>
        <v>0</v>
      </c>
      <c r="BX48" s="121">
        <f>SUM(T48,AV48)</f>
        <v>227219</v>
      </c>
      <c r="BY48" s="121">
        <f>SUM(U48,AW48)</f>
        <v>12468</v>
      </c>
      <c r="BZ48" s="121">
        <f>SUM(V48,AX48)</f>
        <v>0</v>
      </c>
      <c r="CA48" s="121">
        <f>SUM(W48,AY48)</f>
        <v>171871</v>
      </c>
      <c r="CB48" s="121">
        <f>SUM(X48,AZ48)</f>
        <v>73002</v>
      </c>
      <c r="CC48" s="121">
        <f>SUM(Y48,BA48)</f>
        <v>93204</v>
      </c>
      <c r="CD48" s="121">
        <f>SUM(Z48,BB48)</f>
        <v>5665</v>
      </c>
      <c r="CE48" s="121">
        <f>SUM(AA48,BC48)</f>
        <v>0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495131</v>
      </c>
    </row>
    <row r="49" spans="1:87" s="136" customFormat="1" ht="13.5" customHeight="1" x14ac:dyDescent="0.15">
      <c r="A49" s="119" t="s">
        <v>4</v>
      </c>
      <c r="B49" s="120" t="s">
        <v>334</v>
      </c>
      <c r="C49" s="119" t="s">
        <v>335</v>
      </c>
      <c r="D49" s="121">
        <f>+SUM(E49,J49)</f>
        <v>28610</v>
      </c>
      <c r="E49" s="121">
        <f>+SUM(F49:I49)</f>
        <v>28610</v>
      </c>
      <c r="F49" s="121">
        <v>0</v>
      </c>
      <c r="G49" s="121">
        <v>28610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1746235</v>
      </c>
      <c r="M49" s="121">
        <f>+SUM(N49:Q49)</f>
        <v>152349</v>
      </c>
      <c r="N49" s="121">
        <v>128911</v>
      </c>
      <c r="O49" s="121">
        <v>0</v>
      </c>
      <c r="P49" s="121">
        <v>23438</v>
      </c>
      <c r="Q49" s="121">
        <v>0</v>
      </c>
      <c r="R49" s="121">
        <f>+SUM(S49:U49)</f>
        <v>133662</v>
      </c>
      <c r="S49" s="121">
        <v>0</v>
      </c>
      <c r="T49" s="121">
        <v>68959</v>
      </c>
      <c r="U49" s="121">
        <v>64703</v>
      </c>
      <c r="V49" s="121">
        <v>0</v>
      </c>
      <c r="W49" s="121">
        <f>+SUM(X49:AA49)</f>
        <v>1460224</v>
      </c>
      <c r="X49" s="121">
        <v>0</v>
      </c>
      <c r="Y49" s="121">
        <v>1460224</v>
      </c>
      <c r="Z49" s="121">
        <v>0</v>
      </c>
      <c r="AA49" s="121">
        <v>0</v>
      </c>
      <c r="AB49" s="121">
        <v>0</v>
      </c>
      <c r="AC49" s="121">
        <v>0</v>
      </c>
      <c r="AD49" s="121">
        <v>191833</v>
      </c>
      <c r="AE49" s="121">
        <f>+SUM(D49,L49,AD49)</f>
        <v>1966678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28610</v>
      </c>
      <c r="BI49" s="121">
        <f>SUM(E49,AG49)</f>
        <v>28610</v>
      </c>
      <c r="BJ49" s="121">
        <f>SUM(F49,AH49)</f>
        <v>0</v>
      </c>
      <c r="BK49" s="121">
        <f>SUM(G49,AI49)</f>
        <v>28610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1746235</v>
      </c>
      <c r="BQ49" s="121">
        <f>SUM(M49,AO49)</f>
        <v>152349</v>
      </c>
      <c r="BR49" s="121">
        <f>SUM(N49,AP49)</f>
        <v>128911</v>
      </c>
      <c r="BS49" s="121">
        <f>SUM(O49,AQ49)</f>
        <v>0</v>
      </c>
      <c r="BT49" s="121">
        <f>SUM(P49,AR49)</f>
        <v>23438</v>
      </c>
      <c r="BU49" s="121">
        <f>SUM(Q49,AS49)</f>
        <v>0</v>
      </c>
      <c r="BV49" s="121">
        <f>SUM(R49,AT49)</f>
        <v>133662</v>
      </c>
      <c r="BW49" s="121">
        <f>SUM(S49,AU49)</f>
        <v>0</v>
      </c>
      <c r="BX49" s="121">
        <f>SUM(T49,AV49)</f>
        <v>68959</v>
      </c>
      <c r="BY49" s="121">
        <f>SUM(U49,AW49)</f>
        <v>64703</v>
      </c>
      <c r="BZ49" s="121">
        <f>SUM(V49,AX49)</f>
        <v>0</v>
      </c>
      <c r="CA49" s="121">
        <f>SUM(W49,AY49)</f>
        <v>1460224</v>
      </c>
      <c r="CB49" s="121">
        <f>SUM(X49,AZ49)</f>
        <v>0</v>
      </c>
      <c r="CC49" s="121">
        <f>SUM(Y49,BA49)</f>
        <v>1460224</v>
      </c>
      <c r="CD49" s="121">
        <f>SUM(Z49,BB49)</f>
        <v>0</v>
      </c>
      <c r="CE49" s="121">
        <f>SUM(AA49,BC49)</f>
        <v>0</v>
      </c>
      <c r="CF49" s="121">
        <f>SUM(AB49,BD49)</f>
        <v>0</v>
      </c>
      <c r="CG49" s="121">
        <f>SUM(AC49,BE49)</f>
        <v>0</v>
      </c>
      <c r="CH49" s="121">
        <f>SUM(AD49,BF49)</f>
        <v>191833</v>
      </c>
      <c r="CI49" s="121">
        <f>SUM(AE49,BG49)</f>
        <v>1966678</v>
      </c>
    </row>
    <row r="50" spans="1:87" s="136" customFormat="1" ht="13.5" customHeight="1" x14ac:dyDescent="0.15">
      <c r="A50" s="119" t="s">
        <v>4</v>
      </c>
      <c r="B50" s="120" t="s">
        <v>327</v>
      </c>
      <c r="C50" s="119" t="s">
        <v>328</v>
      </c>
      <c r="D50" s="121">
        <f>+SUM(E50,J50)</f>
        <v>23831</v>
      </c>
      <c r="E50" s="121">
        <f>+SUM(F50:I50)</f>
        <v>23831</v>
      </c>
      <c r="F50" s="121">
        <v>0</v>
      </c>
      <c r="G50" s="121">
        <v>23831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576853</v>
      </c>
      <c r="M50" s="121">
        <f>+SUM(N50:Q50)</f>
        <v>234644</v>
      </c>
      <c r="N50" s="121">
        <v>201281</v>
      </c>
      <c r="O50" s="121">
        <v>0</v>
      </c>
      <c r="P50" s="121">
        <v>33363</v>
      </c>
      <c r="Q50" s="121">
        <v>0</v>
      </c>
      <c r="R50" s="121">
        <f>+SUM(S50:U50)</f>
        <v>112678</v>
      </c>
      <c r="S50" s="121">
        <v>319</v>
      </c>
      <c r="T50" s="121">
        <v>105921</v>
      </c>
      <c r="U50" s="121">
        <v>6438</v>
      </c>
      <c r="V50" s="121">
        <v>0</v>
      </c>
      <c r="W50" s="121">
        <f>+SUM(X50:AA50)</f>
        <v>229531</v>
      </c>
      <c r="X50" s="121">
        <v>150414</v>
      </c>
      <c r="Y50" s="121">
        <v>75418</v>
      </c>
      <c r="Z50" s="121">
        <v>3699</v>
      </c>
      <c r="AA50" s="121">
        <v>0</v>
      </c>
      <c r="AB50" s="121">
        <v>0</v>
      </c>
      <c r="AC50" s="121">
        <v>0</v>
      </c>
      <c r="AD50" s="121">
        <v>22528</v>
      </c>
      <c r="AE50" s="121">
        <f>+SUM(D50,L50,AD50)</f>
        <v>623212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0</v>
      </c>
      <c r="AO50" s="121">
        <f>+SUM(AP50:AS50)</f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f>+SUM(BF50,AN50,AF50)</f>
        <v>0</v>
      </c>
      <c r="BH50" s="121">
        <f>SUM(D50,AF50)</f>
        <v>23831</v>
      </c>
      <c r="BI50" s="121">
        <f>SUM(E50,AG50)</f>
        <v>23831</v>
      </c>
      <c r="BJ50" s="121">
        <f>SUM(F50,AH50)</f>
        <v>0</v>
      </c>
      <c r="BK50" s="121">
        <f>SUM(G50,AI50)</f>
        <v>23831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576853</v>
      </c>
      <c r="BQ50" s="121">
        <f>SUM(M50,AO50)</f>
        <v>234644</v>
      </c>
      <c r="BR50" s="121">
        <f>SUM(N50,AP50)</f>
        <v>201281</v>
      </c>
      <c r="BS50" s="121">
        <f>SUM(O50,AQ50)</f>
        <v>0</v>
      </c>
      <c r="BT50" s="121">
        <f>SUM(P50,AR50)</f>
        <v>33363</v>
      </c>
      <c r="BU50" s="121">
        <f>SUM(Q50,AS50)</f>
        <v>0</v>
      </c>
      <c r="BV50" s="121">
        <f>SUM(R50,AT50)</f>
        <v>112678</v>
      </c>
      <c r="BW50" s="121">
        <f>SUM(S50,AU50)</f>
        <v>319</v>
      </c>
      <c r="BX50" s="121">
        <f>SUM(T50,AV50)</f>
        <v>105921</v>
      </c>
      <c r="BY50" s="121">
        <f>SUM(U50,AW50)</f>
        <v>6438</v>
      </c>
      <c r="BZ50" s="121">
        <f>SUM(V50,AX50)</f>
        <v>0</v>
      </c>
      <c r="CA50" s="121">
        <f>SUM(W50,AY50)</f>
        <v>229531</v>
      </c>
      <c r="CB50" s="121">
        <f>SUM(X50,AZ50)</f>
        <v>150414</v>
      </c>
      <c r="CC50" s="121">
        <f>SUM(Y50,BA50)</f>
        <v>75418</v>
      </c>
      <c r="CD50" s="121">
        <f>SUM(Z50,BB50)</f>
        <v>3699</v>
      </c>
      <c r="CE50" s="121">
        <f>SUM(AA50,BC50)</f>
        <v>0</v>
      </c>
      <c r="CF50" s="121">
        <f>SUM(AB50,BD50)</f>
        <v>0</v>
      </c>
      <c r="CG50" s="121">
        <f>SUM(AC50,BE50)</f>
        <v>0</v>
      </c>
      <c r="CH50" s="121">
        <f>SUM(AD50,BF50)</f>
        <v>22528</v>
      </c>
      <c r="CI50" s="121">
        <f>SUM(AE50,BG50)</f>
        <v>623212</v>
      </c>
    </row>
    <row r="51" spans="1:87" s="136" customFormat="1" ht="13.5" customHeight="1" x14ac:dyDescent="0.15">
      <c r="A51" s="119" t="s">
        <v>4</v>
      </c>
      <c r="B51" s="120" t="s">
        <v>349</v>
      </c>
      <c r="C51" s="119" t="s">
        <v>350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458719</v>
      </c>
      <c r="M51" s="121">
        <f>+SUM(N51:Q51)</f>
        <v>240015</v>
      </c>
      <c r="N51" s="121">
        <v>240015</v>
      </c>
      <c r="O51" s="121">
        <v>0</v>
      </c>
      <c r="P51" s="121">
        <v>0</v>
      </c>
      <c r="Q51" s="121">
        <v>0</v>
      </c>
      <c r="R51" s="121">
        <f>+SUM(S51:U51)</f>
        <v>187188</v>
      </c>
      <c r="S51" s="121">
        <v>0</v>
      </c>
      <c r="T51" s="121">
        <v>187188</v>
      </c>
      <c r="U51" s="121">
        <v>0</v>
      </c>
      <c r="V51" s="121">
        <v>0</v>
      </c>
      <c r="W51" s="121">
        <f>+SUM(X51:AA51)</f>
        <v>31516</v>
      </c>
      <c r="X51" s="121">
        <v>0</v>
      </c>
      <c r="Y51" s="121">
        <v>31516</v>
      </c>
      <c r="Z51" s="121">
        <v>0</v>
      </c>
      <c r="AA51" s="121">
        <v>0</v>
      </c>
      <c r="AB51" s="121">
        <v>0</v>
      </c>
      <c r="AC51" s="121">
        <v>0</v>
      </c>
      <c r="AD51" s="121">
        <v>23045</v>
      </c>
      <c r="AE51" s="121">
        <f>+SUM(D51,L51,AD51)</f>
        <v>481764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271547</v>
      </c>
      <c r="AO51" s="121">
        <f>+SUM(AP51:AS51)</f>
        <v>22465</v>
      </c>
      <c r="AP51" s="121">
        <v>14792</v>
      </c>
      <c r="AQ51" s="121">
        <v>0</v>
      </c>
      <c r="AR51" s="121">
        <v>7673</v>
      </c>
      <c r="AS51" s="121">
        <v>0</v>
      </c>
      <c r="AT51" s="121">
        <f>+SUM(AU51:AW51)</f>
        <v>87794</v>
      </c>
      <c r="AU51" s="121">
        <v>0</v>
      </c>
      <c r="AV51" s="121">
        <v>87794</v>
      </c>
      <c r="AW51" s="121">
        <v>0</v>
      </c>
      <c r="AX51" s="121">
        <v>0</v>
      </c>
      <c r="AY51" s="121">
        <f>+SUM(AZ51:BC51)</f>
        <v>161288</v>
      </c>
      <c r="AZ51" s="121">
        <v>0</v>
      </c>
      <c r="BA51" s="121">
        <v>161288</v>
      </c>
      <c r="BB51" s="121">
        <v>0</v>
      </c>
      <c r="BC51" s="121">
        <v>0</v>
      </c>
      <c r="BD51" s="121">
        <v>0</v>
      </c>
      <c r="BE51" s="121">
        <v>0</v>
      </c>
      <c r="BF51" s="121">
        <v>8249</v>
      </c>
      <c r="BG51" s="121">
        <f>+SUM(BF51,AN51,AF51)</f>
        <v>279796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730266</v>
      </c>
      <c r="BQ51" s="121">
        <f>SUM(M51,AO51)</f>
        <v>262480</v>
      </c>
      <c r="BR51" s="121">
        <f>SUM(N51,AP51)</f>
        <v>254807</v>
      </c>
      <c r="BS51" s="121">
        <f>SUM(O51,AQ51)</f>
        <v>0</v>
      </c>
      <c r="BT51" s="121">
        <f>SUM(P51,AR51)</f>
        <v>7673</v>
      </c>
      <c r="BU51" s="121">
        <f>SUM(Q51,AS51)</f>
        <v>0</v>
      </c>
      <c r="BV51" s="121">
        <f>SUM(R51,AT51)</f>
        <v>274982</v>
      </c>
      <c r="BW51" s="121">
        <f>SUM(S51,AU51)</f>
        <v>0</v>
      </c>
      <c r="BX51" s="121">
        <f>SUM(T51,AV51)</f>
        <v>274982</v>
      </c>
      <c r="BY51" s="121">
        <f>SUM(U51,AW51)</f>
        <v>0</v>
      </c>
      <c r="BZ51" s="121">
        <f>SUM(V51,AX51)</f>
        <v>0</v>
      </c>
      <c r="CA51" s="121">
        <f>SUM(W51,AY51)</f>
        <v>192804</v>
      </c>
      <c r="CB51" s="121">
        <f>SUM(X51,AZ51)</f>
        <v>0</v>
      </c>
      <c r="CC51" s="121">
        <f>SUM(Y51,BA51)</f>
        <v>192804</v>
      </c>
      <c r="CD51" s="121">
        <f>SUM(Z51,BB51)</f>
        <v>0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31294</v>
      </c>
      <c r="CI51" s="121">
        <f>SUM(AE51,BG51)</f>
        <v>761560</v>
      </c>
    </row>
    <row r="52" spans="1:87" s="136" customFormat="1" ht="13.5" customHeight="1" x14ac:dyDescent="0.15">
      <c r="A52" s="119" t="s">
        <v>4</v>
      </c>
      <c r="B52" s="120" t="s">
        <v>356</v>
      </c>
      <c r="C52" s="119" t="s">
        <v>357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0</v>
      </c>
      <c r="M52" s="121">
        <f>+SUM(N52:Q52)</f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f>+SUM(D52,L52,AD52)</f>
        <v>0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318328</v>
      </c>
      <c r="AO52" s="121">
        <f>+SUM(AP52:AS52)</f>
        <v>49141</v>
      </c>
      <c r="AP52" s="121">
        <v>49141</v>
      </c>
      <c r="AQ52" s="121">
        <v>0</v>
      </c>
      <c r="AR52" s="121">
        <v>0</v>
      </c>
      <c r="AS52" s="121">
        <v>0</v>
      </c>
      <c r="AT52" s="121">
        <f>+SUM(AU52:AW52)</f>
        <v>137519</v>
      </c>
      <c r="AU52" s="121">
        <v>0</v>
      </c>
      <c r="AV52" s="121">
        <v>137519</v>
      </c>
      <c r="AW52" s="121">
        <v>0</v>
      </c>
      <c r="AX52" s="121">
        <v>0</v>
      </c>
      <c r="AY52" s="121">
        <f>+SUM(AZ52:BC52)</f>
        <v>131668</v>
      </c>
      <c r="AZ52" s="121">
        <v>0</v>
      </c>
      <c r="BA52" s="121">
        <v>119473</v>
      </c>
      <c r="BB52" s="121">
        <v>0</v>
      </c>
      <c r="BC52" s="121">
        <v>12195</v>
      </c>
      <c r="BD52" s="121">
        <v>0</v>
      </c>
      <c r="BE52" s="121">
        <v>0</v>
      </c>
      <c r="BF52" s="121">
        <v>46074</v>
      </c>
      <c r="BG52" s="121">
        <f>+SUM(BF52,AN52,AF52)</f>
        <v>364402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318328</v>
      </c>
      <c r="BQ52" s="121">
        <f>SUM(M52,AO52)</f>
        <v>49141</v>
      </c>
      <c r="BR52" s="121">
        <f>SUM(N52,AP52)</f>
        <v>49141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137519</v>
      </c>
      <c r="BW52" s="121">
        <f>SUM(S52,AU52)</f>
        <v>0</v>
      </c>
      <c r="BX52" s="121">
        <f>SUM(T52,AV52)</f>
        <v>137519</v>
      </c>
      <c r="BY52" s="121">
        <f>SUM(U52,AW52)</f>
        <v>0</v>
      </c>
      <c r="BZ52" s="121">
        <f>SUM(V52,AX52)</f>
        <v>0</v>
      </c>
      <c r="CA52" s="121">
        <f>SUM(W52,AY52)</f>
        <v>131668</v>
      </c>
      <c r="CB52" s="121">
        <f>SUM(X52,AZ52)</f>
        <v>0</v>
      </c>
      <c r="CC52" s="121">
        <f>SUM(Y52,BA52)</f>
        <v>119473</v>
      </c>
      <c r="CD52" s="121">
        <f>SUM(Z52,BB52)</f>
        <v>0</v>
      </c>
      <c r="CE52" s="121">
        <f>SUM(AA52,BC52)</f>
        <v>12195</v>
      </c>
      <c r="CF52" s="121">
        <f>SUM(AB52,BD52)</f>
        <v>0</v>
      </c>
      <c r="CG52" s="121">
        <f>SUM(AC52,BE52)</f>
        <v>0</v>
      </c>
      <c r="CH52" s="121">
        <f>SUM(AD52,BF52)</f>
        <v>46074</v>
      </c>
      <c r="CI52" s="121">
        <f>SUM(AE52,BG52)</f>
        <v>364402</v>
      </c>
    </row>
    <row r="53" spans="1:87" s="136" customFormat="1" ht="13.5" customHeight="1" x14ac:dyDescent="0.15">
      <c r="A53" s="119" t="s">
        <v>4</v>
      </c>
      <c r="B53" s="120" t="s">
        <v>454</v>
      </c>
      <c r="C53" s="119" t="s">
        <v>455</v>
      </c>
      <c r="D53" s="121">
        <f>+SUM(E53,J53)</f>
        <v>11885</v>
      </c>
      <c r="E53" s="121">
        <f>+SUM(F53:I53)</f>
        <v>11885</v>
      </c>
      <c r="F53" s="121">
        <v>0</v>
      </c>
      <c r="G53" s="121">
        <v>8613</v>
      </c>
      <c r="H53" s="121">
        <v>0</v>
      </c>
      <c r="I53" s="121">
        <v>3272</v>
      </c>
      <c r="J53" s="121">
        <v>0</v>
      </c>
      <c r="K53" s="121">
        <v>0</v>
      </c>
      <c r="L53" s="121">
        <f>+SUM(M53,R53,V53,W53,AC53)</f>
        <v>289498</v>
      </c>
      <c r="M53" s="121">
        <f>+SUM(N53:Q53)</f>
        <v>73154</v>
      </c>
      <c r="N53" s="121">
        <v>73154</v>
      </c>
      <c r="O53" s="121">
        <v>0</v>
      </c>
      <c r="P53" s="121">
        <v>0</v>
      </c>
      <c r="Q53" s="121">
        <v>0</v>
      </c>
      <c r="R53" s="121">
        <f>+SUM(S53:U53)</f>
        <v>136672</v>
      </c>
      <c r="S53" s="121">
        <v>0</v>
      </c>
      <c r="T53" s="121">
        <v>131020</v>
      </c>
      <c r="U53" s="121">
        <v>5652</v>
      </c>
      <c r="V53" s="121">
        <v>0</v>
      </c>
      <c r="W53" s="121">
        <f>+SUM(X53:AA53)</f>
        <v>79672</v>
      </c>
      <c r="X53" s="121">
        <v>0</v>
      </c>
      <c r="Y53" s="121">
        <v>77361</v>
      </c>
      <c r="Z53" s="121">
        <v>2311</v>
      </c>
      <c r="AA53" s="121">
        <v>0</v>
      </c>
      <c r="AB53" s="121">
        <v>0</v>
      </c>
      <c r="AC53" s="121">
        <v>0</v>
      </c>
      <c r="AD53" s="121">
        <v>4732</v>
      </c>
      <c r="AE53" s="121">
        <f>+SUM(D53,L53,AD53)</f>
        <v>306115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166967</v>
      </c>
      <c r="AO53" s="121">
        <f>+SUM(AP53:AS53)</f>
        <v>41172</v>
      </c>
      <c r="AP53" s="121">
        <v>41172</v>
      </c>
      <c r="AQ53" s="121">
        <v>0</v>
      </c>
      <c r="AR53" s="121">
        <v>0</v>
      </c>
      <c r="AS53" s="121">
        <v>0</v>
      </c>
      <c r="AT53" s="121">
        <f>+SUM(AU53:AW53)</f>
        <v>100419</v>
      </c>
      <c r="AU53" s="121">
        <v>0</v>
      </c>
      <c r="AV53" s="121">
        <v>100419</v>
      </c>
      <c r="AW53" s="121">
        <v>0</v>
      </c>
      <c r="AX53" s="121">
        <v>0</v>
      </c>
      <c r="AY53" s="121">
        <f>+SUM(AZ53:BC53)</f>
        <v>25376</v>
      </c>
      <c r="AZ53" s="121">
        <v>0</v>
      </c>
      <c r="BA53" s="121">
        <v>25376</v>
      </c>
      <c r="BB53" s="121">
        <v>0</v>
      </c>
      <c r="BC53" s="121">
        <v>0</v>
      </c>
      <c r="BD53" s="121">
        <v>0</v>
      </c>
      <c r="BE53" s="121">
        <v>0</v>
      </c>
      <c r="BF53" s="121">
        <v>2722</v>
      </c>
      <c r="BG53" s="121">
        <f>+SUM(BF53,AN53,AF53)</f>
        <v>169689</v>
      </c>
      <c r="BH53" s="121">
        <f>SUM(D53,AF53)</f>
        <v>11885</v>
      </c>
      <c r="BI53" s="121">
        <f>SUM(E53,AG53)</f>
        <v>11885</v>
      </c>
      <c r="BJ53" s="121">
        <f>SUM(F53,AH53)</f>
        <v>0</v>
      </c>
      <c r="BK53" s="121">
        <f>SUM(G53,AI53)</f>
        <v>8613</v>
      </c>
      <c r="BL53" s="121">
        <f>SUM(H53,AJ53)</f>
        <v>0</v>
      </c>
      <c r="BM53" s="121">
        <f>SUM(I53,AK53)</f>
        <v>3272</v>
      </c>
      <c r="BN53" s="121">
        <f>SUM(J53,AL53)</f>
        <v>0</v>
      </c>
      <c r="BO53" s="121">
        <f>SUM(K53,AM53)</f>
        <v>0</v>
      </c>
      <c r="BP53" s="121">
        <f>SUM(L53,AN53)</f>
        <v>456465</v>
      </c>
      <c r="BQ53" s="121">
        <f>SUM(M53,AO53)</f>
        <v>114326</v>
      </c>
      <c r="BR53" s="121">
        <f>SUM(N53,AP53)</f>
        <v>114326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237091</v>
      </c>
      <c r="BW53" s="121">
        <f>SUM(S53,AU53)</f>
        <v>0</v>
      </c>
      <c r="BX53" s="121">
        <f>SUM(T53,AV53)</f>
        <v>231439</v>
      </c>
      <c r="BY53" s="121">
        <f>SUM(U53,AW53)</f>
        <v>5652</v>
      </c>
      <c r="BZ53" s="121">
        <f>SUM(V53,AX53)</f>
        <v>0</v>
      </c>
      <c r="CA53" s="121">
        <f>SUM(W53,AY53)</f>
        <v>105048</v>
      </c>
      <c r="CB53" s="121">
        <f>SUM(X53,AZ53)</f>
        <v>0</v>
      </c>
      <c r="CC53" s="121">
        <f>SUM(Y53,BA53)</f>
        <v>102737</v>
      </c>
      <c r="CD53" s="121">
        <f>SUM(Z53,BB53)</f>
        <v>2311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7454</v>
      </c>
      <c r="CI53" s="121">
        <f>SUM(AE53,BG53)</f>
        <v>475804</v>
      </c>
    </row>
    <row r="54" spans="1:87" s="136" customFormat="1" ht="13.5" customHeight="1" x14ac:dyDescent="0.15">
      <c r="A54" s="119" t="s">
        <v>4</v>
      </c>
      <c r="B54" s="120" t="s">
        <v>388</v>
      </c>
      <c r="C54" s="119" t="s">
        <v>389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280080</v>
      </c>
      <c r="M54" s="121">
        <f>+SUM(N54:Q54)</f>
        <v>105419</v>
      </c>
      <c r="N54" s="121">
        <v>105419</v>
      </c>
      <c r="O54" s="121">
        <v>0</v>
      </c>
      <c r="P54" s="121">
        <v>0</v>
      </c>
      <c r="Q54" s="121">
        <v>0</v>
      </c>
      <c r="R54" s="121">
        <f>+SUM(S54:U54)</f>
        <v>174661</v>
      </c>
      <c r="S54" s="121">
        <v>0</v>
      </c>
      <c r="T54" s="121">
        <v>147587</v>
      </c>
      <c r="U54" s="121">
        <v>27074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280080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62378</v>
      </c>
      <c r="AO54" s="121">
        <f>+SUM(AP54:AS54)</f>
        <v>21012</v>
      </c>
      <c r="AP54" s="121">
        <v>21012</v>
      </c>
      <c r="AQ54" s="121">
        <v>0</v>
      </c>
      <c r="AR54" s="121">
        <v>0</v>
      </c>
      <c r="AS54" s="121">
        <v>0</v>
      </c>
      <c r="AT54" s="121">
        <f>+SUM(AU54:AW54)</f>
        <v>32996</v>
      </c>
      <c r="AU54" s="121">
        <v>0</v>
      </c>
      <c r="AV54" s="121">
        <v>32996</v>
      </c>
      <c r="AW54" s="121">
        <v>0</v>
      </c>
      <c r="AX54" s="121">
        <v>0</v>
      </c>
      <c r="AY54" s="121">
        <f>+SUM(AZ54:BC54)</f>
        <v>8370</v>
      </c>
      <c r="AZ54" s="121">
        <v>0</v>
      </c>
      <c r="BA54" s="121">
        <v>0</v>
      </c>
      <c r="BB54" s="121">
        <v>8370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62378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342458</v>
      </c>
      <c r="BQ54" s="121">
        <f>SUM(M54,AO54)</f>
        <v>126431</v>
      </c>
      <c r="BR54" s="121">
        <f>SUM(N54,AP54)</f>
        <v>126431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207657</v>
      </c>
      <c r="BW54" s="121">
        <f>SUM(S54,AU54)</f>
        <v>0</v>
      </c>
      <c r="BX54" s="121">
        <f>SUM(T54,AV54)</f>
        <v>180583</v>
      </c>
      <c r="BY54" s="121">
        <f>SUM(U54,AW54)</f>
        <v>27074</v>
      </c>
      <c r="BZ54" s="121">
        <f>SUM(V54,AX54)</f>
        <v>0</v>
      </c>
      <c r="CA54" s="121">
        <f>SUM(W54,AY54)</f>
        <v>8370</v>
      </c>
      <c r="CB54" s="121">
        <f>SUM(X54,AZ54)</f>
        <v>0</v>
      </c>
      <c r="CC54" s="121">
        <f>SUM(Y54,BA54)</f>
        <v>0</v>
      </c>
      <c r="CD54" s="121">
        <f>SUM(Z54,BB54)</f>
        <v>8370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0</v>
      </c>
      <c r="CI54" s="121">
        <f>SUM(AE54,BG54)</f>
        <v>342458</v>
      </c>
    </row>
    <row r="55" spans="1:87" s="136" customFormat="1" ht="13.5" customHeight="1" x14ac:dyDescent="0.15">
      <c r="A55" s="119" t="s">
        <v>4</v>
      </c>
      <c r="B55" s="120" t="s">
        <v>341</v>
      </c>
      <c r="C55" s="119" t="s">
        <v>480</v>
      </c>
      <c r="D55" s="121">
        <f>+SUM(E55,J55)</f>
        <v>257796</v>
      </c>
      <c r="E55" s="121">
        <f>+SUM(F55:I55)</f>
        <v>257796</v>
      </c>
      <c r="F55" s="121">
        <v>0</v>
      </c>
      <c r="G55" s="121">
        <v>257796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1603893</v>
      </c>
      <c r="M55" s="121">
        <f>+SUM(N55:Q55)</f>
        <v>129014</v>
      </c>
      <c r="N55" s="121">
        <v>129014</v>
      </c>
      <c r="O55" s="121">
        <v>0</v>
      </c>
      <c r="P55" s="121">
        <v>0</v>
      </c>
      <c r="Q55" s="121">
        <v>0</v>
      </c>
      <c r="R55" s="121">
        <f>+SUM(S55:U55)</f>
        <v>518222</v>
      </c>
      <c r="S55" s="121">
        <v>0</v>
      </c>
      <c r="T55" s="121">
        <v>518222</v>
      </c>
      <c r="U55" s="121">
        <v>0</v>
      </c>
      <c r="V55" s="121">
        <v>0</v>
      </c>
      <c r="W55" s="121">
        <f>+SUM(X55:AA55)</f>
        <v>956657</v>
      </c>
      <c r="X55" s="121">
        <v>0</v>
      </c>
      <c r="Y55" s="121">
        <v>956657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f>+SUM(D55,L55,AD55)</f>
        <v>1861689</v>
      </c>
      <c r="AF55" s="121">
        <f>+SUM(AG55,AL55)</f>
        <v>118800</v>
      </c>
      <c r="AG55" s="121">
        <f>+SUM(AH55:AK55)</f>
        <v>118800</v>
      </c>
      <c r="AH55" s="121">
        <v>0</v>
      </c>
      <c r="AI55" s="121">
        <v>118800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353657</v>
      </c>
      <c r="AO55" s="121">
        <f>+SUM(AP55:AS55)</f>
        <v>42005</v>
      </c>
      <c r="AP55" s="121">
        <v>35004</v>
      </c>
      <c r="AQ55" s="121">
        <v>0</v>
      </c>
      <c r="AR55" s="121">
        <v>7001</v>
      </c>
      <c r="AS55" s="121">
        <v>0</v>
      </c>
      <c r="AT55" s="121">
        <f>+SUM(AU55:AW55)</f>
        <v>148207</v>
      </c>
      <c r="AU55" s="121">
        <v>0</v>
      </c>
      <c r="AV55" s="121">
        <v>148207</v>
      </c>
      <c r="AW55" s="121">
        <v>0</v>
      </c>
      <c r="AX55" s="121">
        <v>0</v>
      </c>
      <c r="AY55" s="121">
        <f>+SUM(AZ55:BC55)</f>
        <v>163445</v>
      </c>
      <c r="AZ55" s="121">
        <v>0</v>
      </c>
      <c r="BA55" s="121">
        <v>163445</v>
      </c>
      <c r="BB55" s="121">
        <v>0</v>
      </c>
      <c r="BC55" s="121">
        <v>0</v>
      </c>
      <c r="BD55" s="121">
        <v>0</v>
      </c>
      <c r="BE55" s="121">
        <v>0</v>
      </c>
      <c r="BF55" s="121">
        <v>5766</v>
      </c>
      <c r="BG55" s="121">
        <f>+SUM(BF55,AN55,AF55)</f>
        <v>478223</v>
      </c>
      <c r="BH55" s="121">
        <f>SUM(D55,AF55)</f>
        <v>376596</v>
      </c>
      <c r="BI55" s="121">
        <f>SUM(E55,AG55)</f>
        <v>376596</v>
      </c>
      <c r="BJ55" s="121">
        <f>SUM(F55,AH55)</f>
        <v>0</v>
      </c>
      <c r="BK55" s="121">
        <f>SUM(G55,AI55)</f>
        <v>376596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1957550</v>
      </c>
      <c r="BQ55" s="121">
        <f>SUM(M55,AO55)</f>
        <v>171019</v>
      </c>
      <c r="BR55" s="121">
        <f>SUM(N55,AP55)</f>
        <v>164018</v>
      </c>
      <c r="BS55" s="121">
        <f>SUM(O55,AQ55)</f>
        <v>0</v>
      </c>
      <c r="BT55" s="121">
        <f>SUM(P55,AR55)</f>
        <v>7001</v>
      </c>
      <c r="BU55" s="121">
        <f>SUM(Q55,AS55)</f>
        <v>0</v>
      </c>
      <c r="BV55" s="121">
        <f>SUM(R55,AT55)</f>
        <v>666429</v>
      </c>
      <c r="BW55" s="121">
        <f>SUM(S55,AU55)</f>
        <v>0</v>
      </c>
      <c r="BX55" s="121">
        <f>SUM(T55,AV55)</f>
        <v>666429</v>
      </c>
      <c r="BY55" s="121">
        <f>SUM(U55,AW55)</f>
        <v>0</v>
      </c>
      <c r="BZ55" s="121">
        <f>SUM(V55,AX55)</f>
        <v>0</v>
      </c>
      <c r="CA55" s="121">
        <f>SUM(W55,AY55)</f>
        <v>1120102</v>
      </c>
      <c r="CB55" s="121">
        <f>SUM(X55,AZ55)</f>
        <v>0</v>
      </c>
      <c r="CC55" s="121">
        <f>SUM(Y55,BA55)</f>
        <v>1120102</v>
      </c>
      <c r="CD55" s="121">
        <f>SUM(Z55,BB55)</f>
        <v>0</v>
      </c>
      <c r="CE55" s="121">
        <f>SUM(AA55,BC55)</f>
        <v>0</v>
      </c>
      <c r="CF55" s="121">
        <f>SUM(AB55,BD55)</f>
        <v>0</v>
      </c>
      <c r="CG55" s="121">
        <f>SUM(AC55,BE55)</f>
        <v>0</v>
      </c>
      <c r="CH55" s="121">
        <f>SUM(AD55,BF55)</f>
        <v>5766</v>
      </c>
      <c r="CI55" s="121">
        <f>SUM(AE55,BG55)</f>
        <v>2339912</v>
      </c>
    </row>
    <row r="56" spans="1:87" s="136" customFormat="1" ht="13.5" customHeight="1" x14ac:dyDescent="0.15">
      <c r="A56" s="119" t="s">
        <v>4</v>
      </c>
      <c r="B56" s="120" t="s">
        <v>365</v>
      </c>
      <c r="C56" s="119" t="s">
        <v>366</v>
      </c>
      <c r="D56" s="121">
        <f>+SUM(E56,J56)</f>
        <v>1616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1616</v>
      </c>
      <c r="K56" s="121">
        <v>0</v>
      </c>
      <c r="L56" s="121">
        <f>+SUM(M56,R56,V56,W56,AC56)</f>
        <v>1264291</v>
      </c>
      <c r="M56" s="121">
        <f>+SUM(N56:Q56)</f>
        <v>25142</v>
      </c>
      <c r="N56" s="121">
        <v>25142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1239149</v>
      </c>
      <c r="X56" s="121">
        <v>1539</v>
      </c>
      <c r="Y56" s="121">
        <v>1226344</v>
      </c>
      <c r="Z56" s="121">
        <v>0</v>
      </c>
      <c r="AA56" s="121">
        <v>11266</v>
      </c>
      <c r="AB56" s="121">
        <v>0</v>
      </c>
      <c r="AC56" s="121">
        <v>0</v>
      </c>
      <c r="AD56" s="121">
        <v>5522</v>
      </c>
      <c r="AE56" s="121">
        <f>+SUM(D56,L56,AD56)</f>
        <v>1271429</v>
      </c>
      <c r="AF56" s="121">
        <f>+SUM(AG56,AL56)</f>
        <v>4342</v>
      </c>
      <c r="AG56" s="121">
        <f>+SUM(AH56:AK56)</f>
        <v>4342</v>
      </c>
      <c r="AH56" s="121">
        <v>0</v>
      </c>
      <c r="AI56" s="121">
        <v>4342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664929</v>
      </c>
      <c r="AO56" s="121">
        <f>+SUM(AP56:AS56)</f>
        <v>19759</v>
      </c>
      <c r="AP56" s="121">
        <v>19759</v>
      </c>
      <c r="AQ56" s="121">
        <v>0</v>
      </c>
      <c r="AR56" s="121">
        <v>0</v>
      </c>
      <c r="AS56" s="121">
        <v>0</v>
      </c>
      <c r="AT56" s="121">
        <f>+SUM(AU56:AW56)</f>
        <v>17120</v>
      </c>
      <c r="AU56" s="121">
        <v>0</v>
      </c>
      <c r="AV56" s="121">
        <v>17120</v>
      </c>
      <c r="AW56" s="121">
        <v>0</v>
      </c>
      <c r="AX56" s="121">
        <v>0</v>
      </c>
      <c r="AY56" s="121">
        <f>+SUM(AZ56:BC56)</f>
        <v>628050</v>
      </c>
      <c r="AZ56" s="121">
        <v>53469</v>
      </c>
      <c r="BA56" s="121">
        <v>499504</v>
      </c>
      <c r="BB56" s="121">
        <v>75077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669271</v>
      </c>
      <c r="BH56" s="121">
        <f>SUM(D56,AF56)</f>
        <v>5958</v>
      </c>
      <c r="BI56" s="121">
        <f>SUM(E56,AG56)</f>
        <v>4342</v>
      </c>
      <c r="BJ56" s="121">
        <f>SUM(F56,AH56)</f>
        <v>0</v>
      </c>
      <c r="BK56" s="121">
        <f>SUM(G56,AI56)</f>
        <v>4342</v>
      </c>
      <c r="BL56" s="121">
        <f>SUM(H56,AJ56)</f>
        <v>0</v>
      </c>
      <c r="BM56" s="121">
        <f>SUM(I56,AK56)</f>
        <v>0</v>
      </c>
      <c r="BN56" s="121">
        <f>SUM(J56,AL56)</f>
        <v>1616</v>
      </c>
      <c r="BO56" s="121">
        <f>SUM(K56,AM56)</f>
        <v>0</v>
      </c>
      <c r="BP56" s="121">
        <f>SUM(L56,AN56)</f>
        <v>1929220</v>
      </c>
      <c r="BQ56" s="121">
        <f>SUM(M56,AO56)</f>
        <v>44901</v>
      </c>
      <c r="BR56" s="121">
        <f>SUM(N56,AP56)</f>
        <v>44901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17120</v>
      </c>
      <c r="BW56" s="121">
        <f>SUM(S56,AU56)</f>
        <v>0</v>
      </c>
      <c r="BX56" s="121">
        <f>SUM(T56,AV56)</f>
        <v>17120</v>
      </c>
      <c r="BY56" s="121">
        <f>SUM(U56,AW56)</f>
        <v>0</v>
      </c>
      <c r="BZ56" s="121">
        <f>SUM(V56,AX56)</f>
        <v>0</v>
      </c>
      <c r="CA56" s="121">
        <f>SUM(W56,AY56)</f>
        <v>1867199</v>
      </c>
      <c r="CB56" s="121">
        <f>SUM(X56,AZ56)</f>
        <v>55008</v>
      </c>
      <c r="CC56" s="121">
        <f>SUM(Y56,BA56)</f>
        <v>1725848</v>
      </c>
      <c r="CD56" s="121">
        <f>SUM(Z56,BB56)</f>
        <v>75077</v>
      </c>
      <c r="CE56" s="121">
        <f>SUM(AA56,BC56)</f>
        <v>11266</v>
      </c>
      <c r="CF56" s="121">
        <f>SUM(AB56,BD56)</f>
        <v>0</v>
      </c>
      <c r="CG56" s="121">
        <f>SUM(AC56,BE56)</f>
        <v>0</v>
      </c>
      <c r="CH56" s="121">
        <f>SUM(AD56,BF56)</f>
        <v>5522</v>
      </c>
      <c r="CI56" s="121">
        <f>SUM(AE56,BG56)</f>
        <v>1940700</v>
      </c>
    </row>
    <row r="57" spans="1:87" s="136" customFormat="1" ht="13.5" customHeight="1" x14ac:dyDescent="0.15">
      <c r="A57" s="119" t="s">
        <v>4</v>
      </c>
      <c r="B57" s="120" t="s">
        <v>354</v>
      </c>
      <c r="C57" s="119" t="s">
        <v>355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f>+SUM(M57,R57,V57,W57,AC57)</f>
        <v>869358</v>
      </c>
      <c r="M57" s="121">
        <f>+SUM(N57:Q57)</f>
        <v>68658</v>
      </c>
      <c r="N57" s="121">
        <v>68658</v>
      </c>
      <c r="O57" s="121">
        <v>0</v>
      </c>
      <c r="P57" s="121">
        <v>0</v>
      </c>
      <c r="Q57" s="121">
        <v>0</v>
      </c>
      <c r="R57" s="121">
        <f>+SUM(S57:U57)</f>
        <v>272268</v>
      </c>
      <c r="S57" s="121">
        <v>867</v>
      </c>
      <c r="T57" s="121">
        <v>248438</v>
      </c>
      <c r="U57" s="121">
        <v>22963</v>
      </c>
      <c r="V57" s="121">
        <v>0</v>
      </c>
      <c r="W57" s="121">
        <f>+SUM(X57:AA57)</f>
        <v>522168</v>
      </c>
      <c r="X57" s="121">
        <v>228280</v>
      </c>
      <c r="Y57" s="121">
        <v>275783</v>
      </c>
      <c r="Z57" s="121">
        <v>8262</v>
      </c>
      <c r="AA57" s="121">
        <v>9843</v>
      </c>
      <c r="AB57" s="121">
        <v>0</v>
      </c>
      <c r="AC57" s="121">
        <v>6264</v>
      </c>
      <c r="AD57" s="121">
        <v>2681</v>
      </c>
      <c r="AE57" s="121">
        <f>+SUM(D57,L57,AD57)</f>
        <v>872039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869358</v>
      </c>
      <c r="BQ57" s="121">
        <f>SUM(M57,AO57)</f>
        <v>68658</v>
      </c>
      <c r="BR57" s="121">
        <f>SUM(N57,AP57)</f>
        <v>68658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272268</v>
      </c>
      <c r="BW57" s="121">
        <f>SUM(S57,AU57)</f>
        <v>867</v>
      </c>
      <c r="BX57" s="121">
        <f>SUM(T57,AV57)</f>
        <v>248438</v>
      </c>
      <c r="BY57" s="121">
        <f>SUM(U57,AW57)</f>
        <v>22963</v>
      </c>
      <c r="BZ57" s="121">
        <f>SUM(V57,AX57)</f>
        <v>0</v>
      </c>
      <c r="CA57" s="121">
        <f>SUM(W57,AY57)</f>
        <v>522168</v>
      </c>
      <c r="CB57" s="121">
        <f>SUM(X57,AZ57)</f>
        <v>228280</v>
      </c>
      <c r="CC57" s="121">
        <f>SUM(Y57,BA57)</f>
        <v>275783</v>
      </c>
      <c r="CD57" s="121">
        <f>SUM(Z57,BB57)</f>
        <v>8262</v>
      </c>
      <c r="CE57" s="121">
        <f>SUM(AA57,BC57)</f>
        <v>9843</v>
      </c>
      <c r="CF57" s="121">
        <f>SUM(AB57,BD57)</f>
        <v>0</v>
      </c>
      <c r="CG57" s="121">
        <f>SUM(AC57,BE57)</f>
        <v>6264</v>
      </c>
      <c r="CH57" s="121">
        <f>SUM(AD57,BF57)</f>
        <v>2681</v>
      </c>
      <c r="CI57" s="121">
        <f>SUM(AE57,BG57)</f>
        <v>872039</v>
      </c>
    </row>
    <row r="58" spans="1:87" s="136" customFormat="1" ht="13.5" customHeight="1" x14ac:dyDescent="0.15">
      <c r="A58" s="119" t="s">
        <v>4</v>
      </c>
      <c r="B58" s="120" t="s">
        <v>329</v>
      </c>
      <c r="C58" s="119" t="s">
        <v>330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>+SUM(M58,R58,V58,W58,AC58)</f>
        <v>66273</v>
      </c>
      <c r="M58" s="121">
        <f>+SUM(N58:Q58)</f>
        <v>50325</v>
      </c>
      <c r="N58" s="121">
        <v>23982</v>
      </c>
      <c r="O58" s="121">
        <v>0</v>
      </c>
      <c r="P58" s="121">
        <v>9002</v>
      </c>
      <c r="Q58" s="121">
        <v>17341</v>
      </c>
      <c r="R58" s="121">
        <f>+SUM(S58:U58)</f>
        <v>11029</v>
      </c>
      <c r="S58" s="121">
        <v>0</v>
      </c>
      <c r="T58" s="121">
        <v>1965</v>
      </c>
      <c r="U58" s="121">
        <v>9064</v>
      </c>
      <c r="V58" s="121">
        <v>0</v>
      </c>
      <c r="W58" s="121">
        <f>+SUM(X58:AA58)</f>
        <v>4919</v>
      </c>
      <c r="X58" s="121">
        <v>194</v>
      </c>
      <c r="Y58" s="121">
        <v>325</v>
      </c>
      <c r="Z58" s="121">
        <v>4400</v>
      </c>
      <c r="AA58" s="121">
        <v>0</v>
      </c>
      <c r="AB58" s="121">
        <v>0</v>
      </c>
      <c r="AC58" s="121">
        <v>0</v>
      </c>
      <c r="AD58" s="121">
        <v>149</v>
      </c>
      <c r="AE58" s="121">
        <f>+SUM(D58,L58,AD58)</f>
        <v>66422</v>
      </c>
      <c r="AF58" s="121">
        <f>+SUM(AG58,AL58)</f>
        <v>130227</v>
      </c>
      <c r="AG58" s="121">
        <f>+SUM(AH58:AK58)</f>
        <v>130227</v>
      </c>
      <c r="AH58" s="121">
        <v>130227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451637</v>
      </c>
      <c r="AO58" s="121">
        <f>+SUM(AP58:AS58)</f>
        <v>172652</v>
      </c>
      <c r="AP58" s="121">
        <v>118741</v>
      </c>
      <c r="AQ58" s="121">
        <v>0</v>
      </c>
      <c r="AR58" s="121">
        <v>53911</v>
      </c>
      <c r="AS58" s="121">
        <v>0</v>
      </c>
      <c r="AT58" s="121">
        <f>+SUM(AU58:AW58)</f>
        <v>166624</v>
      </c>
      <c r="AU58" s="121">
        <v>0</v>
      </c>
      <c r="AV58" s="121">
        <v>161986</v>
      </c>
      <c r="AW58" s="121">
        <v>4638</v>
      </c>
      <c r="AX58" s="121">
        <v>0</v>
      </c>
      <c r="AY58" s="121">
        <f>+SUM(AZ58:BC58)</f>
        <v>112361</v>
      </c>
      <c r="AZ58" s="121">
        <v>923</v>
      </c>
      <c r="BA58" s="121">
        <v>102826</v>
      </c>
      <c r="BB58" s="121">
        <v>8612</v>
      </c>
      <c r="BC58" s="121">
        <v>0</v>
      </c>
      <c r="BD58" s="121">
        <v>0</v>
      </c>
      <c r="BE58" s="121">
        <v>0</v>
      </c>
      <c r="BF58" s="121">
        <v>96</v>
      </c>
      <c r="BG58" s="121">
        <f>+SUM(BF58,AN58,AF58)</f>
        <v>581960</v>
      </c>
      <c r="BH58" s="121">
        <f>SUM(D58,AF58)</f>
        <v>130227</v>
      </c>
      <c r="BI58" s="121">
        <f>SUM(E58,AG58)</f>
        <v>130227</v>
      </c>
      <c r="BJ58" s="121">
        <f>SUM(F58,AH58)</f>
        <v>130227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0</v>
      </c>
      <c r="BP58" s="121">
        <f>SUM(L58,AN58)</f>
        <v>517910</v>
      </c>
      <c r="BQ58" s="121">
        <f>SUM(M58,AO58)</f>
        <v>222977</v>
      </c>
      <c r="BR58" s="121">
        <f>SUM(N58,AP58)</f>
        <v>142723</v>
      </c>
      <c r="BS58" s="121">
        <f>SUM(O58,AQ58)</f>
        <v>0</v>
      </c>
      <c r="BT58" s="121">
        <f>SUM(P58,AR58)</f>
        <v>62913</v>
      </c>
      <c r="BU58" s="121">
        <f>SUM(Q58,AS58)</f>
        <v>17341</v>
      </c>
      <c r="BV58" s="121">
        <f>SUM(R58,AT58)</f>
        <v>177653</v>
      </c>
      <c r="BW58" s="121">
        <f>SUM(S58,AU58)</f>
        <v>0</v>
      </c>
      <c r="BX58" s="121">
        <f>SUM(T58,AV58)</f>
        <v>163951</v>
      </c>
      <c r="BY58" s="121">
        <f>SUM(U58,AW58)</f>
        <v>13702</v>
      </c>
      <c r="BZ58" s="121">
        <f>SUM(V58,AX58)</f>
        <v>0</v>
      </c>
      <c r="CA58" s="121">
        <f>SUM(W58,AY58)</f>
        <v>117280</v>
      </c>
      <c r="CB58" s="121">
        <f>SUM(X58,AZ58)</f>
        <v>1117</v>
      </c>
      <c r="CC58" s="121">
        <f>SUM(Y58,BA58)</f>
        <v>103151</v>
      </c>
      <c r="CD58" s="121">
        <f>SUM(Z58,BB58)</f>
        <v>13012</v>
      </c>
      <c r="CE58" s="121">
        <f>SUM(AA58,BC58)</f>
        <v>0</v>
      </c>
      <c r="CF58" s="121">
        <f>SUM(AB58,BD58)</f>
        <v>0</v>
      </c>
      <c r="CG58" s="121">
        <f>SUM(AC58,BE58)</f>
        <v>0</v>
      </c>
      <c r="CH58" s="121">
        <f>SUM(AD58,BF58)</f>
        <v>245</v>
      </c>
      <c r="CI58" s="121">
        <f>SUM(AE58,BG58)</f>
        <v>648382</v>
      </c>
    </row>
    <row r="59" spans="1:87" s="136" customFormat="1" ht="13.5" customHeight="1" x14ac:dyDescent="0.15">
      <c r="A59" s="119" t="s">
        <v>4</v>
      </c>
      <c r="B59" s="120" t="s">
        <v>417</v>
      </c>
      <c r="C59" s="119" t="s">
        <v>418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341449</v>
      </c>
      <c r="M59" s="121">
        <f>+SUM(N59:Q59)</f>
        <v>60067</v>
      </c>
      <c r="N59" s="121">
        <v>29944</v>
      </c>
      <c r="O59" s="121">
        <v>0</v>
      </c>
      <c r="P59" s="121">
        <v>30123</v>
      </c>
      <c r="Q59" s="121">
        <v>0</v>
      </c>
      <c r="R59" s="121">
        <f>+SUM(S59:U59)</f>
        <v>281382</v>
      </c>
      <c r="S59" s="121">
        <v>0</v>
      </c>
      <c r="T59" s="121">
        <v>281382</v>
      </c>
      <c r="U59" s="121">
        <v>0</v>
      </c>
      <c r="V59" s="121">
        <v>0</v>
      </c>
      <c r="W59" s="121">
        <f>+SUM(X59:AA59)</f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f>+SUM(D59,L59,AD59)</f>
        <v>341449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341449</v>
      </c>
      <c r="BQ59" s="121">
        <f>SUM(M59,AO59)</f>
        <v>60067</v>
      </c>
      <c r="BR59" s="121">
        <f>SUM(N59,AP59)</f>
        <v>29944</v>
      </c>
      <c r="BS59" s="121">
        <f>SUM(O59,AQ59)</f>
        <v>0</v>
      </c>
      <c r="BT59" s="121">
        <f>SUM(P59,AR59)</f>
        <v>30123</v>
      </c>
      <c r="BU59" s="121">
        <f>SUM(Q59,AS59)</f>
        <v>0</v>
      </c>
      <c r="BV59" s="121">
        <f>SUM(R59,AT59)</f>
        <v>281382</v>
      </c>
      <c r="BW59" s="121">
        <f>SUM(S59,AU59)</f>
        <v>0</v>
      </c>
      <c r="BX59" s="121">
        <f>SUM(T59,AV59)</f>
        <v>281382</v>
      </c>
      <c r="BY59" s="121">
        <f>SUM(U59,AW59)</f>
        <v>0</v>
      </c>
      <c r="BZ59" s="121">
        <f>SUM(V59,AX59)</f>
        <v>0</v>
      </c>
      <c r="CA59" s="121">
        <f>SUM(W59,AY59)</f>
        <v>0</v>
      </c>
      <c r="CB59" s="121">
        <f>SUM(X59,AZ59)</f>
        <v>0</v>
      </c>
      <c r="CC59" s="121">
        <f>SUM(Y59,BA59)</f>
        <v>0</v>
      </c>
      <c r="CD59" s="121">
        <f>SUM(Z59,BB59)</f>
        <v>0</v>
      </c>
      <c r="CE59" s="121">
        <f>SUM(AA59,BC59)</f>
        <v>0</v>
      </c>
      <c r="CF59" s="121">
        <f>SUM(AB59,BD59)</f>
        <v>0</v>
      </c>
      <c r="CG59" s="121">
        <f>SUM(AC59,BE59)</f>
        <v>0</v>
      </c>
      <c r="CH59" s="121">
        <f>SUM(AD59,BF59)</f>
        <v>0</v>
      </c>
      <c r="CI59" s="121">
        <f>SUM(AE59,BG59)</f>
        <v>341449</v>
      </c>
    </row>
    <row r="60" spans="1:87" s="136" customFormat="1" ht="13.5" customHeight="1" x14ac:dyDescent="0.15">
      <c r="A60" s="119" t="s">
        <v>4</v>
      </c>
      <c r="B60" s="120" t="s">
        <v>336</v>
      </c>
      <c r="C60" s="119" t="s">
        <v>337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0</v>
      </c>
      <c r="M60" s="121">
        <f>+SUM(N60:Q60)</f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f>+SUM(S60:U60)</f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f>+SUM(X60:AA60)</f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f>+SUM(D60,L60,AD60)</f>
        <v>0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121811</v>
      </c>
      <c r="AO60" s="121">
        <f>+SUM(AP60:AS60)</f>
        <v>11663</v>
      </c>
      <c r="AP60" s="121">
        <v>11663</v>
      </c>
      <c r="AQ60" s="121">
        <v>0</v>
      </c>
      <c r="AR60" s="121">
        <v>0</v>
      </c>
      <c r="AS60" s="121">
        <v>0</v>
      </c>
      <c r="AT60" s="121">
        <f>+SUM(AU60:AW60)</f>
        <v>86059</v>
      </c>
      <c r="AU60" s="121">
        <v>0</v>
      </c>
      <c r="AV60" s="121">
        <v>86059</v>
      </c>
      <c r="AW60" s="121">
        <v>0</v>
      </c>
      <c r="AX60" s="121">
        <v>0</v>
      </c>
      <c r="AY60" s="121">
        <f>+SUM(AZ60:BC60)</f>
        <v>24089</v>
      </c>
      <c r="AZ60" s="121">
        <v>0</v>
      </c>
      <c r="BA60" s="121">
        <v>24089</v>
      </c>
      <c r="BB60" s="121">
        <v>0</v>
      </c>
      <c r="BC60" s="121">
        <v>0</v>
      </c>
      <c r="BD60" s="121">
        <v>0</v>
      </c>
      <c r="BE60" s="121">
        <v>0</v>
      </c>
      <c r="BF60" s="121">
        <v>68073</v>
      </c>
      <c r="BG60" s="121">
        <f>+SUM(BF60,AN60,AF60)</f>
        <v>189884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121811</v>
      </c>
      <c r="BQ60" s="121">
        <f>SUM(M60,AO60)</f>
        <v>11663</v>
      </c>
      <c r="BR60" s="121">
        <f>SUM(N60,AP60)</f>
        <v>11663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86059</v>
      </c>
      <c r="BW60" s="121">
        <f>SUM(S60,AU60)</f>
        <v>0</v>
      </c>
      <c r="BX60" s="121">
        <f>SUM(T60,AV60)</f>
        <v>86059</v>
      </c>
      <c r="BY60" s="121">
        <f>SUM(U60,AW60)</f>
        <v>0</v>
      </c>
      <c r="BZ60" s="121">
        <f>SUM(V60,AX60)</f>
        <v>0</v>
      </c>
      <c r="CA60" s="121">
        <f>SUM(W60,AY60)</f>
        <v>24089</v>
      </c>
      <c r="CB60" s="121">
        <f>SUM(X60,AZ60)</f>
        <v>0</v>
      </c>
      <c r="CC60" s="121">
        <f>SUM(Y60,BA60)</f>
        <v>24089</v>
      </c>
      <c r="CD60" s="121">
        <f>SUM(Z60,BB60)</f>
        <v>0</v>
      </c>
      <c r="CE60" s="121">
        <f>SUM(AA60,BC60)</f>
        <v>0</v>
      </c>
      <c r="CF60" s="121">
        <f>SUM(AB60,BD60)</f>
        <v>0</v>
      </c>
      <c r="CG60" s="121">
        <f>SUM(AC60,BE60)</f>
        <v>0</v>
      </c>
      <c r="CH60" s="121">
        <f>SUM(AD60,BF60)</f>
        <v>68073</v>
      </c>
      <c r="CI60" s="121">
        <f>SUM(AE60,BG60)</f>
        <v>189884</v>
      </c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60">
    <sortCondition ref="A8:A60"/>
    <sortCondition ref="B8:B60"/>
    <sortCondition ref="C8:C60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9" man="1"/>
    <brk id="67" min="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青森県</v>
      </c>
      <c r="B7" s="139" t="str">
        <f>'廃棄物事業経費（市町村）'!B7</f>
        <v>02000</v>
      </c>
      <c r="C7" s="138" t="s">
        <v>279</v>
      </c>
      <c r="D7" s="140">
        <f>SUM(L7,T7,AB7,AJ7,AR7,AZ7)</f>
        <v>304252</v>
      </c>
      <c r="E7" s="140">
        <f>SUM(M7,U7,AC7,AK7,AS7,BA7)</f>
        <v>6293178</v>
      </c>
      <c r="F7" s="140">
        <f>SUM(D7:E7)</f>
        <v>6597430</v>
      </c>
      <c r="G7" s="140">
        <f>SUM(O7,W7,AE7,AM7,AU7,BC7)</f>
        <v>19634</v>
      </c>
      <c r="H7" s="140">
        <f>SUM(P7,X7,AF7,AN7,AV7,BD7)</f>
        <v>2724876</v>
      </c>
      <c r="I7" s="140">
        <f>SUM(G7:H7)</f>
        <v>2744510</v>
      </c>
      <c r="J7" s="141">
        <f>COUNTIF(J$8:J$1000,"&lt;&gt;")</f>
        <v>40</v>
      </c>
      <c r="K7" s="141">
        <f>COUNTIF(K$8:K$1000,"&lt;&gt;")</f>
        <v>40</v>
      </c>
      <c r="L7" s="140">
        <f>SUM(L$8:L$1000)</f>
        <v>298492</v>
      </c>
      <c r="M7" s="140">
        <f>SUM(M$8:M$1000)</f>
        <v>5962011</v>
      </c>
      <c r="N7" s="140">
        <f>IF(AND(L7&lt;&gt;"",M7&lt;&gt;""),SUM(L7:M7),"")</f>
        <v>6260503</v>
      </c>
      <c r="O7" s="140">
        <f>SUM(O$8:O$1000)</f>
        <v>18182</v>
      </c>
      <c r="P7" s="140">
        <f>SUM(P$8:P$1000)</f>
        <v>1660821</v>
      </c>
      <c r="Q7" s="140">
        <f>IF(AND(O7&lt;&gt;"",P7&lt;&gt;""),SUM(O7:P7),"")</f>
        <v>1679003</v>
      </c>
      <c r="R7" s="141">
        <f>COUNTIF(R$8:R$1000,"&lt;&gt;")</f>
        <v>18</v>
      </c>
      <c r="S7" s="141">
        <f>COUNTIF(S$8:S$1000,"&lt;&gt;")</f>
        <v>18</v>
      </c>
      <c r="T7" s="140">
        <f>SUM(T$8:T$1000)</f>
        <v>5760</v>
      </c>
      <c r="U7" s="140">
        <f>SUM(U$8:U$1000)</f>
        <v>331167</v>
      </c>
      <c r="V7" s="140">
        <f>IF(AND(T7&lt;&gt;"",U7&lt;&gt;""),SUM(T7:U7),"")</f>
        <v>336927</v>
      </c>
      <c r="W7" s="140">
        <f>SUM(W$8:W$1000)</f>
        <v>1452</v>
      </c>
      <c r="X7" s="140">
        <f>SUM(X$8:X$1000)</f>
        <v>1033271</v>
      </c>
      <c r="Y7" s="140">
        <f>IF(AND(W7&lt;&gt;"",X7&lt;&gt;""),SUM(W7:X7),"")</f>
        <v>1034723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30784</v>
      </c>
      <c r="AG7" s="140">
        <f>IF(AND(AE7&lt;&gt;"",AF7&lt;&gt;""),SUM(AE7:AF7),"")</f>
        <v>30784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</v>
      </c>
      <c r="B8" s="120" t="s">
        <v>324</v>
      </c>
      <c r="C8" s="119" t="s">
        <v>325</v>
      </c>
      <c r="D8" s="121">
        <f>SUM(L8,T8,AB8,AJ8,AR8,AZ8)</f>
        <v>1460</v>
      </c>
      <c r="E8" s="121">
        <f>SUM(M8,U8,AC8,AK8,AS8,BA8)</f>
        <v>134862</v>
      </c>
      <c r="F8" s="121">
        <f>SUM(D8:E8)</f>
        <v>136322</v>
      </c>
      <c r="G8" s="121">
        <f>SUM(O8,W8,AE8,AM8,AU8,BC8)</f>
        <v>0</v>
      </c>
      <c r="H8" s="121">
        <f>SUM(P8,X8,AF8,AN8,AV8,BD8)</f>
        <v>411586</v>
      </c>
      <c r="I8" s="121">
        <f>SUM(G8:H8)</f>
        <v>411586</v>
      </c>
      <c r="J8" s="120" t="s">
        <v>327</v>
      </c>
      <c r="K8" s="119" t="s">
        <v>328</v>
      </c>
      <c r="L8" s="121">
        <v>1460</v>
      </c>
      <c r="M8" s="121">
        <v>117766</v>
      </c>
      <c r="N8" s="121">
        <f>IF(AND(L8&lt;&gt;"",M8&lt;&gt;""),SUM(L8:M8),"")</f>
        <v>119226</v>
      </c>
      <c r="O8" s="121">
        <v>0</v>
      </c>
      <c r="P8" s="121">
        <v>0</v>
      </c>
      <c r="Q8" s="121">
        <f>IF(AND(O8&lt;&gt;"",P8&lt;&gt;""),SUM(O8:P8),"")</f>
        <v>0</v>
      </c>
      <c r="R8" s="120" t="s">
        <v>329</v>
      </c>
      <c r="S8" s="119" t="s">
        <v>330</v>
      </c>
      <c r="T8" s="121">
        <v>0</v>
      </c>
      <c r="U8" s="121">
        <v>17096</v>
      </c>
      <c r="V8" s="121">
        <f>IF(AND(T8&lt;&gt;"",U8&lt;&gt;""),SUM(T8:U8),"")</f>
        <v>17096</v>
      </c>
      <c r="W8" s="121">
        <v>0</v>
      </c>
      <c r="X8" s="121">
        <v>411586</v>
      </c>
      <c r="Y8" s="121">
        <f>IF(AND(W8&lt;&gt;"",X8&lt;&gt;""),SUM(W8:X8),"")</f>
        <v>411586</v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</v>
      </c>
      <c r="B9" s="120" t="s">
        <v>331</v>
      </c>
      <c r="C9" s="119" t="s">
        <v>332</v>
      </c>
      <c r="D9" s="121">
        <f>SUM(L9,T9,AB9,AJ9,AR9,AZ9)</f>
        <v>22964</v>
      </c>
      <c r="E9" s="121">
        <f>SUM(M9,U9,AC9,AK9,AS9,BA9)</f>
        <v>948065</v>
      </c>
      <c r="F9" s="121">
        <f>SUM(D9:E9)</f>
        <v>971029</v>
      </c>
      <c r="G9" s="121">
        <f>SUM(O9,W9,AE9,AM9,AU9,BC9)</f>
        <v>0</v>
      </c>
      <c r="H9" s="121">
        <f>SUM(P9,X9,AF9,AN9,AV9,BD9)</f>
        <v>70951</v>
      </c>
      <c r="I9" s="121">
        <f>SUM(G9:H9)</f>
        <v>70951</v>
      </c>
      <c r="J9" s="120" t="s">
        <v>334</v>
      </c>
      <c r="K9" s="119" t="s">
        <v>335</v>
      </c>
      <c r="L9" s="121">
        <v>22964</v>
      </c>
      <c r="M9" s="121">
        <v>948065</v>
      </c>
      <c r="N9" s="121">
        <f>IF(AND(L9&lt;&gt;"",M9&lt;&gt;""),SUM(L9:M9),"")</f>
        <v>971029</v>
      </c>
      <c r="O9" s="121">
        <v>0</v>
      </c>
      <c r="P9" s="121">
        <v>0</v>
      </c>
      <c r="Q9" s="121">
        <f>IF(AND(O9&lt;&gt;"",P9&lt;&gt;""),SUM(O9:P9),"")</f>
        <v>0</v>
      </c>
      <c r="R9" s="120" t="s">
        <v>336</v>
      </c>
      <c r="S9" s="119" t="s">
        <v>337</v>
      </c>
      <c r="T9" s="121">
        <v>0</v>
      </c>
      <c r="U9" s="121">
        <v>0</v>
      </c>
      <c r="V9" s="121">
        <f>IF(AND(T9&lt;&gt;"",U9&lt;&gt;""),SUM(T9:U9),"")</f>
        <v>0</v>
      </c>
      <c r="W9" s="121">
        <v>0</v>
      </c>
      <c r="X9" s="121">
        <v>70951</v>
      </c>
      <c r="Y9" s="121">
        <f>IF(AND(W9&lt;&gt;"",X9&lt;&gt;""),SUM(W9:X9),"")</f>
        <v>70951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</v>
      </c>
      <c r="B10" s="120" t="s">
        <v>338</v>
      </c>
      <c r="C10" s="119" t="s">
        <v>339</v>
      </c>
      <c r="D10" s="121">
        <f>SUM(L10,T10,AB10,AJ10,AR10,AZ10)</f>
        <v>236302</v>
      </c>
      <c r="E10" s="121">
        <f>SUM(M10,U10,AC10,AK10,AS10,BA10)</f>
        <v>911909</v>
      </c>
      <c r="F10" s="121">
        <f>SUM(D10:E10)</f>
        <v>1148211</v>
      </c>
      <c r="G10" s="121">
        <f>SUM(O10,W10,AE10,AM10,AU10,BC10)</f>
        <v>0</v>
      </c>
      <c r="H10" s="121">
        <f>SUM(P10,X10,AF10,AN10,AV10,BD10)</f>
        <v>357523</v>
      </c>
      <c r="I10" s="121">
        <f>SUM(G10:H10)</f>
        <v>357523</v>
      </c>
      <c r="J10" s="120" t="s">
        <v>341</v>
      </c>
      <c r="K10" s="119" t="s">
        <v>342</v>
      </c>
      <c r="L10" s="121">
        <v>236302</v>
      </c>
      <c r="M10" s="121">
        <v>911909</v>
      </c>
      <c r="N10" s="121">
        <f>IF(AND(L10&lt;&gt;"",M10&lt;&gt;""),SUM(L10:M10),"")</f>
        <v>1148211</v>
      </c>
      <c r="O10" s="121">
        <v>0</v>
      </c>
      <c r="P10" s="121">
        <v>357523</v>
      </c>
      <c r="Q10" s="121">
        <f>IF(AND(O10&lt;&gt;"",P10&lt;&gt;""),SUM(O10:P10),"")</f>
        <v>357523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</v>
      </c>
      <c r="B11" s="120" t="s">
        <v>343</v>
      </c>
      <c r="C11" s="119" t="s">
        <v>344</v>
      </c>
      <c r="D11" s="121">
        <f>SUM(L11,T11,AB11,AJ11,AR11,AZ11)</f>
        <v>2570</v>
      </c>
      <c r="E11" s="121">
        <f>SUM(M11,U11,AC11,AK11,AS11,BA11)</f>
        <v>207304</v>
      </c>
      <c r="F11" s="121">
        <f>SUM(D11:E11)</f>
        <v>209874</v>
      </c>
      <c r="G11" s="121">
        <f>SUM(O11,W11,AE11,AM11,AU11,BC11)</f>
        <v>0</v>
      </c>
      <c r="H11" s="121">
        <f>SUM(P11,X11,AF11,AN11,AV11,BD11)</f>
        <v>38555</v>
      </c>
      <c r="I11" s="121">
        <f>SUM(G11:H11)</f>
        <v>38555</v>
      </c>
      <c r="J11" s="120" t="s">
        <v>327</v>
      </c>
      <c r="K11" s="119" t="s">
        <v>328</v>
      </c>
      <c r="L11" s="121">
        <v>2570</v>
      </c>
      <c r="M11" s="121">
        <v>207304</v>
      </c>
      <c r="N11" s="121">
        <f>IF(AND(L11&lt;&gt;"",M11&lt;&gt;""),SUM(L11:M11),"")</f>
        <v>209874</v>
      </c>
      <c r="O11" s="121">
        <v>0</v>
      </c>
      <c r="P11" s="121">
        <v>0</v>
      </c>
      <c r="Q11" s="121">
        <f>IF(AND(O11&lt;&gt;"",P11&lt;&gt;""),SUM(O11:P11),"")</f>
        <v>0</v>
      </c>
      <c r="R11" s="120" t="s">
        <v>336</v>
      </c>
      <c r="S11" s="119" t="s">
        <v>337</v>
      </c>
      <c r="T11" s="121">
        <v>0</v>
      </c>
      <c r="U11" s="121">
        <v>0</v>
      </c>
      <c r="V11" s="121">
        <f>IF(AND(T11&lt;&gt;"",U11&lt;&gt;""),SUM(T11:U11),"")</f>
        <v>0</v>
      </c>
      <c r="W11" s="121">
        <v>0</v>
      </c>
      <c r="X11" s="121">
        <v>38555</v>
      </c>
      <c r="Y11" s="121">
        <f>IF(AND(W11&lt;&gt;"",X11&lt;&gt;""),SUM(W11:X11),"")</f>
        <v>38555</v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</v>
      </c>
      <c r="B12" s="120" t="s">
        <v>346</v>
      </c>
      <c r="C12" s="119" t="s">
        <v>347</v>
      </c>
      <c r="D12" s="121">
        <f>SUM(L12,T12,AB12,AJ12,AR12,AZ12)</f>
        <v>0</v>
      </c>
      <c r="E12" s="121">
        <f>SUM(M12,U12,AC12,AK12,AS12,BA12)</f>
        <v>228027</v>
      </c>
      <c r="F12" s="121">
        <f>SUM(D12:E12)</f>
        <v>228027</v>
      </c>
      <c r="G12" s="121">
        <f>SUM(O12,W12,AE12,AM12,AU12,BC12)</f>
        <v>0</v>
      </c>
      <c r="H12" s="121">
        <f>SUM(P12,X12,AF12,AN12,AV12,BD12)</f>
        <v>146342</v>
      </c>
      <c r="I12" s="121">
        <f>SUM(G12:H12)</f>
        <v>146342</v>
      </c>
      <c r="J12" s="120" t="s">
        <v>349</v>
      </c>
      <c r="K12" s="119" t="s">
        <v>350</v>
      </c>
      <c r="L12" s="121">
        <v>0</v>
      </c>
      <c r="M12" s="121">
        <v>228027</v>
      </c>
      <c r="N12" s="121">
        <f>IF(AND(L12&lt;&gt;"",M12&lt;&gt;""),SUM(L12:M12),"")</f>
        <v>228027</v>
      </c>
      <c r="O12" s="121">
        <v>0</v>
      </c>
      <c r="P12" s="121">
        <v>146342</v>
      </c>
      <c r="Q12" s="121">
        <f>IF(AND(O12&lt;&gt;"",P12&lt;&gt;""),SUM(O12:P12),"")</f>
        <v>146342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</v>
      </c>
      <c r="B13" s="120" t="s">
        <v>351</v>
      </c>
      <c r="C13" s="119" t="s">
        <v>352</v>
      </c>
      <c r="D13" s="121">
        <f>SUM(L13,T13,AB13,AJ13,AR13,AZ13)</f>
        <v>0</v>
      </c>
      <c r="E13" s="121">
        <f>SUM(M13,U13,AC13,AK13,AS13,BA13)</f>
        <v>463593</v>
      </c>
      <c r="F13" s="121">
        <f>SUM(D13:E13)</f>
        <v>463593</v>
      </c>
      <c r="G13" s="121">
        <f>SUM(O13,W13,AE13,AM13,AU13,BC13)</f>
        <v>0</v>
      </c>
      <c r="H13" s="121">
        <f>SUM(P13,X13,AF13,AN13,AV13,BD13)</f>
        <v>144476</v>
      </c>
      <c r="I13" s="121">
        <f>SUM(G13:H13)</f>
        <v>144476</v>
      </c>
      <c r="J13" s="120" t="s">
        <v>354</v>
      </c>
      <c r="K13" s="119" t="s">
        <v>355</v>
      </c>
      <c r="L13" s="121">
        <v>0</v>
      </c>
      <c r="M13" s="121">
        <v>463593</v>
      </c>
      <c r="N13" s="121">
        <f>IF(AND(L13&lt;&gt;"",M13&lt;&gt;""),SUM(L13:M13),"")</f>
        <v>463593</v>
      </c>
      <c r="O13" s="121">
        <v>0</v>
      </c>
      <c r="P13" s="121">
        <v>0</v>
      </c>
      <c r="Q13" s="121">
        <f>IF(AND(O13&lt;&gt;"",P13&lt;&gt;""),SUM(O13:P13),"")</f>
        <v>0</v>
      </c>
      <c r="R13" s="120" t="s">
        <v>356</v>
      </c>
      <c r="S13" s="119" t="s">
        <v>357</v>
      </c>
      <c r="T13" s="121">
        <v>0</v>
      </c>
      <c r="U13" s="121">
        <v>0</v>
      </c>
      <c r="V13" s="121">
        <f>IF(AND(T13&lt;&gt;"",U13&lt;&gt;""),SUM(T13:U13),"")</f>
        <v>0</v>
      </c>
      <c r="W13" s="121">
        <v>0</v>
      </c>
      <c r="X13" s="121">
        <v>144476</v>
      </c>
      <c r="Y13" s="121">
        <f>IF(AND(W13&lt;&gt;"",X13&lt;&gt;""),SUM(W13:X13),"")</f>
        <v>144476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</v>
      </c>
      <c r="B14" s="120" t="s">
        <v>358</v>
      </c>
      <c r="C14" s="119" t="s">
        <v>359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77817</v>
      </c>
      <c r="I14" s="121">
        <f>SUM(G14:H14)</f>
        <v>77817</v>
      </c>
      <c r="J14" s="120" t="s">
        <v>356</v>
      </c>
      <c r="K14" s="205" t="s">
        <v>361</v>
      </c>
      <c r="L14" s="121">
        <v>0</v>
      </c>
      <c r="M14" s="121">
        <v>0</v>
      </c>
      <c r="N14" s="121">
        <f>IF(AND(L14&lt;&gt;"",M14&lt;&gt;""),SUM(L14:M14),"")</f>
        <v>0</v>
      </c>
      <c r="O14" s="121">
        <v>0</v>
      </c>
      <c r="P14" s="121">
        <v>77817</v>
      </c>
      <c r="Q14" s="121">
        <f>IF(AND(O14&lt;&gt;"",P14&lt;&gt;""),SUM(O14:P14),"")</f>
        <v>77817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</v>
      </c>
      <c r="B15" s="120" t="s">
        <v>362</v>
      </c>
      <c r="C15" s="119" t="s">
        <v>363</v>
      </c>
      <c r="D15" s="121">
        <f>SUM(L15,T15,AB15,AJ15,AR15,AZ15)</f>
        <v>1179</v>
      </c>
      <c r="E15" s="121">
        <f>SUM(M15,U15,AC15,AK15,AS15,BA15)</f>
        <v>903900</v>
      </c>
      <c r="F15" s="121">
        <f>SUM(D15:E15)</f>
        <v>905079</v>
      </c>
      <c r="G15" s="121">
        <f>SUM(O15,W15,AE15,AM15,AU15,BC15)</f>
        <v>3241</v>
      </c>
      <c r="H15" s="121">
        <f>SUM(P15,X15,AF15,AN15,AV15,BD15)</f>
        <v>328899</v>
      </c>
      <c r="I15" s="121">
        <f>SUM(G15:H15)</f>
        <v>332140</v>
      </c>
      <c r="J15" s="120" t="s">
        <v>365</v>
      </c>
      <c r="K15" s="119" t="s">
        <v>366</v>
      </c>
      <c r="L15" s="121">
        <v>1179</v>
      </c>
      <c r="M15" s="121">
        <v>903900</v>
      </c>
      <c r="N15" s="121">
        <f>IF(AND(L15&lt;&gt;"",M15&lt;&gt;""),SUM(L15:M15),"")</f>
        <v>905079</v>
      </c>
      <c r="O15" s="121">
        <v>3241</v>
      </c>
      <c r="P15" s="121">
        <v>328899</v>
      </c>
      <c r="Q15" s="121">
        <f>IF(AND(O15&lt;&gt;"",P15&lt;&gt;""),SUM(O15:P15),"")</f>
        <v>332140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</v>
      </c>
      <c r="B16" s="120" t="s">
        <v>367</v>
      </c>
      <c r="C16" s="119" t="s">
        <v>368</v>
      </c>
      <c r="D16" s="121">
        <f>SUM(L16,T16,AB16,AJ16,AR16,AZ16)</f>
        <v>0</v>
      </c>
      <c r="E16" s="121">
        <f>SUM(M16,U16,AC16,AK16,AS16,BA16)</f>
        <v>104802</v>
      </c>
      <c r="F16" s="121">
        <f>SUM(D16:E16)</f>
        <v>104802</v>
      </c>
      <c r="G16" s="121">
        <f>SUM(O16,W16,AE16,AM16,AU16,BC16)</f>
        <v>0</v>
      </c>
      <c r="H16" s="121">
        <f>SUM(P16,X16,AF16,AN16,AV16,BD16)</f>
        <v>67260</v>
      </c>
      <c r="I16" s="121">
        <f>SUM(G16:H16)</f>
        <v>67260</v>
      </c>
      <c r="J16" s="120" t="s">
        <v>349</v>
      </c>
      <c r="K16" s="119" t="s">
        <v>350</v>
      </c>
      <c r="L16" s="121">
        <v>0</v>
      </c>
      <c r="M16" s="121">
        <v>104802</v>
      </c>
      <c r="N16" s="121">
        <f>IF(AND(L16&lt;&gt;"",M16&lt;&gt;""),SUM(L16:M16),"")</f>
        <v>104802</v>
      </c>
      <c r="O16" s="121">
        <v>0</v>
      </c>
      <c r="P16" s="121">
        <v>67260</v>
      </c>
      <c r="Q16" s="121">
        <f>IF(AND(O16&lt;&gt;"",P16&lt;&gt;""),SUM(O16:P16),"")</f>
        <v>67260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</v>
      </c>
      <c r="B17" s="120" t="s">
        <v>370</v>
      </c>
      <c r="C17" s="119" t="s">
        <v>371</v>
      </c>
      <c r="D17" s="121">
        <f>SUM(L17,T17,AB17,AJ17,AR17,AZ17)</f>
        <v>2783</v>
      </c>
      <c r="E17" s="121">
        <f>SUM(M17,U17,AC17,AK17,AS17,BA17)</f>
        <v>146031</v>
      </c>
      <c r="F17" s="121">
        <f>SUM(D17:E17)</f>
        <v>148814</v>
      </c>
      <c r="G17" s="121">
        <f>SUM(O17,W17,AE17,AM17,AU17,BC17)</f>
        <v>0</v>
      </c>
      <c r="H17" s="121">
        <f>SUM(P17,X17,AF17,AN17,AV17,BD17)</f>
        <v>21618</v>
      </c>
      <c r="I17" s="121">
        <f>SUM(G17:H17)</f>
        <v>21618</v>
      </c>
      <c r="J17" s="120" t="s">
        <v>334</v>
      </c>
      <c r="K17" s="119" t="s">
        <v>335</v>
      </c>
      <c r="L17" s="121">
        <v>1993</v>
      </c>
      <c r="M17" s="121">
        <v>82259</v>
      </c>
      <c r="N17" s="121">
        <f>IF(AND(L17&lt;&gt;"",M17&lt;&gt;""),SUM(L17:M17),"")</f>
        <v>84252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327</v>
      </c>
      <c r="S17" s="119" t="s">
        <v>328</v>
      </c>
      <c r="T17" s="121">
        <v>790</v>
      </c>
      <c r="U17" s="121">
        <v>63772</v>
      </c>
      <c r="V17" s="121">
        <f>IF(AND(T17&lt;&gt;"",U17&lt;&gt;""),SUM(T17:U17),"")</f>
        <v>64562</v>
      </c>
      <c r="W17" s="121">
        <v>0</v>
      </c>
      <c r="X17" s="121">
        <v>0</v>
      </c>
      <c r="Y17" s="121">
        <f>IF(AND(W17&lt;&gt;"",X17&lt;&gt;""),SUM(W17:X17),"")</f>
        <v>0</v>
      </c>
      <c r="Z17" s="120" t="s">
        <v>336</v>
      </c>
      <c r="AA17" s="119" t="s">
        <v>337</v>
      </c>
      <c r="AB17" s="121">
        <v>0</v>
      </c>
      <c r="AC17" s="121">
        <v>0</v>
      </c>
      <c r="AD17" s="121">
        <f>IF(AND(AB17&lt;&gt;"",AC17&lt;&gt;""),SUM(AB17:AC17),"")</f>
        <v>0</v>
      </c>
      <c r="AE17" s="121">
        <v>0</v>
      </c>
      <c r="AF17" s="121">
        <v>21618</v>
      </c>
      <c r="AG17" s="121">
        <f>IF(AND(AE17&lt;&gt;"",AF17&lt;&gt;""),SUM(AE17:AF17),"")</f>
        <v>21618</v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</v>
      </c>
      <c r="B18" s="120" t="s">
        <v>373</v>
      </c>
      <c r="C18" s="119" t="s">
        <v>374</v>
      </c>
      <c r="D18" s="121">
        <f>SUM(L18,T18,AB18,AJ18,AR18,AZ18)</f>
        <v>0</v>
      </c>
      <c r="E18" s="121">
        <f>SUM(M18,U18,AC18,AK18,AS18,BA18)</f>
        <v>28</v>
      </c>
      <c r="F18" s="121">
        <f>SUM(D18:E18)</f>
        <v>28</v>
      </c>
      <c r="G18" s="121">
        <f>SUM(O18,W18,AE18,AM18,AU18,BC18)</f>
        <v>0</v>
      </c>
      <c r="H18" s="121">
        <f>SUM(P18,X18,AF18,AN18,AV18,BD18)</f>
        <v>45596</v>
      </c>
      <c r="I18" s="121">
        <f>SUM(G18:H18)</f>
        <v>45596</v>
      </c>
      <c r="J18" s="120" t="s">
        <v>329</v>
      </c>
      <c r="K18" s="119">
        <v>0</v>
      </c>
      <c r="L18" s="121">
        <v>0</v>
      </c>
      <c r="M18" s="121">
        <v>28</v>
      </c>
      <c r="N18" s="121">
        <f>IF(AND(L18&lt;&gt;"",M18&lt;&gt;""),SUM(L18:M18),"")</f>
        <v>28</v>
      </c>
      <c r="O18" s="121">
        <v>0</v>
      </c>
      <c r="P18" s="121">
        <v>45596</v>
      </c>
      <c r="Q18" s="121">
        <f>IF(AND(O18&lt;&gt;"",P18&lt;&gt;""),SUM(O18:P18),"")</f>
        <v>45596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</v>
      </c>
      <c r="B19" s="120" t="s">
        <v>376</v>
      </c>
      <c r="C19" s="119" t="s">
        <v>377</v>
      </c>
      <c r="D19" s="121">
        <f>SUM(L19,T19,AB19,AJ19,AR19,AZ19)</f>
        <v>0</v>
      </c>
      <c r="E19" s="121">
        <f>SUM(M19,U19,AC19,AK19,AS19,BA19)</f>
        <v>18310</v>
      </c>
      <c r="F19" s="121">
        <f>SUM(D19:E19)</f>
        <v>18310</v>
      </c>
      <c r="G19" s="121">
        <f>SUM(O19,W19,AE19,AM19,AU19,BC19)</f>
        <v>0</v>
      </c>
      <c r="H19" s="121">
        <f>SUM(P19,X19,AF19,AN19,AV19,BD19)</f>
        <v>28678</v>
      </c>
      <c r="I19" s="121">
        <f>SUM(G19:H19)</f>
        <v>28678</v>
      </c>
      <c r="J19" s="120" t="s">
        <v>329</v>
      </c>
      <c r="K19" s="119" t="s">
        <v>330</v>
      </c>
      <c r="L19" s="121">
        <v>0</v>
      </c>
      <c r="M19" s="121">
        <v>18310</v>
      </c>
      <c r="N19" s="121">
        <f>IF(AND(L19&lt;&gt;"",M19&lt;&gt;""),SUM(L19:M19),"")</f>
        <v>18310</v>
      </c>
      <c r="O19" s="121">
        <v>0</v>
      </c>
      <c r="P19" s="121">
        <v>28678</v>
      </c>
      <c r="Q19" s="121">
        <f>IF(AND(O19&lt;&gt;"",P19&lt;&gt;""),SUM(O19:P19),"")</f>
        <v>28678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</v>
      </c>
      <c r="B20" s="120" t="s">
        <v>379</v>
      </c>
      <c r="C20" s="119" t="s">
        <v>380</v>
      </c>
      <c r="D20" s="121">
        <f>SUM(L20,T20,AB20,AJ20,AR20,AZ20)</f>
        <v>0</v>
      </c>
      <c r="E20" s="121">
        <f>SUM(M20,U20,AC20,AK20,AS20,BA20)</f>
        <v>5923</v>
      </c>
      <c r="F20" s="121">
        <f>SUM(D20:E20)</f>
        <v>5923</v>
      </c>
      <c r="G20" s="121">
        <f>SUM(O20,W20,AE20,AM20,AU20,BC20)</f>
        <v>0</v>
      </c>
      <c r="H20" s="121">
        <f>SUM(P20,X20,AF20,AN20,AV20,BD20)</f>
        <v>29322</v>
      </c>
      <c r="I20" s="121">
        <f>SUM(G20:H20)</f>
        <v>29322</v>
      </c>
      <c r="J20" s="120" t="s">
        <v>329</v>
      </c>
      <c r="K20" s="119" t="s">
        <v>330</v>
      </c>
      <c r="L20" s="121">
        <v>0</v>
      </c>
      <c r="M20" s="121">
        <v>5923</v>
      </c>
      <c r="N20" s="121">
        <f>IF(AND(L20&lt;&gt;"",M20&lt;&gt;""),SUM(L20:M20),"")</f>
        <v>5923</v>
      </c>
      <c r="O20" s="121">
        <v>0</v>
      </c>
      <c r="P20" s="121">
        <v>29322</v>
      </c>
      <c r="Q20" s="121">
        <f>IF(AND(O20&lt;&gt;"",P20&lt;&gt;""),SUM(O20:P20),"")</f>
        <v>29322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</v>
      </c>
      <c r="B21" s="120" t="s">
        <v>382</v>
      </c>
      <c r="C21" s="119" t="s">
        <v>383</v>
      </c>
      <c r="D21" s="121">
        <f>SUM(L21,T21,AB21,AJ21,AR21,AZ21)</f>
        <v>0</v>
      </c>
      <c r="E21" s="121">
        <f>SUM(M21,U21,AC21,AK21,AS21,BA21)</f>
        <v>24050</v>
      </c>
      <c r="F21" s="121">
        <f>SUM(D21:E21)</f>
        <v>24050</v>
      </c>
      <c r="G21" s="121">
        <f>SUM(O21,W21,AE21,AM21,AU21,BC21)</f>
        <v>0</v>
      </c>
      <c r="H21" s="121">
        <f>SUM(P21,X21,AF21,AN21,AV21,BD21)</f>
        <v>65105</v>
      </c>
      <c r="I21" s="121">
        <f>SUM(G21:H21)</f>
        <v>65105</v>
      </c>
      <c r="J21" s="120" t="s">
        <v>329</v>
      </c>
      <c r="K21" s="119" t="s">
        <v>330</v>
      </c>
      <c r="L21" s="121">
        <v>0</v>
      </c>
      <c r="M21" s="121">
        <v>24050</v>
      </c>
      <c r="N21" s="121">
        <f>IF(AND(L21&lt;&gt;"",M21&lt;&gt;""),SUM(L21:M21),"")</f>
        <v>24050</v>
      </c>
      <c r="O21" s="121">
        <v>0</v>
      </c>
      <c r="P21" s="121">
        <v>65105</v>
      </c>
      <c r="Q21" s="121">
        <f>IF(AND(O21&lt;&gt;"",P21&lt;&gt;""),SUM(O21:P21),"")</f>
        <v>65105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</v>
      </c>
      <c r="B22" s="120" t="s">
        <v>385</v>
      </c>
      <c r="C22" s="119" t="s">
        <v>386</v>
      </c>
      <c r="D22" s="121">
        <f>SUM(L22,T22,AB22,AJ22,AR22,AZ22)</f>
        <v>0</v>
      </c>
      <c r="E22" s="121">
        <f>SUM(M22,U22,AC22,AK22,AS22,BA22)</f>
        <v>132749</v>
      </c>
      <c r="F22" s="121">
        <f>SUM(D22:E22)</f>
        <v>132749</v>
      </c>
      <c r="G22" s="121">
        <f>SUM(O22,W22,AE22,AM22,AU22,BC22)</f>
        <v>0</v>
      </c>
      <c r="H22" s="121">
        <f>SUM(P22,X22,AF22,AN22,AV22,BD22)</f>
        <v>27223</v>
      </c>
      <c r="I22" s="121">
        <f>SUM(G22:H22)</f>
        <v>27223</v>
      </c>
      <c r="J22" s="120" t="s">
        <v>388</v>
      </c>
      <c r="K22" s="119" t="s">
        <v>389</v>
      </c>
      <c r="L22" s="121">
        <v>0</v>
      </c>
      <c r="M22" s="121">
        <v>132749</v>
      </c>
      <c r="N22" s="121">
        <f>IF(AND(L22&lt;&gt;"",M22&lt;&gt;""),SUM(L22:M22),"")</f>
        <v>132749</v>
      </c>
      <c r="O22" s="121">
        <v>0</v>
      </c>
      <c r="P22" s="121">
        <v>27223</v>
      </c>
      <c r="Q22" s="121">
        <f>IF(AND(O22&lt;&gt;"",P22&lt;&gt;""),SUM(O22:P22),"")</f>
        <v>27223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</v>
      </c>
      <c r="B23" s="120" t="s">
        <v>390</v>
      </c>
      <c r="C23" s="119" t="s">
        <v>391</v>
      </c>
      <c r="D23" s="121">
        <f>SUM(L23,T23,AB23,AJ23,AR23,AZ23)</f>
        <v>0</v>
      </c>
      <c r="E23" s="121">
        <f>SUM(M23,U23,AC23,AK23,AS23,BA23)</f>
        <v>132750</v>
      </c>
      <c r="F23" s="121">
        <f>SUM(D23:E23)</f>
        <v>132750</v>
      </c>
      <c r="G23" s="121">
        <f>SUM(O23,W23,AE23,AM23,AU23,BC23)</f>
        <v>0</v>
      </c>
      <c r="H23" s="121">
        <f>SUM(P23,X23,AF23,AN23,AV23,BD23)</f>
        <v>27223</v>
      </c>
      <c r="I23" s="121">
        <f>SUM(G23:H23)</f>
        <v>27223</v>
      </c>
      <c r="J23" s="120" t="s">
        <v>388</v>
      </c>
      <c r="K23" s="119" t="s">
        <v>389</v>
      </c>
      <c r="L23" s="121">
        <v>0</v>
      </c>
      <c r="M23" s="121">
        <v>132750</v>
      </c>
      <c r="N23" s="121">
        <f>IF(AND(L23&lt;&gt;"",M23&lt;&gt;""),SUM(L23:M23),"")</f>
        <v>132750</v>
      </c>
      <c r="O23" s="121">
        <v>0</v>
      </c>
      <c r="P23" s="121">
        <v>27223</v>
      </c>
      <c r="Q23" s="121">
        <f>IF(AND(O23&lt;&gt;"",P23&lt;&gt;""),SUM(O23:P23),"")</f>
        <v>27223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</v>
      </c>
      <c r="B24" s="120" t="s">
        <v>393</v>
      </c>
      <c r="C24" s="119" t="s">
        <v>394</v>
      </c>
      <c r="D24" s="121">
        <f>SUM(L24,T24,AB24,AJ24,AR24,AZ24)</f>
        <v>169</v>
      </c>
      <c r="E24" s="121">
        <f>SUM(M24,U24,AC24,AK24,AS24,BA24)</f>
        <v>6977</v>
      </c>
      <c r="F24" s="121">
        <f>SUM(D24:E24)</f>
        <v>7146</v>
      </c>
      <c r="G24" s="121">
        <f>SUM(O24,W24,AE24,AM24,AU24,BC24)</f>
        <v>0</v>
      </c>
      <c r="H24" s="121">
        <f>SUM(P24,X24,AF24,AN24,AV24,BD24)</f>
        <v>3224</v>
      </c>
      <c r="I24" s="121">
        <f>SUM(G24:H24)</f>
        <v>3224</v>
      </c>
      <c r="J24" s="120" t="s">
        <v>334</v>
      </c>
      <c r="K24" s="119" t="s">
        <v>335</v>
      </c>
      <c r="L24" s="121">
        <v>169</v>
      </c>
      <c r="M24" s="121">
        <v>6977</v>
      </c>
      <c r="N24" s="121">
        <f>IF(AND(L24&lt;&gt;"",M24&lt;&gt;""),SUM(L24:M24),"")</f>
        <v>7146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336</v>
      </c>
      <c r="S24" s="119" t="s">
        <v>337</v>
      </c>
      <c r="T24" s="121">
        <v>0</v>
      </c>
      <c r="U24" s="121">
        <v>0</v>
      </c>
      <c r="V24" s="121">
        <f>IF(AND(T24&lt;&gt;"",U24&lt;&gt;""),SUM(T24:U24),"")</f>
        <v>0</v>
      </c>
      <c r="W24" s="121">
        <v>0</v>
      </c>
      <c r="X24" s="121">
        <v>3224</v>
      </c>
      <c r="Y24" s="121">
        <f>IF(AND(W24&lt;&gt;"",X24&lt;&gt;""),SUM(W24:X24),"")</f>
        <v>3224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</v>
      </c>
      <c r="B25" s="120" t="s">
        <v>396</v>
      </c>
      <c r="C25" s="119" t="s">
        <v>397</v>
      </c>
      <c r="D25" s="121">
        <f>SUM(L25,T25,AB25,AJ25,AR25,AZ25)</f>
        <v>0</v>
      </c>
      <c r="E25" s="121">
        <f>SUM(M25,U25,AC25,AK25,AS25,BA25)</f>
        <v>100176</v>
      </c>
      <c r="F25" s="121">
        <f>SUM(D25:E25)</f>
        <v>100176</v>
      </c>
      <c r="G25" s="121">
        <f>SUM(O25,W25,AE25,AM25,AU25,BC25)</f>
        <v>0</v>
      </c>
      <c r="H25" s="121">
        <f>SUM(P25,X25,AF25,AN25,AV25,BD25)</f>
        <v>9166</v>
      </c>
      <c r="I25" s="121">
        <f>SUM(G25:H25)</f>
        <v>9166</v>
      </c>
      <c r="J25" s="120" t="s">
        <v>334</v>
      </c>
      <c r="K25" s="119" t="s">
        <v>335</v>
      </c>
      <c r="L25" s="121">
        <v>0</v>
      </c>
      <c r="M25" s="121">
        <v>49092</v>
      </c>
      <c r="N25" s="121">
        <f>IF(AND(L25&lt;&gt;"",M25&lt;&gt;""),SUM(L25:M25),"")</f>
        <v>49092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327</v>
      </c>
      <c r="S25" s="119" t="s">
        <v>328</v>
      </c>
      <c r="T25" s="121">
        <v>0</v>
      </c>
      <c r="U25" s="121">
        <v>51084</v>
      </c>
      <c r="V25" s="121">
        <f>IF(AND(T25&lt;&gt;"",U25&lt;&gt;""),SUM(T25:U25),"")</f>
        <v>51084</v>
      </c>
      <c r="W25" s="121">
        <v>0</v>
      </c>
      <c r="X25" s="121">
        <v>0</v>
      </c>
      <c r="Y25" s="121">
        <f>IF(AND(W25&lt;&gt;"",X25&lt;&gt;""),SUM(W25:X25),"")</f>
        <v>0</v>
      </c>
      <c r="Z25" s="120" t="s">
        <v>336</v>
      </c>
      <c r="AA25" s="119" t="s">
        <v>337</v>
      </c>
      <c r="AB25" s="121">
        <v>0</v>
      </c>
      <c r="AC25" s="121">
        <v>0</v>
      </c>
      <c r="AD25" s="121">
        <f>IF(AND(AB25&lt;&gt;"",AC25&lt;&gt;""),SUM(AB25:AC25),"")</f>
        <v>0</v>
      </c>
      <c r="AE25" s="121">
        <v>0</v>
      </c>
      <c r="AF25" s="121">
        <v>9166</v>
      </c>
      <c r="AG25" s="121">
        <f>IF(AND(AE25&lt;&gt;"",AF25&lt;&gt;""),SUM(AE25:AF25),"")</f>
        <v>9166</v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</v>
      </c>
      <c r="B26" s="120" t="s">
        <v>399</v>
      </c>
      <c r="C26" s="119" t="s">
        <v>400</v>
      </c>
      <c r="D26" s="121">
        <f>SUM(L26,T26,AB26,AJ26,AR26,AZ26)</f>
        <v>982</v>
      </c>
      <c r="E26" s="121">
        <f>SUM(M26,U26,AC26,AK26,AS26,BA26)</f>
        <v>40523</v>
      </c>
      <c r="F26" s="121">
        <f>SUM(D26:E26)</f>
        <v>41505</v>
      </c>
      <c r="G26" s="121">
        <f>SUM(O26,W26,AE26,AM26,AU26,BC26)</f>
        <v>0</v>
      </c>
      <c r="H26" s="121">
        <f>SUM(P26,X26,AF26,AN26,AV26,BD26)</f>
        <v>17960</v>
      </c>
      <c r="I26" s="121">
        <f>SUM(G26:H26)</f>
        <v>17960</v>
      </c>
      <c r="J26" s="120" t="s">
        <v>334</v>
      </c>
      <c r="K26" s="119" t="s">
        <v>335</v>
      </c>
      <c r="L26" s="121">
        <v>982</v>
      </c>
      <c r="M26" s="121">
        <v>40523</v>
      </c>
      <c r="N26" s="121">
        <f>IF(AND(L26&lt;&gt;"",M26&lt;&gt;""),SUM(L26:M26),"")</f>
        <v>41505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336</v>
      </c>
      <c r="S26" s="119" t="s">
        <v>337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0</v>
      </c>
      <c r="X26" s="121">
        <v>17960</v>
      </c>
      <c r="Y26" s="121">
        <f>IF(AND(W26&lt;&gt;"",X26&lt;&gt;""),SUM(W26:X26),"")</f>
        <v>17960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</v>
      </c>
      <c r="B27" s="120" t="s">
        <v>402</v>
      </c>
      <c r="C27" s="119" t="s">
        <v>403</v>
      </c>
      <c r="D27" s="121">
        <f>SUM(L27,T27,AB27,AJ27,AR27,AZ27)</f>
        <v>686</v>
      </c>
      <c r="E27" s="121">
        <f>SUM(M27,U27,AC27,AK27,AS27,BA27)</f>
        <v>55332</v>
      </c>
      <c r="F27" s="121">
        <f>SUM(D27:E27)</f>
        <v>56018</v>
      </c>
      <c r="G27" s="121">
        <f>SUM(O27,W27,AE27,AM27,AU27,BC27)</f>
        <v>0</v>
      </c>
      <c r="H27" s="121">
        <f>SUM(P27,X27,AF27,AN27,AV27,BD27)</f>
        <v>3997</v>
      </c>
      <c r="I27" s="121">
        <f>SUM(G27:H27)</f>
        <v>3997</v>
      </c>
      <c r="J27" s="120" t="s">
        <v>327</v>
      </c>
      <c r="K27" s="119" t="s">
        <v>328</v>
      </c>
      <c r="L27" s="121">
        <v>686</v>
      </c>
      <c r="M27" s="121">
        <v>55332</v>
      </c>
      <c r="N27" s="121">
        <f>IF(AND(L27&lt;&gt;"",M27&lt;&gt;""),SUM(L27:M27),"")</f>
        <v>56018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336</v>
      </c>
      <c r="S27" s="119" t="s">
        <v>337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3997</v>
      </c>
      <c r="Y27" s="121">
        <f>IF(AND(W27&lt;&gt;"",X27&lt;&gt;""),SUM(W27:X27),"")</f>
        <v>3997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</v>
      </c>
      <c r="B28" s="120" t="s">
        <v>405</v>
      </c>
      <c r="C28" s="119" t="s">
        <v>406</v>
      </c>
      <c r="D28" s="121">
        <f>SUM(L28,T28,AB28,AJ28,AR28,AZ28)</f>
        <v>1341</v>
      </c>
      <c r="E28" s="121">
        <f>SUM(M28,U28,AC28,AK28,AS28,BA28)</f>
        <v>55350</v>
      </c>
      <c r="F28" s="121">
        <f>SUM(D28:E28)</f>
        <v>56691</v>
      </c>
      <c r="G28" s="121">
        <f>SUM(O28,W28,AE28,AM28,AU28,BC28)</f>
        <v>0</v>
      </c>
      <c r="H28" s="121">
        <f>SUM(P28,X28,AF28,AN28,AV28,BD28)</f>
        <v>15797</v>
      </c>
      <c r="I28" s="121">
        <f>SUM(G28:H28)</f>
        <v>15797</v>
      </c>
      <c r="J28" s="120" t="s">
        <v>334</v>
      </c>
      <c r="K28" s="119" t="s">
        <v>335</v>
      </c>
      <c r="L28" s="121">
        <v>1341</v>
      </c>
      <c r="M28" s="121">
        <v>55350</v>
      </c>
      <c r="N28" s="121">
        <f>IF(AND(L28&lt;&gt;"",M28&lt;&gt;""),SUM(L28:M28),"")</f>
        <v>56691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336</v>
      </c>
      <c r="S28" s="119" t="s">
        <v>337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15797</v>
      </c>
      <c r="Y28" s="121">
        <f>IF(AND(W28&lt;&gt;"",X28&lt;&gt;""),SUM(W28:X28),"")</f>
        <v>15797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4</v>
      </c>
      <c r="B29" s="120" t="s">
        <v>408</v>
      </c>
      <c r="C29" s="119" t="s">
        <v>409</v>
      </c>
      <c r="D29" s="121">
        <f>SUM(L29,T29,AB29,AJ29,AR29,AZ29)</f>
        <v>0</v>
      </c>
      <c r="E29" s="121">
        <f>SUM(M29,U29,AC29,AK29,AS29,BA29)</f>
        <v>36845</v>
      </c>
      <c r="F29" s="121">
        <f>SUM(D29:E29)</f>
        <v>36845</v>
      </c>
      <c r="G29" s="121">
        <f>SUM(O29,W29,AE29,AM29,AU29,BC29)</f>
        <v>0</v>
      </c>
      <c r="H29" s="121">
        <f>SUM(P29,X29,AF29,AN29,AV29,BD29)</f>
        <v>23646</v>
      </c>
      <c r="I29" s="121">
        <f>SUM(G29:H29)</f>
        <v>23646</v>
      </c>
      <c r="J29" s="120" t="s">
        <v>349</v>
      </c>
      <c r="K29" s="119" t="s">
        <v>350</v>
      </c>
      <c r="L29" s="121">
        <v>0</v>
      </c>
      <c r="M29" s="121">
        <v>36845</v>
      </c>
      <c r="N29" s="121">
        <f>IF(AND(L29&lt;&gt;"",M29&lt;&gt;""),SUM(L29:M29),"")</f>
        <v>36845</v>
      </c>
      <c r="O29" s="121">
        <v>0</v>
      </c>
      <c r="P29" s="121">
        <v>23646</v>
      </c>
      <c r="Q29" s="121">
        <f>IF(AND(O29&lt;&gt;"",P29&lt;&gt;""),SUM(O29:P29),"")</f>
        <v>23646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4</v>
      </c>
      <c r="B30" s="120" t="s">
        <v>411</v>
      </c>
      <c r="C30" s="119" t="s">
        <v>412</v>
      </c>
      <c r="D30" s="121">
        <f>SUM(L30,T30,AB30,AJ30,AR30,AZ30)</f>
        <v>0</v>
      </c>
      <c r="E30" s="121">
        <f>SUM(M30,U30,AC30,AK30,AS30,BA30)</f>
        <v>39710</v>
      </c>
      <c r="F30" s="121">
        <f>SUM(D30:E30)</f>
        <v>39710</v>
      </c>
      <c r="G30" s="121">
        <f>SUM(O30,W30,AE30,AM30,AU30,BC30)</f>
        <v>0</v>
      </c>
      <c r="H30" s="121">
        <f>SUM(P30,X30,AF30,AN30,AV30,BD30)</f>
        <v>25485</v>
      </c>
      <c r="I30" s="121">
        <f>SUM(G30:H30)</f>
        <v>25485</v>
      </c>
      <c r="J30" s="120" t="s">
        <v>349</v>
      </c>
      <c r="K30" s="119" t="s">
        <v>350</v>
      </c>
      <c r="L30" s="121">
        <v>0</v>
      </c>
      <c r="M30" s="121">
        <v>39710</v>
      </c>
      <c r="N30" s="121">
        <f>IF(AND(L30&lt;&gt;"",M30&lt;&gt;""),SUM(L30:M30),"")</f>
        <v>39710</v>
      </c>
      <c r="O30" s="121">
        <v>0</v>
      </c>
      <c r="P30" s="121">
        <v>25485</v>
      </c>
      <c r="Q30" s="121">
        <f>IF(AND(O30&lt;&gt;"",P30&lt;&gt;""),SUM(O30:P30),"")</f>
        <v>25485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4</v>
      </c>
      <c r="B31" s="120" t="s">
        <v>414</v>
      </c>
      <c r="C31" s="119" t="s">
        <v>415</v>
      </c>
      <c r="D31" s="121">
        <f>SUM(L31,T31,AB31,AJ31,AR31,AZ31)</f>
        <v>0</v>
      </c>
      <c r="E31" s="121">
        <f>SUM(M31,U31,AC31,AK31,AS31,BA31)</f>
        <v>132280</v>
      </c>
      <c r="F31" s="121">
        <f>SUM(D31:E31)</f>
        <v>132280</v>
      </c>
      <c r="G31" s="121">
        <f>SUM(O31,W31,AE31,AM31,AU31,BC31)</f>
        <v>827</v>
      </c>
      <c r="H31" s="121">
        <f>SUM(P31,X31,AF31,AN31,AV31,BD31)</f>
        <v>79921</v>
      </c>
      <c r="I31" s="121">
        <f>SUM(G31:H31)</f>
        <v>80748</v>
      </c>
      <c r="J31" s="120" t="s">
        <v>417</v>
      </c>
      <c r="K31" s="119" t="s">
        <v>418</v>
      </c>
      <c r="L31" s="121">
        <v>0</v>
      </c>
      <c r="M31" s="121">
        <v>132280</v>
      </c>
      <c r="N31" s="121">
        <f>IF(AND(L31&lt;&gt;"",M31&lt;&gt;""),SUM(L31:M31),"")</f>
        <v>132280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365</v>
      </c>
      <c r="S31" s="119" t="s">
        <v>366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827</v>
      </c>
      <c r="X31" s="121">
        <v>79921</v>
      </c>
      <c r="Y31" s="121">
        <f>IF(AND(W31&lt;&gt;"",X31&lt;&gt;""),SUM(W31:X31),"")</f>
        <v>80748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4</v>
      </c>
      <c r="B32" s="120" t="s">
        <v>419</v>
      </c>
      <c r="C32" s="119" t="s">
        <v>420</v>
      </c>
      <c r="D32" s="121">
        <f>SUM(L32,T32,AB32,AJ32,AR32,AZ32)</f>
        <v>0</v>
      </c>
      <c r="E32" s="121">
        <f>SUM(M32,U32,AC32,AK32,AS32,BA32)</f>
        <v>182986</v>
      </c>
      <c r="F32" s="121">
        <f>SUM(D32:E32)</f>
        <v>182986</v>
      </c>
      <c r="G32" s="121">
        <f>SUM(O32,W32,AE32,AM32,AU32,BC32)</f>
        <v>6084</v>
      </c>
      <c r="H32" s="121">
        <f>SUM(P32,X32,AF32,AN32,AV32,BD32)</f>
        <v>33042</v>
      </c>
      <c r="I32" s="121">
        <f>SUM(G32:H32)</f>
        <v>39126</v>
      </c>
      <c r="J32" s="120" t="s">
        <v>422</v>
      </c>
      <c r="K32" s="119" t="s">
        <v>423</v>
      </c>
      <c r="L32" s="121">
        <v>0</v>
      </c>
      <c r="M32" s="121">
        <v>182986</v>
      </c>
      <c r="N32" s="121">
        <f>IF(AND(L32&lt;&gt;"",M32&lt;&gt;""),SUM(L32:M32),"")</f>
        <v>182986</v>
      </c>
      <c r="O32" s="121">
        <v>6084</v>
      </c>
      <c r="P32" s="121">
        <v>33042</v>
      </c>
      <c r="Q32" s="121">
        <f>IF(AND(O32&lt;&gt;"",P32&lt;&gt;""),SUM(O32:P32),"")</f>
        <v>39126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4</v>
      </c>
      <c r="B33" s="120" t="s">
        <v>424</v>
      </c>
      <c r="C33" s="119" t="s">
        <v>425</v>
      </c>
      <c r="D33" s="121">
        <f>SUM(L33,T33,AB33,AJ33,AR33,AZ33)</f>
        <v>0</v>
      </c>
      <c r="E33" s="121">
        <f>SUM(M33,U33,AC33,AK33,AS33,BA33)</f>
        <v>45601</v>
      </c>
      <c r="F33" s="121">
        <f>SUM(D33:E33)</f>
        <v>45601</v>
      </c>
      <c r="G33" s="121">
        <f>SUM(O33,W33,AE33,AM33,AU33,BC33)</f>
        <v>0</v>
      </c>
      <c r="H33" s="121">
        <f>SUM(P33,X33,AF33,AN33,AV33,BD33)</f>
        <v>20628</v>
      </c>
      <c r="I33" s="121">
        <f>SUM(G33:H33)</f>
        <v>20628</v>
      </c>
      <c r="J33" s="120" t="s">
        <v>356</v>
      </c>
      <c r="K33" s="119" t="s">
        <v>357</v>
      </c>
      <c r="L33" s="121">
        <v>0</v>
      </c>
      <c r="M33" s="121">
        <v>0</v>
      </c>
      <c r="N33" s="121">
        <f>IF(AND(L33&lt;&gt;"",M33&lt;&gt;""),SUM(L33:M33),"")</f>
        <v>0</v>
      </c>
      <c r="O33" s="121">
        <v>0</v>
      </c>
      <c r="P33" s="121">
        <v>20628</v>
      </c>
      <c r="Q33" s="121">
        <f>IF(AND(O33&lt;&gt;"",P33&lt;&gt;""),SUM(O33:P33),"")</f>
        <v>20628</v>
      </c>
      <c r="R33" s="120" t="s">
        <v>354</v>
      </c>
      <c r="S33" s="119" t="s">
        <v>355</v>
      </c>
      <c r="T33" s="121">
        <v>0</v>
      </c>
      <c r="U33" s="121">
        <v>45601</v>
      </c>
      <c r="V33" s="121">
        <f>IF(AND(T33&lt;&gt;"",U33&lt;&gt;""),SUM(T33:U33),"")</f>
        <v>45601</v>
      </c>
      <c r="W33" s="121">
        <v>0</v>
      </c>
      <c r="X33" s="121">
        <v>0</v>
      </c>
      <c r="Y33" s="121">
        <f>IF(AND(W33&lt;&gt;"",X33&lt;&gt;""),SUM(W33:X33),"")</f>
        <v>0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4</v>
      </c>
      <c r="B34" s="120" t="s">
        <v>427</v>
      </c>
      <c r="C34" s="119" t="s">
        <v>428</v>
      </c>
      <c r="D34" s="121">
        <f>SUM(L34,T34,AB34,AJ34,AR34,AZ34)</f>
        <v>0</v>
      </c>
      <c r="E34" s="121">
        <f>SUM(M34,U34,AC34,AK34,AS34,BA34)</f>
        <v>38859</v>
      </c>
      <c r="F34" s="121">
        <f>SUM(D34:E34)</f>
        <v>38859</v>
      </c>
      <c r="G34" s="121">
        <f>SUM(O34,W34,AE34,AM34,AU34,BC34)</f>
        <v>318</v>
      </c>
      <c r="H34" s="121">
        <f>SUM(P34,X34,AF34,AN34,AV34,BD34)</f>
        <v>30711</v>
      </c>
      <c r="I34" s="121">
        <f>SUM(G34:H34)</f>
        <v>31029</v>
      </c>
      <c r="J34" s="120" t="s">
        <v>365</v>
      </c>
      <c r="K34" s="119" t="s">
        <v>366</v>
      </c>
      <c r="L34" s="121">
        <v>0</v>
      </c>
      <c r="M34" s="121">
        <v>0</v>
      </c>
      <c r="N34" s="121">
        <f>IF(AND(L34&lt;&gt;"",M34&lt;&gt;""),SUM(L34:M34),"")</f>
        <v>0</v>
      </c>
      <c r="O34" s="121">
        <v>318</v>
      </c>
      <c r="P34" s="121">
        <v>30711</v>
      </c>
      <c r="Q34" s="121">
        <f>IF(AND(O34&lt;&gt;"",P34&lt;&gt;""),SUM(O34:P34),"")</f>
        <v>31029</v>
      </c>
      <c r="R34" s="120" t="s">
        <v>417</v>
      </c>
      <c r="S34" s="119" t="s">
        <v>418</v>
      </c>
      <c r="T34" s="121">
        <v>0</v>
      </c>
      <c r="U34" s="121">
        <v>38859</v>
      </c>
      <c r="V34" s="121">
        <f>IF(AND(T34&lt;&gt;"",U34&lt;&gt;""),SUM(T34:U34),"")</f>
        <v>38859</v>
      </c>
      <c r="W34" s="121">
        <v>0</v>
      </c>
      <c r="X34" s="121">
        <v>0</v>
      </c>
      <c r="Y34" s="121">
        <f>IF(AND(W34&lt;&gt;"",X34&lt;&gt;""),SUM(W34:X34),"")</f>
        <v>0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4</v>
      </c>
      <c r="B35" s="120" t="s">
        <v>430</v>
      </c>
      <c r="C35" s="119" t="s">
        <v>431</v>
      </c>
      <c r="D35" s="121">
        <f>SUM(L35,T35,AB35,AJ35,AR35,AZ35)</f>
        <v>0</v>
      </c>
      <c r="E35" s="121">
        <f>SUM(M35,U35,AC35,AK35,AS35,BA35)</f>
        <v>192617</v>
      </c>
      <c r="F35" s="121">
        <f>SUM(D35:E35)</f>
        <v>192617</v>
      </c>
      <c r="G35" s="121">
        <f>SUM(O35,W35,AE35,AM35,AU35,BC35)</f>
        <v>7297</v>
      </c>
      <c r="H35" s="121">
        <f>SUM(P35,X35,AF35,AN35,AV35,BD35)</f>
        <v>39627</v>
      </c>
      <c r="I35" s="121">
        <f>SUM(G35:H35)</f>
        <v>46924</v>
      </c>
      <c r="J35" s="120" t="s">
        <v>422</v>
      </c>
      <c r="K35" s="119" t="s">
        <v>423</v>
      </c>
      <c r="L35" s="121">
        <v>0</v>
      </c>
      <c r="M35" s="121">
        <v>192617</v>
      </c>
      <c r="N35" s="121">
        <f>IF(AND(L35&lt;&gt;"",M35&lt;&gt;""),SUM(L35:M35),"")</f>
        <v>192617</v>
      </c>
      <c r="O35" s="121">
        <v>7297</v>
      </c>
      <c r="P35" s="121">
        <v>39627</v>
      </c>
      <c r="Q35" s="121">
        <f>IF(AND(O35&lt;&gt;"",P35&lt;&gt;""),SUM(O35:P35),"")</f>
        <v>46924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4</v>
      </c>
      <c r="B36" s="120" t="s">
        <v>433</v>
      </c>
      <c r="C36" s="119" t="s">
        <v>434</v>
      </c>
      <c r="D36" s="121">
        <f>SUM(L36,T36,AB36,AJ36,AR36,AZ36)</f>
        <v>0</v>
      </c>
      <c r="E36" s="121">
        <f>SUM(M36,U36,AC36,AK36,AS36,BA36)</f>
        <v>116491</v>
      </c>
      <c r="F36" s="121">
        <f>SUM(D36:E36)</f>
        <v>116491</v>
      </c>
      <c r="G36" s="121">
        <f>SUM(O36,W36,AE36,AM36,AU36,BC36)</f>
        <v>625</v>
      </c>
      <c r="H36" s="121">
        <f>SUM(P36,X36,AF36,AN36,AV36,BD36)</f>
        <v>60394</v>
      </c>
      <c r="I36" s="121">
        <f>SUM(G36:H36)</f>
        <v>61019</v>
      </c>
      <c r="J36" s="120" t="s">
        <v>417</v>
      </c>
      <c r="K36" s="119" t="s">
        <v>418</v>
      </c>
      <c r="L36" s="121">
        <v>0</v>
      </c>
      <c r="M36" s="121">
        <v>116491</v>
      </c>
      <c r="N36" s="121">
        <f>IF(AND(L36&lt;&gt;"",M36&lt;&gt;""),SUM(L36:M36),"")</f>
        <v>116491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365</v>
      </c>
      <c r="S36" s="119" t="s">
        <v>366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625</v>
      </c>
      <c r="X36" s="121">
        <v>60394</v>
      </c>
      <c r="Y36" s="121">
        <f>IF(AND(W36&lt;&gt;"",X36&lt;&gt;""),SUM(W36:X36),"")</f>
        <v>61019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4</v>
      </c>
      <c r="B37" s="120" t="s">
        <v>436</v>
      </c>
      <c r="C37" s="119" t="s">
        <v>437</v>
      </c>
      <c r="D37" s="121">
        <f>SUM(L37,T37,AB37,AJ37,AR37,AZ37)</f>
        <v>0</v>
      </c>
      <c r="E37" s="121">
        <f>SUM(M37,U37,AC37,AK37,AS37,BA37)</f>
        <v>127467</v>
      </c>
      <c r="F37" s="121">
        <f>SUM(D37:E37)</f>
        <v>127467</v>
      </c>
      <c r="G37" s="121">
        <f>SUM(O37,W37,AE37,AM37,AU37,BC37)</f>
        <v>0</v>
      </c>
      <c r="H37" s="121">
        <f>SUM(P37,X37,AF37,AN37,AV37,BD37)</f>
        <v>42646</v>
      </c>
      <c r="I37" s="121">
        <f>SUM(G37:H37)</f>
        <v>42646</v>
      </c>
      <c r="J37" s="120" t="s">
        <v>354</v>
      </c>
      <c r="K37" s="119" t="s">
        <v>355</v>
      </c>
      <c r="L37" s="121">
        <v>0</v>
      </c>
      <c r="M37" s="121">
        <v>127467</v>
      </c>
      <c r="N37" s="121">
        <f>IF(AND(L37&lt;&gt;"",M37&lt;&gt;""),SUM(L37:M37),"")</f>
        <v>127467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356</v>
      </c>
      <c r="S37" s="119" t="s">
        <v>357</v>
      </c>
      <c r="T37" s="121">
        <v>0</v>
      </c>
      <c r="U37" s="121">
        <v>0</v>
      </c>
      <c r="V37" s="121">
        <f>IF(AND(T37&lt;&gt;"",U37&lt;&gt;""),SUM(T37:U37),"")</f>
        <v>0</v>
      </c>
      <c r="W37" s="121">
        <v>0</v>
      </c>
      <c r="X37" s="121">
        <v>42646</v>
      </c>
      <c r="Y37" s="121">
        <f>IF(AND(W37&lt;&gt;"",X37&lt;&gt;""),SUM(W37:X37),"")</f>
        <v>42646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4</v>
      </c>
      <c r="B38" s="120" t="s">
        <v>439</v>
      </c>
      <c r="C38" s="119" t="s">
        <v>440</v>
      </c>
      <c r="D38" s="121">
        <f>SUM(L38,T38,AB38,AJ38,AR38,AZ38)</f>
        <v>143</v>
      </c>
      <c r="E38" s="121">
        <f>SUM(M38,U38,AC38,AK38,AS38,BA38)</f>
        <v>103527</v>
      </c>
      <c r="F38" s="121">
        <f>SUM(D38:E38)</f>
        <v>103670</v>
      </c>
      <c r="G38" s="121">
        <f>SUM(O38,W38,AE38,AM38,AU38,BC38)</f>
        <v>399</v>
      </c>
      <c r="H38" s="121">
        <f>SUM(P38,X38,AF38,AN38,AV38,BD38)</f>
        <v>53078</v>
      </c>
      <c r="I38" s="121">
        <f>SUM(G38:H38)</f>
        <v>53477</v>
      </c>
      <c r="J38" s="120" t="s">
        <v>365</v>
      </c>
      <c r="K38" s="119" t="s">
        <v>366</v>
      </c>
      <c r="L38" s="121">
        <v>143</v>
      </c>
      <c r="M38" s="121">
        <v>103527</v>
      </c>
      <c r="N38" s="121">
        <f>IF(AND(L38&lt;&gt;"",M38&lt;&gt;""),SUM(L38:M38),"")</f>
        <v>103670</v>
      </c>
      <c r="O38" s="121">
        <v>399</v>
      </c>
      <c r="P38" s="121">
        <v>53078</v>
      </c>
      <c r="Q38" s="121">
        <f>IF(AND(O38&lt;&gt;"",P38&lt;&gt;""),SUM(O38:P38),"")</f>
        <v>53477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4</v>
      </c>
      <c r="B39" s="120" t="s">
        <v>442</v>
      </c>
      <c r="C39" s="119" t="s">
        <v>443</v>
      </c>
      <c r="D39" s="121">
        <f>SUM(L39,T39,AB39,AJ39,AR39,AZ39)</f>
        <v>148</v>
      </c>
      <c r="E39" s="121">
        <f>SUM(M39,U39,AC39,AK39,AS39,BA39)</f>
        <v>102168</v>
      </c>
      <c r="F39" s="121">
        <f>SUM(D39:E39)</f>
        <v>102316</v>
      </c>
      <c r="G39" s="121">
        <f>SUM(O39,W39,AE39,AM39,AU39,BC39)</f>
        <v>439</v>
      </c>
      <c r="H39" s="121">
        <f>SUM(P39,X39,AF39,AN39,AV39,BD39)</f>
        <v>59019</v>
      </c>
      <c r="I39" s="121">
        <f>SUM(G39:H39)</f>
        <v>59458</v>
      </c>
      <c r="J39" s="120" t="s">
        <v>365</v>
      </c>
      <c r="K39" s="119" t="s">
        <v>366</v>
      </c>
      <c r="L39" s="121">
        <v>148</v>
      </c>
      <c r="M39" s="121">
        <v>102168</v>
      </c>
      <c r="N39" s="121">
        <f>IF(AND(L39&lt;&gt;"",M39&lt;&gt;""),SUM(L39:M39),"")</f>
        <v>102316</v>
      </c>
      <c r="O39" s="121">
        <v>439</v>
      </c>
      <c r="P39" s="121">
        <v>59019</v>
      </c>
      <c r="Q39" s="121">
        <f>IF(AND(O39&lt;&gt;"",P39&lt;&gt;""),SUM(O39:P39),"")</f>
        <v>59458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4</v>
      </c>
      <c r="B40" s="120" t="s">
        <v>445</v>
      </c>
      <c r="C40" s="119" t="s">
        <v>446</v>
      </c>
      <c r="D40" s="121">
        <f>SUM(L40,T40,AB40,AJ40,AR40,AZ40)</f>
        <v>72</v>
      </c>
      <c r="E40" s="121">
        <f>SUM(M40,U40,AC40,AK40,AS40,BA40)</f>
        <v>50416</v>
      </c>
      <c r="F40" s="121">
        <f>SUM(D40:E40)</f>
        <v>50488</v>
      </c>
      <c r="G40" s="121">
        <f>SUM(O40,W40,AE40,AM40,AU40,BC40)</f>
        <v>203</v>
      </c>
      <c r="H40" s="121">
        <f>SUM(P40,X40,AF40,AN40,AV40,BD40)</f>
        <v>24960</v>
      </c>
      <c r="I40" s="121">
        <f>SUM(G40:H40)</f>
        <v>25163</v>
      </c>
      <c r="J40" s="120" t="s">
        <v>365</v>
      </c>
      <c r="K40" s="119" t="s">
        <v>366</v>
      </c>
      <c r="L40" s="121">
        <v>72</v>
      </c>
      <c r="M40" s="121">
        <v>50416</v>
      </c>
      <c r="N40" s="121">
        <f>IF(AND(L40&lt;&gt;"",M40&lt;&gt;""),SUM(L40:M40),"")</f>
        <v>50488</v>
      </c>
      <c r="O40" s="121">
        <v>203</v>
      </c>
      <c r="P40" s="121">
        <v>24960</v>
      </c>
      <c r="Q40" s="121">
        <f>IF(AND(O40&lt;&gt;"",P40&lt;&gt;""),SUM(O40:P40),"")</f>
        <v>25163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4</v>
      </c>
      <c r="B41" s="120" t="s">
        <v>448</v>
      </c>
      <c r="C41" s="119" t="s">
        <v>449</v>
      </c>
      <c r="D41" s="121">
        <f>SUM(L41,T41,AB41,AJ41,AR41,AZ41)</f>
        <v>74</v>
      </c>
      <c r="E41" s="121">
        <f>SUM(M41,U41,AC41,AK41,AS41,BA41)</f>
        <v>52342</v>
      </c>
      <c r="F41" s="121">
        <f>SUM(D41:E41)</f>
        <v>52416</v>
      </c>
      <c r="G41" s="121">
        <f>SUM(O41,W41,AE41,AM41,AU41,BC41)</f>
        <v>201</v>
      </c>
      <c r="H41" s="121">
        <f>SUM(P41,X41,AF41,AN41,AV41,BD41)</f>
        <v>25159</v>
      </c>
      <c r="I41" s="121">
        <f>SUM(G41:H41)</f>
        <v>25360</v>
      </c>
      <c r="J41" s="120" t="s">
        <v>365</v>
      </c>
      <c r="K41" s="119" t="s">
        <v>366</v>
      </c>
      <c r="L41" s="121">
        <v>74</v>
      </c>
      <c r="M41" s="121">
        <v>52342</v>
      </c>
      <c r="N41" s="121">
        <f>IF(AND(L41&lt;&gt;"",M41&lt;&gt;""),SUM(L41:M41),"")</f>
        <v>52416</v>
      </c>
      <c r="O41" s="121">
        <v>201</v>
      </c>
      <c r="P41" s="121">
        <v>25159</v>
      </c>
      <c r="Q41" s="121">
        <f>IF(AND(O41&lt;&gt;"",P41&lt;&gt;""),SUM(O41:P41),"")</f>
        <v>25360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4</v>
      </c>
      <c r="B42" s="120" t="s">
        <v>451</v>
      </c>
      <c r="C42" s="119" t="s">
        <v>452</v>
      </c>
      <c r="D42" s="121">
        <f>SUM(L42,T42,AB42,AJ42,AR42,AZ42)</f>
        <v>4414</v>
      </c>
      <c r="E42" s="121">
        <f>SUM(M42,U42,AC42,AK42,AS42,BA42)</f>
        <v>100590</v>
      </c>
      <c r="F42" s="121">
        <f>SUM(D42:E42)</f>
        <v>105004</v>
      </c>
      <c r="G42" s="121">
        <f>SUM(O42,W42,AE42,AM42,AU42,BC42)</f>
        <v>0</v>
      </c>
      <c r="H42" s="121">
        <f>SUM(P42,X42,AF42,AN42,AV42,BD42)</f>
        <v>60022</v>
      </c>
      <c r="I42" s="121">
        <f>SUM(G42:H42)</f>
        <v>60022</v>
      </c>
      <c r="J42" s="120" t="s">
        <v>454</v>
      </c>
      <c r="K42" s="119" t="s">
        <v>455</v>
      </c>
      <c r="L42" s="121">
        <v>4414</v>
      </c>
      <c r="M42" s="121">
        <v>100590</v>
      </c>
      <c r="N42" s="121">
        <f>IF(AND(L42&lt;&gt;"",M42&lt;&gt;""),SUM(L42:M42),"")</f>
        <v>105004</v>
      </c>
      <c r="O42" s="121">
        <v>0</v>
      </c>
      <c r="P42" s="121">
        <v>60022</v>
      </c>
      <c r="Q42" s="121">
        <f>IF(AND(O42&lt;&gt;"",P42&lt;&gt;""),SUM(O42:P42),"")</f>
        <v>60022</v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4</v>
      </c>
      <c r="B43" s="120" t="s">
        <v>456</v>
      </c>
      <c r="C43" s="119" t="s">
        <v>457</v>
      </c>
      <c r="D43" s="121">
        <f>SUM(L43,T43,AB43,AJ43,AR43,AZ43)</f>
        <v>0</v>
      </c>
      <c r="E43" s="121">
        <f>SUM(M43,U43,AC43,AK43,AS43,BA43)</f>
        <v>85814</v>
      </c>
      <c r="F43" s="121">
        <f>SUM(D43:E43)</f>
        <v>85814</v>
      </c>
      <c r="G43" s="121">
        <f>SUM(O43,W43,AE43,AM43,AU43,BC43)</f>
        <v>0</v>
      </c>
      <c r="H43" s="121">
        <f>SUM(P43,X43,AF43,AN43,AV43,BD43)</f>
        <v>61724</v>
      </c>
      <c r="I43" s="121">
        <f>SUM(G43:H43)</f>
        <v>61724</v>
      </c>
      <c r="J43" s="120" t="s">
        <v>354</v>
      </c>
      <c r="K43" s="119" t="s">
        <v>355</v>
      </c>
      <c r="L43" s="121">
        <v>0</v>
      </c>
      <c r="M43" s="121">
        <v>85814</v>
      </c>
      <c r="N43" s="121">
        <f>IF(AND(L43&lt;&gt;"",M43&lt;&gt;""),SUM(L43:M43),"")</f>
        <v>85814</v>
      </c>
      <c r="O43" s="121">
        <v>0</v>
      </c>
      <c r="P43" s="121">
        <v>0</v>
      </c>
      <c r="Q43" s="121">
        <f>IF(AND(O43&lt;&gt;"",P43&lt;&gt;""),SUM(O43:P43),"")</f>
        <v>0</v>
      </c>
      <c r="R43" s="120" t="s">
        <v>356</v>
      </c>
      <c r="S43" s="119" t="s">
        <v>357</v>
      </c>
      <c r="T43" s="121">
        <v>0</v>
      </c>
      <c r="U43" s="121">
        <v>0</v>
      </c>
      <c r="V43" s="121">
        <f>IF(AND(T43&lt;&gt;"",U43&lt;&gt;""),SUM(T43:U43),"")</f>
        <v>0</v>
      </c>
      <c r="W43" s="121">
        <v>0</v>
      </c>
      <c r="X43" s="121">
        <v>61724</v>
      </c>
      <c r="Y43" s="121">
        <f>IF(AND(W43&lt;&gt;"",X43&lt;&gt;""),SUM(W43:X43),"")</f>
        <v>61724</v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4</v>
      </c>
      <c r="B44" s="120" t="s">
        <v>459</v>
      </c>
      <c r="C44" s="119" t="s">
        <v>460</v>
      </c>
      <c r="D44" s="121">
        <f>SUM(L44,T44,AB44,AJ44,AR44,AZ44)</f>
        <v>2501</v>
      </c>
      <c r="E44" s="121">
        <f>SUM(M44,U44,AC44,AK44,AS44,BA44)</f>
        <v>57078</v>
      </c>
      <c r="F44" s="121">
        <f>SUM(D44:E44)</f>
        <v>59579</v>
      </c>
      <c r="G44" s="121">
        <f>SUM(O44,W44,AE44,AM44,AU44,BC44)</f>
        <v>0</v>
      </c>
      <c r="H44" s="121">
        <f>SUM(P44,X44,AF44,AN44,AV44,BD44)</f>
        <v>32867</v>
      </c>
      <c r="I44" s="121">
        <f>SUM(G44:H44)</f>
        <v>32867</v>
      </c>
      <c r="J44" s="120" t="s">
        <v>454</v>
      </c>
      <c r="K44" s="119" t="s">
        <v>455</v>
      </c>
      <c r="L44" s="121">
        <v>2501</v>
      </c>
      <c r="M44" s="121">
        <v>57078</v>
      </c>
      <c r="N44" s="121">
        <f>IF(AND(L44&lt;&gt;"",M44&lt;&gt;""),SUM(L44:M44),"")</f>
        <v>59579</v>
      </c>
      <c r="O44" s="121">
        <v>0</v>
      </c>
      <c r="P44" s="121">
        <v>32867</v>
      </c>
      <c r="Q44" s="121">
        <f>IF(AND(O44&lt;&gt;"",P44&lt;&gt;""),SUM(O44:P44),"")</f>
        <v>32867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4</v>
      </c>
      <c r="B45" s="120" t="s">
        <v>462</v>
      </c>
      <c r="C45" s="119" t="s">
        <v>463</v>
      </c>
      <c r="D45" s="121">
        <f>SUM(L45,T45,AB45,AJ45,AR45,AZ45)</f>
        <v>11786</v>
      </c>
      <c r="E45" s="121">
        <f>SUM(M45,U45,AC45,AK45,AS45,BA45)</f>
        <v>141289</v>
      </c>
      <c r="F45" s="121">
        <f>SUM(D45:E45)</f>
        <v>153075</v>
      </c>
      <c r="G45" s="121">
        <f>SUM(O45,W45,AE45,AM45,AU45,BC45)</f>
        <v>0</v>
      </c>
      <c r="H45" s="121">
        <f>SUM(P45,X45,AF45,AN45,AV45,BD45)</f>
        <v>82207</v>
      </c>
      <c r="I45" s="121">
        <f>SUM(G45:H45)</f>
        <v>82207</v>
      </c>
      <c r="J45" s="120" t="s">
        <v>341</v>
      </c>
      <c r="K45" s="119" t="s">
        <v>465</v>
      </c>
      <c r="L45" s="121">
        <v>6816</v>
      </c>
      <c r="M45" s="121">
        <v>26534</v>
      </c>
      <c r="N45" s="121">
        <f>IF(AND(L45&lt;&gt;"",M45&lt;&gt;""),SUM(L45:M45),"")</f>
        <v>33350</v>
      </c>
      <c r="O45" s="121">
        <v>0</v>
      </c>
      <c r="P45" s="121">
        <v>9746</v>
      </c>
      <c r="Q45" s="121">
        <f>IF(AND(O45&lt;&gt;"",P45&lt;&gt;""),SUM(O45:P45),"")</f>
        <v>9746</v>
      </c>
      <c r="R45" s="120" t="s">
        <v>454</v>
      </c>
      <c r="S45" s="119" t="s">
        <v>455</v>
      </c>
      <c r="T45" s="121">
        <v>4970</v>
      </c>
      <c r="U45" s="121">
        <v>114755</v>
      </c>
      <c r="V45" s="121">
        <f>IF(AND(T45&lt;&gt;"",U45&lt;&gt;""),SUM(T45:U45),"")</f>
        <v>119725</v>
      </c>
      <c r="W45" s="121">
        <v>0</v>
      </c>
      <c r="X45" s="121">
        <v>72461</v>
      </c>
      <c r="Y45" s="121">
        <f>IF(AND(W45&lt;&gt;"",X45&lt;&gt;""),SUM(W45:X45),"")</f>
        <v>72461</v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4</v>
      </c>
      <c r="B46" s="120" t="s">
        <v>466</v>
      </c>
      <c r="C46" s="119" t="s">
        <v>467</v>
      </c>
      <c r="D46" s="121">
        <f>SUM(L46,T46,AB46,AJ46,AR46,AZ46)</f>
        <v>14678</v>
      </c>
      <c r="E46" s="121">
        <f>SUM(M46,U46,AC46,AK46,AS46,BA46)</f>
        <v>56685</v>
      </c>
      <c r="F46" s="121">
        <f>SUM(D46:E46)</f>
        <v>71363</v>
      </c>
      <c r="G46" s="121">
        <f>SUM(O46,W46,AE46,AM46,AU46,BC46)</f>
        <v>0</v>
      </c>
      <c r="H46" s="121">
        <f>SUM(P46,X46,AF46,AN46,AV46,BD46)</f>
        <v>21843</v>
      </c>
      <c r="I46" s="121">
        <f>SUM(G46:H46)</f>
        <v>21843</v>
      </c>
      <c r="J46" s="120" t="s">
        <v>341</v>
      </c>
      <c r="K46" s="119" t="s">
        <v>469</v>
      </c>
      <c r="L46" s="121">
        <v>14678</v>
      </c>
      <c r="M46" s="121">
        <v>56685</v>
      </c>
      <c r="N46" s="121">
        <f>IF(AND(L46&lt;&gt;"",M46&lt;&gt;""),SUM(L46:M46),"")</f>
        <v>71363</v>
      </c>
      <c r="O46" s="121">
        <v>0</v>
      </c>
      <c r="P46" s="121">
        <v>21843</v>
      </c>
      <c r="Q46" s="121">
        <f>IF(AND(O46&lt;&gt;"",P46&lt;&gt;""),SUM(O46:P46),"")</f>
        <v>21843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4</v>
      </c>
      <c r="B47" s="120" t="s">
        <v>470</v>
      </c>
      <c r="C47" s="119" t="s">
        <v>471</v>
      </c>
      <c r="D47" s="121">
        <f>SUM(L47,T47,AB47,AJ47,AR47,AZ47)</f>
        <v>0</v>
      </c>
      <c r="E47" s="121">
        <f>SUM(M47,U47,AC47,AK47,AS47,BA47)</f>
        <v>9752</v>
      </c>
      <c r="F47" s="121">
        <f>SUM(D47:E47)</f>
        <v>9752</v>
      </c>
      <c r="G47" s="121">
        <f>SUM(O47,W47,AE47,AM47,AU47,BC47)</f>
        <v>0</v>
      </c>
      <c r="H47" s="121">
        <f>SUM(P47,X47,AF47,AN47,AV47,BD47)</f>
        <v>9579</v>
      </c>
      <c r="I47" s="121">
        <f>SUM(G47:H47)</f>
        <v>9579</v>
      </c>
      <c r="J47" s="120" t="s">
        <v>354</v>
      </c>
      <c r="K47" s="119" t="s">
        <v>355</v>
      </c>
      <c r="L47" s="121">
        <v>0</v>
      </c>
      <c r="M47" s="121">
        <v>9752</v>
      </c>
      <c r="N47" s="121">
        <f>IF(AND(L47&lt;&gt;"",M47&lt;&gt;""),SUM(L47:M47),"")</f>
        <v>9752</v>
      </c>
      <c r="O47" s="121">
        <v>0</v>
      </c>
      <c r="P47" s="121">
        <v>0</v>
      </c>
      <c r="Q47" s="121">
        <f>IF(AND(O47&lt;&gt;"",P47&lt;&gt;""),SUM(O47:P47),"")</f>
        <v>0</v>
      </c>
      <c r="R47" s="120" t="s">
        <v>356</v>
      </c>
      <c r="S47" s="119" t="s">
        <v>357</v>
      </c>
      <c r="T47" s="121">
        <v>0</v>
      </c>
      <c r="U47" s="121">
        <v>0</v>
      </c>
      <c r="V47" s="121">
        <f>IF(AND(T47&lt;&gt;"",U47&lt;&gt;""),SUM(T47:U47),"")</f>
        <v>0</v>
      </c>
      <c r="W47" s="121">
        <v>0</v>
      </c>
      <c r="X47" s="121">
        <v>9579</v>
      </c>
      <c r="Y47" s="121">
        <f>IF(AND(W47&lt;&gt;"",X47&lt;&gt;""),SUM(W47:X47),"")</f>
        <v>9579</v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7">
    <sortCondition ref="A8:A47"/>
    <sortCondition ref="B8:B47"/>
    <sortCondition ref="C8:C4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青森県</v>
      </c>
      <c r="B7" s="139" t="str">
        <f>'廃棄物事業経費（市町村）'!B7</f>
        <v>02000</v>
      </c>
      <c r="C7" s="138" t="s">
        <v>33</v>
      </c>
      <c r="D7" s="140">
        <f>SUM(H7,L7,P7,T7,X7,AB7,AF7,AJ7,AN7,AR7,AV7,AZ7,BD7,BH7,BL7,BP7,BT7,BX7,CB7,CF7,CJ7,CN7,CR7,CV7,CZ7,DD7,DH7,DL7,DP7,DT7)</f>
        <v>6597430</v>
      </c>
      <c r="E7" s="140">
        <f>SUM(I7,M7,Q7,U7,Y7,AC7,AG7,AK7,AO7,AS7,AW7,BA7,BE7,BI7,BM7,BQ7,BU7,BY7,CC7,CG7,CK7,CO7,CS7,CW7,DA7,DE7,DI7,DM7,DQ7,DU7)</f>
        <v>2744510</v>
      </c>
      <c r="F7" s="141">
        <f>COUNTIF(F$8:F$1000,"&lt;&gt;")</f>
        <v>13</v>
      </c>
      <c r="G7" s="141">
        <f>COUNTIF(G$8:G$1000,"&lt;&gt;")</f>
        <v>13</v>
      </c>
      <c r="H7" s="140">
        <f>SUM(H$8:H$1000)</f>
        <v>4495928</v>
      </c>
      <c r="I7" s="140">
        <f>SUM(I$8:I$1000)</f>
        <v>1589389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914734</v>
      </c>
      <c r="M7" s="140">
        <f>SUM(M$8:M$1000)</f>
        <v>399465</v>
      </c>
      <c r="N7" s="141">
        <f>COUNTIF(N$8:N$1000,"&lt;&gt;")</f>
        <v>11</v>
      </c>
      <c r="O7" s="141">
        <f>COUNTIF(O$8:O$1000,"&lt;&gt;")</f>
        <v>11</v>
      </c>
      <c r="P7" s="140">
        <f>SUM(P$8:P$1000)</f>
        <v>698584</v>
      </c>
      <c r="Q7" s="140">
        <f>SUM(Q$8:Q$1000)</f>
        <v>248332</v>
      </c>
      <c r="R7" s="141">
        <f>COUNTIF(R$8:R$1000,"&lt;&gt;")</f>
        <v>8</v>
      </c>
      <c r="S7" s="141">
        <f>COUNTIF(S$8:S$1000,"&lt;&gt;")</f>
        <v>8</v>
      </c>
      <c r="T7" s="140">
        <f>SUM(T$8:T$1000)</f>
        <v>282111</v>
      </c>
      <c r="U7" s="140">
        <f>SUM(U$8:U$1000)</f>
        <v>125840</v>
      </c>
      <c r="V7" s="141">
        <f>COUNTIF(V$8:V$1000,"&lt;&gt;")</f>
        <v>7</v>
      </c>
      <c r="W7" s="141">
        <f>COUNTIF(W$8:W$1000,"&lt;&gt;")</f>
        <v>7</v>
      </c>
      <c r="X7" s="140">
        <f>SUM(X$8:X$1000)</f>
        <v>198927</v>
      </c>
      <c r="Y7" s="140">
        <f>SUM(Y$8:Y$1000)</f>
        <v>161355</v>
      </c>
      <c r="Z7" s="141">
        <f>COUNTIF(Z$8:Z$1000,"&lt;&gt;")</f>
        <v>4</v>
      </c>
      <c r="AA7" s="141">
        <f>COUNTIF(AA$8:AA$1000,"&lt;&gt;")</f>
        <v>4</v>
      </c>
      <c r="AB7" s="140">
        <f>SUM(AB$8:AB$1000)</f>
        <v>7146</v>
      </c>
      <c r="AC7" s="140">
        <f>SUM(AC$8:AC$1000)</f>
        <v>108287</v>
      </c>
      <c r="AD7" s="141">
        <f>COUNTIF(AD$8:AD$1000,"&lt;&gt;")</f>
        <v>2</v>
      </c>
      <c r="AE7" s="141">
        <f>COUNTIF(AE$8:AE$1000,"&lt;&gt;")</f>
        <v>2</v>
      </c>
      <c r="AF7" s="140">
        <f>SUM(AF$8:AF$1000)</f>
        <v>0</v>
      </c>
      <c r="AG7" s="140">
        <f>SUM(AG$8:AG$1000)</f>
        <v>35026</v>
      </c>
      <c r="AH7" s="141">
        <f>COUNTIF(AH$8:AH$1000,"&lt;&gt;")</f>
        <v>2</v>
      </c>
      <c r="AI7" s="141">
        <f>COUNTIF(AI$8:AI$1000,"&lt;&gt;")</f>
        <v>2</v>
      </c>
      <c r="AJ7" s="140">
        <f>SUM(AJ$8:AJ$1000)</f>
        <v>0</v>
      </c>
      <c r="AK7" s="140">
        <f>SUM(AK$8:AK$1000)</f>
        <v>76816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</v>
      </c>
      <c r="B8" s="120" t="s">
        <v>422</v>
      </c>
      <c r="C8" s="119" t="s">
        <v>423</v>
      </c>
      <c r="D8" s="121">
        <f>SUM(H8,L8,P8,T8,X8,AB8,AF8,AJ8,AN8,AR8,AV8,AZ8,BD8,BH8,BL8,BP8,BT8,BX8,CB8,CF8,CJ8,CN8,CR8,CV8,CZ8,DD8,DH8,DL8,DP8,DT8)</f>
        <v>375603</v>
      </c>
      <c r="E8" s="121">
        <f>SUM(I8,M8,Q8,U8,Y8,AC8,AG8,AK8,AO8,AS8,AW8,BA8,BE8,BI8,BM8,BQ8,BU8,BY8,CC8,CG8,CK8,CO8,CS8,CW8,DA8,DE8,DI8,DM8,DQ8,DU8)</f>
        <v>86050</v>
      </c>
      <c r="F8" s="120" t="s">
        <v>419</v>
      </c>
      <c r="G8" s="119" t="s">
        <v>420</v>
      </c>
      <c r="H8" s="121">
        <v>182986</v>
      </c>
      <c r="I8" s="121">
        <v>39126</v>
      </c>
      <c r="J8" s="120" t="s">
        <v>430</v>
      </c>
      <c r="K8" s="119" t="s">
        <v>431</v>
      </c>
      <c r="L8" s="121">
        <v>192617</v>
      </c>
      <c r="M8" s="121">
        <v>46924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</v>
      </c>
      <c r="B9" s="120" t="s">
        <v>334</v>
      </c>
      <c r="C9" s="119" t="s">
        <v>335</v>
      </c>
      <c r="D9" s="121">
        <f>SUM(H9,L9,P9,T9,X9,AB9,AF9,AJ9,AN9,AR9,AV9,AZ9,BD9,BH9,BL9,BP9,BT9,BX9,CB9,CF9,CJ9,CN9,CR9,CV9,CZ9,DD9,DH9,DL9,DP9,DT9)</f>
        <v>1209715</v>
      </c>
      <c r="E9" s="121">
        <f>SUM(I9,M9,Q9,U9,Y9,AC9,AG9,AK9,AO9,AS9,AW9,BA9,BE9,BI9,BM9,BQ9,BU9,BY9,CC9,CG9,CK9,CO9,CS9,CW9,DA9,DE9,DI9,DM9,DQ9,DU9)</f>
        <v>0</v>
      </c>
      <c r="F9" s="120" t="s">
        <v>331</v>
      </c>
      <c r="G9" s="119" t="s">
        <v>332</v>
      </c>
      <c r="H9" s="121">
        <v>971029</v>
      </c>
      <c r="I9" s="121">
        <v>0</v>
      </c>
      <c r="J9" s="120" t="s">
        <v>370</v>
      </c>
      <c r="K9" s="119" t="s">
        <v>371</v>
      </c>
      <c r="L9" s="121">
        <v>84252</v>
      </c>
      <c r="M9" s="121">
        <v>0</v>
      </c>
      <c r="N9" s="120" t="s">
        <v>399</v>
      </c>
      <c r="O9" s="119" t="s">
        <v>400</v>
      </c>
      <c r="P9" s="121">
        <v>41505</v>
      </c>
      <c r="Q9" s="121">
        <v>0</v>
      </c>
      <c r="R9" s="120" t="s">
        <v>396</v>
      </c>
      <c r="S9" s="119" t="s">
        <v>397</v>
      </c>
      <c r="T9" s="121">
        <v>49092</v>
      </c>
      <c r="U9" s="121">
        <v>0</v>
      </c>
      <c r="V9" s="120" t="s">
        <v>405</v>
      </c>
      <c r="W9" s="119" t="s">
        <v>406</v>
      </c>
      <c r="X9" s="121">
        <v>56691</v>
      </c>
      <c r="Y9" s="121">
        <v>0</v>
      </c>
      <c r="Z9" s="120" t="s">
        <v>393</v>
      </c>
      <c r="AA9" s="119" t="s">
        <v>394</v>
      </c>
      <c r="AB9" s="121">
        <v>7146</v>
      </c>
      <c r="AC9" s="121">
        <v>0</v>
      </c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</v>
      </c>
      <c r="B10" s="120" t="s">
        <v>327</v>
      </c>
      <c r="C10" s="119" t="s">
        <v>328</v>
      </c>
      <c r="D10" s="121">
        <f>SUM(H10,L10,P10,T10,X10,AB10,AF10,AJ10,AN10,AR10,AV10,AZ10,BD10,BH10,BL10,BP10,BT10,BX10,CB10,CF10,CJ10,CN10,CR10,CV10,CZ10,DD10,DH10,DL10,DP10,DT10)</f>
        <v>500764</v>
      </c>
      <c r="E10" s="121">
        <f>SUM(I10,M10,Q10,U10,Y10,AC10,AG10,AK10,AO10,AS10,AW10,BA10,BE10,BI10,BM10,BQ10,BU10,BY10,CC10,CG10,CK10,CO10,CS10,CW10,DA10,DE10,DI10,DM10,DQ10,DU10)</f>
        <v>0</v>
      </c>
      <c r="F10" s="120" t="s">
        <v>343</v>
      </c>
      <c r="G10" s="119" t="s">
        <v>344</v>
      </c>
      <c r="H10" s="121">
        <v>209874</v>
      </c>
      <c r="I10" s="121">
        <v>0</v>
      </c>
      <c r="J10" s="120" t="s">
        <v>324</v>
      </c>
      <c r="K10" s="119" t="s">
        <v>325</v>
      </c>
      <c r="L10" s="121">
        <v>119226</v>
      </c>
      <c r="M10" s="121">
        <v>0</v>
      </c>
      <c r="N10" s="120" t="s">
        <v>370</v>
      </c>
      <c r="O10" s="119" t="s">
        <v>371</v>
      </c>
      <c r="P10" s="121">
        <v>64562</v>
      </c>
      <c r="Q10" s="121">
        <v>0</v>
      </c>
      <c r="R10" s="120" t="s">
        <v>396</v>
      </c>
      <c r="S10" s="119" t="s">
        <v>397</v>
      </c>
      <c r="T10" s="121">
        <v>51084</v>
      </c>
      <c r="U10" s="121">
        <v>0</v>
      </c>
      <c r="V10" s="120" t="s">
        <v>402</v>
      </c>
      <c r="W10" s="119" t="s">
        <v>403</v>
      </c>
      <c r="X10" s="121">
        <v>56018</v>
      </c>
      <c r="Y10" s="121">
        <v>0</v>
      </c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</v>
      </c>
      <c r="B11" s="120" t="s">
        <v>349</v>
      </c>
      <c r="C11" s="119" t="s">
        <v>350</v>
      </c>
      <c r="D11" s="121">
        <f>SUM(H11,L11,P11,T11,X11,AB11,AF11,AJ11,AN11,AR11,AV11,AZ11,BD11,BH11,BL11,BP11,BT11,BX11,CB11,CF11,CJ11,CN11,CR11,CV11,CZ11,DD11,DH11,DL11,DP11,DT11)</f>
        <v>409384</v>
      </c>
      <c r="E11" s="121">
        <f>SUM(I11,M11,Q11,U11,Y11,AC11,AG11,AK11,AO11,AS11,AW11,BA11,BE11,BI11,BM11,BQ11,BU11,BY11,CC11,CG11,CK11,CO11,CS11,CW11,DA11,DE11,DI11,DM11,DQ11,DU11)</f>
        <v>262733</v>
      </c>
      <c r="F11" s="120" t="s">
        <v>346</v>
      </c>
      <c r="G11" s="119" t="s">
        <v>347</v>
      </c>
      <c r="H11" s="121">
        <v>228027</v>
      </c>
      <c r="I11" s="121">
        <v>146342</v>
      </c>
      <c r="J11" s="120" t="s">
        <v>367</v>
      </c>
      <c r="K11" s="119" t="s">
        <v>368</v>
      </c>
      <c r="L11" s="121">
        <v>104802</v>
      </c>
      <c r="M11" s="121">
        <v>67260</v>
      </c>
      <c r="N11" s="120" t="s">
        <v>408</v>
      </c>
      <c r="O11" s="119" t="s">
        <v>409</v>
      </c>
      <c r="P11" s="121">
        <v>36845</v>
      </c>
      <c r="Q11" s="121">
        <v>23646</v>
      </c>
      <c r="R11" s="120" t="s">
        <v>411</v>
      </c>
      <c r="S11" s="119" t="s">
        <v>412</v>
      </c>
      <c r="T11" s="121">
        <v>39710</v>
      </c>
      <c r="U11" s="121">
        <v>25485</v>
      </c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</v>
      </c>
      <c r="B12" s="120" t="s">
        <v>356</v>
      </c>
      <c r="C12" s="119" t="s">
        <v>357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356870</v>
      </c>
      <c r="F12" s="120" t="s">
        <v>351</v>
      </c>
      <c r="G12" s="119" t="s">
        <v>352</v>
      </c>
      <c r="H12" s="121">
        <v>0</v>
      </c>
      <c r="I12" s="121">
        <v>144476</v>
      </c>
      <c r="J12" s="120" t="s">
        <v>358</v>
      </c>
      <c r="K12" s="119" t="s">
        <v>359</v>
      </c>
      <c r="L12" s="121">
        <v>0</v>
      </c>
      <c r="M12" s="121">
        <v>77817</v>
      </c>
      <c r="N12" s="120" t="s">
        <v>424</v>
      </c>
      <c r="O12" s="119" t="s">
        <v>425</v>
      </c>
      <c r="P12" s="121">
        <v>0</v>
      </c>
      <c r="Q12" s="121">
        <v>20628</v>
      </c>
      <c r="R12" s="120" t="s">
        <v>436</v>
      </c>
      <c r="S12" s="119" t="s">
        <v>437</v>
      </c>
      <c r="T12" s="121">
        <v>0</v>
      </c>
      <c r="U12" s="121">
        <v>42646</v>
      </c>
      <c r="V12" s="120" t="s">
        <v>456</v>
      </c>
      <c r="W12" s="119" t="s">
        <v>457</v>
      </c>
      <c r="X12" s="121">
        <v>0</v>
      </c>
      <c r="Y12" s="121">
        <v>61724</v>
      </c>
      <c r="Z12" s="120" t="s">
        <v>470</v>
      </c>
      <c r="AA12" s="119" t="s">
        <v>471</v>
      </c>
      <c r="AB12" s="121">
        <v>0</v>
      </c>
      <c r="AC12" s="121">
        <v>9579</v>
      </c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</v>
      </c>
      <c r="B13" s="120" t="s">
        <v>454</v>
      </c>
      <c r="C13" s="119" t="s">
        <v>455</v>
      </c>
      <c r="D13" s="121">
        <f>SUM(H13,L13,P13,T13,X13,AB13,AF13,AJ13,AN13,AR13,AV13,AZ13,BD13,BH13,BL13,BP13,BT13,BX13,CB13,CF13,CJ13,CN13,CR13,CV13,CZ13,DD13,DH13,DL13,DP13,DT13)</f>
        <v>284308</v>
      </c>
      <c r="E13" s="121">
        <f>SUM(I13,M13,Q13,U13,Y13,AC13,AG13,AK13,AO13,AS13,AW13,BA13,BE13,BI13,BM13,BQ13,BU13,BY13,CC13,CG13,CK13,CO13,CS13,CW13,DA13,DE13,DI13,DM13,DQ13,DU13)</f>
        <v>165350</v>
      </c>
      <c r="F13" s="120" t="s">
        <v>451</v>
      </c>
      <c r="G13" s="119" t="s">
        <v>452</v>
      </c>
      <c r="H13" s="121">
        <v>105004</v>
      </c>
      <c r="I13" s="121">
        <v>60022</v>
      </c>
      <c r="J13" s="120" t="s">
        <v>459</v>
      </c>
      <c r="K13" s="119" t="s">
        <v>460</v>
      </c>
      <c r="L13" s="121">
        <v>59579</v>
      </c>
      <c r="M13" s="121">
        <v>32867</v>
      </c>
      <c r="N13" s="120" t="s">
        <v>462</v>
      </c>
      <c r="O13" s="119" t="s">
        <v>463</v>
      </c>
      <c r="P13" s="121">
        <v>119725</v>
      </c>
      <c r="Q13" s="121">
        <v>72461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</v>
      </c>
      <c r="B14" s="120" t="s">
        <v>388</v>
      </c>
      <c r="C14" s="119" t="s">
        <v>389</v>
      </c>
      <c r="D14" s="121">
        <f>SUM(H14,L14,P14,T14,X14,AB14,AF14,AJ14,AN14,AR14,AV14,AZ14,BD14,BH14,BL14,BP14,BT14,BX14,CB14,CF14,CJ14,CN14,CR14,CV14,CZ14,DD14,DH14,DL14,DP14,DT14)</f>
        <v>265499</v>
      </c>
      <c r="E14" s="121">
        <f>SUM(I14,M14,Q14,U14,Y14,AC14,AG14,AK14,AO14,AS14,AW14,BA14,BE14,BI14,BM14,BQ14,BU14,BY14,CC14,CG14,CK14,CO14,CS14,CW14,DA14,DE14,DI14,DM14,DQ14,DU14)</f>
        <v>54446</v>
      </c>
      <c r="F14" s="120" t="s">
        <v>385</v>
      </c>
      <c r="G14" s="119" t="s">
        <v>386</v>
      </c>
      <c r="H14" s="121">
        <v>132749</v>
      </c>
      <c r="I14" s="121">
        <v>27223</v>
      </c>
      <c r="J14" s="120" t="s">
        <v>390</v>
      </c>
      <c r="K14" s="119" t="s">
        <v>391</v>
      </c>
      <c r="L14" s="121">
        <v>132750</v>
      </c>
      <c r="M14" s="121">
        <v>27223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4</v>
      </c>
      <c r="B15" s="120" t="s">
        <v>341</v>
      </c>
      <c r="C15" s="119" t="s">
        <v>480</v>
      </c>
      <c r="D15" s="121">
        <f>SUM(H15,L15,P15,T15,X15,AB15,AF15,AJ15,AN15,AR15,AV15,AZ15,BD15,BH15,BL15,BP15,BT15,BX15,CB15,CF15,CJ15,CN15,CR15,CV15,CZ15,DD15,DH15,DL15,DP15,DT15)</f>
        <v>1252924</v>
      </c>
      <c r="E15" s="121">
        <f>SUM(I15,M15,Q15,U15,Y15,AC15,AG15,AK15,AO15,AS15,AW15,BA15,BE15,BI15,BM15,BQ15,BU15,BY15,CC15,CG15,CK15,CO15,CS15,CW15,DA15,DE15,DI15,DM15,DQ15,DU15)</f>
        <v>389112</v>
      </c>
      <c r="F15" s="120" t="s">
        <v>338</v>
      </c>
      <c r="G15" s="119" t="s">
        <v>339</v>
      </c>
      <c r="H15" s="121">
        <v>1148211</v>
      </c>
      <c r="I15" s="121">
        <v>357523</v>
      </c>
      <c r="J15" s="120" t="s">
        <v>462</v>
      </c>
      <c r="K15" s="119" t="s">
        <v>463</v>
      </c>
      <c r="L15" s="121">
        <v>33350</v>
      </c>
      <c r="M15" s="121">
        <v>9746</v>
      </c>
      <c r="N15" s="120" t="s">
        <v>466</v>
      </c>
      <c r="O15" s="119" t="s">
        <v>467</v>
      </c>
      <c r="P15" s="121">
        <v>71363</v>
      </c>
      <c r="Q15" s="121">
        <v>21843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4</v>
      </c>
      <c r="B16" s="120" t="s">
        <v>365</v>
      </c>
      <c r="C16" s="119" t="s">
        <v>366</v>
      </c>
      <c r="D16" s="121">
        <f>SUM(H16,L16,P16,T16,X16,AB16,AF16,AJ16,AN16,AR16,AV16,AZ16,BD16,BH16,BL16,BP16,BT16,BX16,CB16,CF16,CJ16,CN16,CR16,CV16,CZ16,DD16,DH16,DL16,DP16,DT16)</f>
        <v>1213969</v>
      </c>
      <c r="E16" s="121">
        <f>SUM(I16,M16,Q16,U16,Y16,AC16,AG16,AK16,AO16,AS16,AW16,BA16,BE16,BI16,BM16,BQ16,BU16,BY16,CC16,CG16,CK16,CO16,CS16,CW16,DA16,DE16,DI16,DM16,DQ16,DU16)</f>
        <v>668394</v>
      </c>
      <c r="F16" s="120" t="s">
        <v>362</v>
      </c>
      <c r="G16" s="119" t="s">
        <v>363</v>
      </c>
      <c r="H16" s="121">
        <v>905079</v>
      </c>
      <c r="I16" s="121">
        <v>332140</v>
      </c>
      <c r="J16" s="120" t="s">
        <v>439</v>
      </c>
      <c r="K16" s="119" t="s">
        <v>440</v>
      </c>
      <c r="L16" s="121">
        <v>103670</v>
      </c>
      <c r="M16" s="121">
        <v>53477</v>
      </c>
      <c r="N16" s="120" t="s">
        <v>442</v>
      </c>
      <c r="O16" s="119" t="s">
        <v>443</v>
      </c>
      <c r="P16" s="121">
        <v>102316</v>
      </c>
      <c r="Q16" s="121">
        <v>59458</v>
      </c>
      <c r="R16" s="120" t="s">
        <v>445</v>
      </c>
      <c r="S16" s="119" t="s">
        <v>446</v>
      </c>
      <c r="T16" s="121">
        <v>50488</v>
      </c>
      <c r="U16" s="121">
        <v>25163</v>
      </c>
      <c r="V16" s="120" t="s">
        <v>448</v>
      </c>
      <c r="W16" s="119" t="s">
        <v>449</v>
      </c>
      <c r="X16" s="121">
        <v>52416</v>
      </c>
      <c r="Y16" s="121">
        <v>25360</v>
      </c>
      <c r="Z16" s="120" t="s">
        <v>414</v>
      </c>
      <c r="AA16" s="119" t="s">
        <v>415</v>
      </c>
      <c r="AB16" s="121">
        <v>0</v>
      </c>
      <c r="AC16" s="121">
        <v>80748</v>
      </c>
      <c r="AD16" s="120" t="s">
        <v>427</v>
      </c>
      <c r="AE16" s="119" t="s">
        <v>428</v>
      </c>
      <c r="AF16" s="121">
        <v>0</v>
      </c>
      <c r="AG16" s="121">
        <v>31029</v>
      </c>
      <c r="AH16" s="120" t="s">
        <v>433</v>
      </c>
      <c r="AI16" s="119" t="s">
        <v>434</v>
      </c>
      <c r="AJ16" s="121">
        <v>0</v>
      </c>
      <c r="AK16" s="121">
        <v>61019</v>
      </c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4</v>
      </c>
      <c r="B17" s="120" t="s">
        <v>354</v>
      </c>
      <c r="C17" s="119" t="s">
        <v>355</v>
      </c>
      <c r="D17" s="121">
        <f>SUM(H17,L17,P17,T17,X17,AB17,AF17,AJ17,AN17,AR17,AV17,AZ17,BD17,BH17,BL17,BP17,BT17,BX17,CB17,CF17,CJ17,CN17,CR17,CV17,CZ17,DD17,DH17,DL17,DP17,DT17)</f>
        <v>732227</v>
      </c>
      <c r="E17" s="121">
        <f>SUM(I17,M17,Q17,U17,Y17,AC17,AG17,AK17,AO17,AS17,AW17,BA17,BE17,BI17,BM17,BQ17,BU17,BY17,CC17,CG17,CK17,CO17,CS17,CW17,DA17,DE17,DI17,DM17,DQ17,DU17)</f>
        <v>0</v>
      </c>
      <c r="F17" s="120" t="s">
        <v>351</v>
      </c>
      <c r="G17" s="119" t="s">
        <v>352</v>
      </c>
      <c r="H17" s="121">
        <v>463593</v>
      </c>
      <c r="I17" s="121">
        <v>0</v>
      </c>
      <c r="J17" s="120" t="s">
        <v>424</v>
      </c>
      <c r="K17" s="119" t="s">
        <v>425</v>
      </c>
      <c r="L17" s="121">
        <v>45601</v>
      </c>
      <c r="M17" s="121">
        <v>0</v>
      </c>
      <c r="N17" s="120" t="s">
        <v>436</v>
      </c>
      <c r="O17" s="119" t="s">
        <v>437</v>
      </c>
      <c r="P17" s="121">
        <v>127467</v>
      </c>
      <c r="Q17" s="121">
        <v>0</v>
      </c>
      <c r="R17" s="120" t="s">
        <v>456</v>
      </c>
      <c r="S17" s="119" t="s">
        <v>457</v>
      </c>
      <c r="T17" s="121">
        <v>85814</v>
      </c>
      <c r="U17" s="121">
        <v>0</v>
      </c>
      <c r="V17" s="120" t="s">
        <v>470</v>
      </c>
      <c r="W17" s="119" t="s">
        <v>471</v>
      </c>
      <c r="X17" s="121">
        <v>9752</v>
      </c>
      <c r="Y17" s="121">
        <v>0</v>
      </c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4</v>
      </c>
      <c r="B18" s="120" t="s">
        <v>329</v>
      </c>
      <c r="C18" s="119" t="s">
        <v>330</v>
      </c>
      <c r="D18" s="121">
        <f>SUM(H18,L18,P18,T18,X18,AB18,AF18,AJ18,AN18,AR18,AV18,AZ18,BD18,BH18,BL18,BP18,BT18,BX18,CB18,CF18,CJ18,CN18,CR18,CV18,CZ18,DD18,DH18,DL18,DP18,DT18)</f>
        <v>65407</v>
      </c>
      <c r="E18" s="121">
        <f>SUM(I18,M18,Q18,U18,Y18,AC18,AG18,AK18,AO18,AS18,AW18,BA18,BE18,BI18,BM18,BQ18,BU18,BY18,CC18,CG18,CK18,CO18,CS18,CW18,DA18,DE18,DI18,DM18,DQ18,DU18)</f>
        <v>580287</v>
      </c>
      <c r="F18" s="120" t="s">
        <v>324</v>
      </c>
      <c r="G18" s="119" t="s">
        <v>325</v>
      </c>
      <c r="H18" s="121">
        <v>17096</v>
      </c>
      <c r="I18" s="121">
        <v>411586</v>
      </c>
      <c r="J18" s="120" t="s">
        <v>373</v>
      </c>
      <c r="K18" s="119" t="s">
        <v>374</v>
      </c>
      <c r="L18" s="121">
        <v>28</v>
      </c>
      <c r="M18" s="121">
        <v>45596</v>
      </c>
      <c r="N18" s="120" t="s">
        <v>376</v>
      </c>
      <c r="O18" s="119" t="s">
        <v>377</v>
      </c>
      <c r="P18" s="121">
        <v>18310</v>
      </c>
      <c r="Q18" s="121">
        <v>28678</v>
      </c>
      <c r="R18" s="120" t="s">
        <v>379</v>
      </c>
      <c r="S18" s="119" t="s">
        <v>380</v>
      </c>
      <c r="T18" s="121">
        <v>5923</v>
      </c>
      <c r="U18" s="121">
        <v>29322</v>
      </c>
      <c r="V18" s="120" t="s">
        <v>382</v>
      </c>
      <c r="W18" s="119" t="s">
        <v>383</v>
      </c>
      <c r="X18" s="121">
        <v>24050</v>
      </c>
      <c r="Y18" s="121">
        <v>65105</v>
      </c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4</v>
      </c>
      <c r="B19" s="120" t="s">
        <v>417</v>
      </c>
      <c r="C19" s="119" t="s">
        <v>418</v>
      </c>
      <c r="D19" s="121">
        <f>SUM(H19,L19,P19,T19,X19,AB19,AF19,AJ19,AN19,AR19,AV19,AZ19,BD19,BH19,BL19,BP19,BT19,BX19,CB19,CF19,CJ19,CN19,CR19,CV19,CZ19,DD19,DH19,DL19,DP19,DT19)</f>
        <v>287630</v>
      </c>
      <c r="E19" s="121">
        <f>SUM(I19,M19,Q19,U19,Y19,AC19,AG19,AK19,AO19,AS19,AW19,BA19,BE19,BI19,BM19,BQ19,BU19,BY19,CC19,CG19,CK19,CO19,CS19,CW19,DA19,DE19,DI19,DM19,DQ19,DU19)</f>
        <v>0</v>
      </c>
      <c r="F19" s="120" t="s">
        <v>414</v>
      </c>
      <c r="G19" s="119" t="s">
        <v>415</v>
      </c>
      <c r="H19" s="121">
        <v>132280</v>
      </c>
      <c r="I19" s="121">
        <v>0</v>
      </c>
      <c r="J19" s="120" t="s">
        <v>427</v>
      </c>
      <c r="K19" s="119" t="s">
        <v>428</v>
      </c>
      <c r="L19" s="121">
        <v>38859</v>
      </c>
      <c r="M19" s="121">
        <v>0</v>
      </c>
      <c r="N19" s="120" t="s">
        <v>433</v>
      </c>
      <c r="O19" s="119" t="s">
        <v>434</v>
      </c>
      <c r="P19" s="121">
        <v>116491</v>
      </c>
      <c r="Q19" s="121">
        <v>0</v>
      </c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4</v>
      </c>
      <c r="B20" s="120" t="s">
        <v>336</v>
      </c>
      <c r="C20" s="119" t="s">
        <v>337</v>
      </c>
      <c r="D20" s="121">
        <f>SUM(H20,L20,P20,T20,X20,AB20,AF20,AJ20,AN20,AR20,AV20,AZ20,BD20,BH20,BL20,BP20,BT20,BX20,CB20,CF20,CJ20,CN20,CR20,CV20,CZ20,DD20,DH20,DL20,DP20,DT20)</f>
        <v>0</v>
      </c>
      <c r="E20" s="121">
        <f>SUM(I20,M20,Q20,U20,Y20,AC20,AG20,AK20,AO20,AS20,AW20,BA20,BE20,BI20,BM20,BQ20,BU20,BY20,CC20,CG20,CK20,CO20,CS20,CW20,DA20,DE20,DI20,DM20,DQ20,DU20)</f>
        <v>181268</v>
      </c>
      <c r="F20" s="120" t="s">
        <v>331</v>
      </c>
      <c r="G20" s="119" t="s">
        <v>332</v>
      </c>
      <c r="H20" s="121">
        <v>0</v>
      </c>
      <c r="I20" s="121">
        <v>70951</v>
      </c>
      <c r="J20" s="120" t="s">
        <v>343</v>
      </c>
      <c r="K20" s="119" t="s">
        <v>344</v>
      </c>
      <c r="L20" s="121">
        <v>0</v>
      </c>
      <c r="M20" s="121">
        <v>38555</v>
      </c>
      <c r="N20" s="120" t="s">
        <v>370</v>
      </c>
      <c r="O20" s="119" t="s">
        <v>371</v>
      </c>
      <c r="P20" s="121">
        <v>0</v>
      </c>
      <c r="Q20" s="121">
        <v>21618</v>
      </c>
      <c r="R20" s="120" t="s">
        <v>393</v>
      </c>
      <c r="S20" s="119" t="s">
        <v>394</v>
      </c>
      <c r="T20" s="121">
        <v>0</v>
      </c>
      <c r="U20" s="121">
        <v>3224</v>
      </c>
      <c r="V20" s="120" t="s">
        <v>396</v>
      </c>
      <c r="W20" s="119" t="s">
        <v>397</v>
      </c>
      <c r="X20" s="121">
        <v>0</v>
      </c>
      <c r="Y20" s="121">
        <v>9166</v>
      </c>
      <c r="Z20" s="120" t="s">
        <v>399</v>
      </c>
      <c r="AA20" s="119" t="s">
        <v>400</v>
      </c>
      <c r="AB20" s="121">
        <v>0</v>
      </c>
      <c r="AC20" s="121">
        <v>17960</v>
      </c>
      <c r="AD20" s="120" t="s">
        <v>402</v>
      </c>
      <c r="AE20" s="119" t="s">
        <v>403</v>
      </c>
      <c r="AF20" s="121">
        <v>0</v>
      </c>
      <c r="AG20" s="121">
        <v>3997</v>
      </c>
      <c r="AH20" s="120" t="s">
        <v>405</v>
      </c>
      <c r="AI20" s="119" t="s">
        <v>406</v>
      </c>
      <c r="AJ20" s="121">
        <v>0</v>
      </c>
      <c r="AK20" s="121">
        <v>15797</v>
      </c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0">
    <sortCondition ref="A8:A20"/>
    <sortCondition ref="B8:B20"/>
    <sortCondition ref="C8:C20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02000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02201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02202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02203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02204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02205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02206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02207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02208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02209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02210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02301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02303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02304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02307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02321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02323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02343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02361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02362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02367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02381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02384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02387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02401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02402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02405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02406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02408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02411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02412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02423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02424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02425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02426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02441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02442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02443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02445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02446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02450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02803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02817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02818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02819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02821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02826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02829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02859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02861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02863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02874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02877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02878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2018-02-22T10:45:44Z</dcterms:modified>
</cp:coreProperties>
</file>