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61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<sst xmlns="http://schemas.openxmlformats.org/spreadsheetml/2006/main" count="636" uniqueCount="292">
  <si>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</si>
  <si>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</si>
  <si>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</si>
  <si>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</si>
  <si>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</si>
  <si>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</si>
  <si>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</si>
  <si>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</si>
  <si>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</si>
  <si>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</si>
  <si>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</si>
  <si>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</si>
  <si>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</si>
  <si>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</si>
  <si>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</si>
  <si>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</si>
  <si>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</si>
  <si>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</si>
  <si>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</si>
  <si>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</si>
  <si>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</si>
  <si>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</si>
  <si>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</si>
  <si>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</si>
  <si>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</si>
  <si>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</si>
  <si>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</si>
  <si>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</si>
  <si>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</si>
  <si>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</si>
  <si>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</si>
  <si>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</si>
  <si>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</si>
  <si>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</si>
  <si>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</si>
  <si>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</si>
  <si>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</si>
  <si>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</si>
  <si>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</si>
  <si>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</si>
  <si>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</si>
  <si>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</si>
  <si>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</si>
  <si>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</si>
  <si>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</si>
  <si>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</si>
  <si>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</si>
  <si>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</si>
  <si>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</si>
  <si>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</si>
  <si>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</si>
  <si>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</si>
  <si>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</si>
  <si>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</si>
  <si>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</si>
  <si>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</si>
  <si>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</si>
  <si>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</si>
  <si>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</si>
  <si>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</si>
  <si>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</si>
  <si>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</si>
  <si>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</si>
  <si>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</si>
  <si>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</si>
  <si>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</si>
  <si>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</si>
  <si>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</si>
  <si>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</si>
  <si>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</si>
  <si>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</si>
  <si>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</si>
  <si>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</si>
  <si>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</si>
  <si>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</si>
  <si>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</si>
  <si>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</si>
  <si>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</si>
  <si>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</si>
  <si>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</si>
  <si>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</si>
  <si>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</si>
  <si>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</si>
  <si>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</si>
  <si>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</si>
  <si>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</si>
  <si>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</si>
  <si>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</si>
  <si>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</si>
  <si>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</si>
  <si>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</si>
  <si>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</si>
  <si>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</si>
  <si>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</si>
  <si>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</si>
  <si>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</si>
  <si>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</si>
  <si>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</si>
  <si>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</si>
  <si>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</si>
  <si>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</si>
  <si>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</si>
  <si>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</si>
  <si>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</si>
  <si>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</si>
  <si>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</si>
  <si>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</si>
  <si>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</si>
  <si>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</si>
  <si>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</si>
  <si>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</si>
  <si>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</si>
  <si>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</si>
  <si>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</si>
  <si>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</si>
  <si>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</si>
  <si>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</si>
  <si>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</si>
  <si>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</si>
  <si>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</si>
  <si>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</si>
  <si>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</si>
  <si>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</si>
  <si>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</si>
  <si>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</si>
  <si>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</si>
  <si>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</si>
  <si>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</si>
  <si>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</si>
  <si>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</si>
  <si>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</si>
  <si>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</si>
  <si>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</si>
  <si>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</si>
  <si>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</si>
  <si>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</si>
  <si>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</si>
  <si>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</si>
  <si>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</si>
  <si>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</si>
  <si>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</si>
  <si>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</si>
  <si>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</si>
  <si>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</si>
  <si>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</si>
  <si>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</si>
  <si>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</si>
  <si>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</si>
  <si>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</si>
  <si>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</si>
  <si>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</si>
  <si>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</si>
  <si>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</si>
  <si>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</si>
  <si>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</si>
  <si>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</si>
  <si>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</si>
  <si>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</si>
  <si>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</si>
  <si>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</si>
  <si>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</si>
  <si>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</si>
  <si>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</si>
  <si>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</si>
  <si>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</si>
  <si>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</si>
  <si>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</si>
  <si>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</si>
  <si>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</si>
  <si>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</si>
  <si>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</si>
  <si>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</si>
  <si>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</si>
  <si>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</si>
  <si>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</si>
  <si>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</si>
  <si>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</si>
  <si>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</si>
  <si>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</si>
  <si>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</si>
  <si>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</si>
  <si>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</si>
  <si>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</si>
  <si>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</si>
  <si>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</si>
  <si>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</si>
  <si>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</si>
  <si>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</si>
  <si>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</si>
  <si>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</si>
  <si>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</si>
  <si>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</si>
  <si>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</si>
  <si>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</si>
  <si>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</si>
  <si>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</si>
  <si>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</si>
  <si>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</si>
  <si>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</si>
  <si>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</si>
  <si>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</si>
  <si>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</si>
  <si>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</si>
  <si>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</si>
  <si>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</si>
  <si>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</si>
  <si>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</si>
  <si>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</si>
  <si>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</si>
  <si>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</si>
  <si>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</si>
  <si>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</si>
  <si>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</si>
  <si>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</si>
  <si>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</si>
  <si>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</si>
  <si>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</si>
  <si>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</si>
  <si>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</si>
  <si>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</si>
  <si>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</si>
  <si>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</si>
  <si>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</si>
  <si>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</si>
  <si>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</si>
  <si>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</si>
  <si>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</si>
  <si>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</si>
  <si>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</si>
  <si>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</si>
  <si>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</si>
  <si>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</si>
  <si>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</si>
  <si>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</si>
  <si>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</si>
  <si>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</si>
  <si>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</si>
  <si>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</si>
  <si>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</si>
  <si>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</si>
  <si>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</si>
  <si>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</si>
  <si>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</si>
  <si>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</si>
  <si>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</si>
  <si>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</si>
  <si>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</si>
  <si>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</si>
  <si>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</si>
  <si>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</si>
  <si>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25000</t>
  </si>
  <si>
    <t>水洗化人口等（平成27年度実績）</t>
  </si>
  <si>
    <t>し尿処理の状況（平成27年度実績）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</si>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</sst>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29</v>
      </c>
      <c r="B7" s="115" t="s">
        <v>250</v>
      </c>
      <c r="C7" s="111" t="s">
        <v>201</v>
      </c>
      <c r="D7" s="112">
        <f>+SUM(E7,+I7)</f>
        <v>1419756</v>
      </c>
      <c r="E7" s="112">
        <f>+SUM(G7,+H7)</f>
        <v>53370</v>
      </c>
      <c r="F7" s="113">
        <f>IF(D7&gt;0,E7/D7*100,"-")</f>
        <v>3.759096633506039</v>
      </c>
      <c r="G7" s="110">
        <f>SUM(G$8:G$1000)</f>
        <v>52338</v>
      </c>
      <c r="H7" s="110">
        <f>SUM(H$8:H$1000)</f>
        <v>1032</v>
      </c>
      <c r="I7" s="112">
        <f>+SUM(K7,+M7,+O7)</f>
        <v>1366386</v>
      </c>
      <c r="J7" s="113">
        <f>IF(D7&gt;0,I7/D7*100,"-")</f>
        <v>96.24090336649395</v>
      </c>
      <c r="K7" s="110">
        <f>SUM(K$8:K$1000)</f>
        <v>1176719</v>
      </c>
      <c r="L7" s="113">
        <f>IF(D7&gt;0,K7/D7*100,"-")</f>
        <v>82.88177686870138</v>
      </c>
      <c r="M7" s="110">
        <f>SUM(M$8:M$1000)</f>
        <v>0</v>
      </c>
      <c r="N7" s="113">
        <f>IF(D7&gt;0,M7/D7*100,"-")</f>
        <v>0</v>
      </c>
      <c r="O7" s="110">
        <f>SUM(O$8:O$1000)</f>
        <v>189667</v>
      </c>
      <c r="P7" s="110">
        <f>SUM(P$8:P$1000)</f>
        <v>137543</v>
      </c>
      <c r="Q7" s="113">
        <f>IF(D7&gt;0,O7/D7*100,"-")</f>
        <v>13.359126497792579</v>
      </c>
      <c r="R7" s="110">
        <f>SUM(R$8:R$1000)</f>
        <v>23829</v>
      </c>
      <c r="S7" s="114">
        <f aca="true" t="shared" si="0" ref="S7:Z7">COUNTIF(S$8:S$1000,"○")</f>
        <v>19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11</v>
      </c>
      <c r="X7" s="114">
        <f t="shared" si="0"/>
        <v>0</v>
      </c>
      <c r="Y7" s="114">
        <f t="shared" si="0"/>
        <v>0</v>
      </c>
      <c r="Z7" s="114">
        <f t="shared" si="0"/>
        <v>8</v>
      </c>
    </row>
    <row r="8" spans="1:26" s="107" customFormat="1" ht="13.5" customHeight="1">
      <c r="A8" s="101" t="s">
        <v>29</v>
      </c>
      <c r="B8" s="102" t="s">
        <v>253</v>
      </c>
      <c r="C8" s="101" t="s">
        <v>254</v>
      </c>
      <c r="D8" s="103">
        <f>+SUM(E8,+I8)</f>
        <v>342369</v>
      </c>
      <c r="E8" s="103">
        <f>+SUM(G8,+H8)</f>
        <v>6014</v>
      </c>
      <c r="F8" s="104">
        <f>IF(D8&gt;0,E8/D8*100,"-")</f>
        <v>1.7565842701880134</v>
      </c>
      <c r="G8" s="103">
        <v>5948</v>
      </c>
      <c r="H8" s="103">
        <v>66</v>
      </c>
      <c r="I8" s="103">
        <f>+SUM(K8,+M8,+O8)</f>
        <v>336355</v>
      </c>
      <c r="J8" s="104">
        <f>IF(D8&gt;0,I8/D8*100,"-")</f>
        <v>98.24341572981199</v>
      </c>
      <c r="K8" s="103">
        <v>327703</v>
      </c>
      <c r="L8" s="104">
        <f>IF(D8&gt;0,K8/D8*100,"-")</f>
        <v>95.71631777409753</v>
      </c>
      <c r="M8" s="103">
        <v>0</v>
      </c>
      <c r="N8" s="104">
        <f>IF(D8&gt;0,M8/D8*100,"-")</f>
        <v>0</v>
      </c>
      <c r="O8" s="103">
        <v>8652</v>
      </c>
      <c r="P8" s="103">
        <v>3964</v>
      </c>
      <c r="Q8" s="104">
        <f>IF(D8&gt;0,O8/D8*100,"-")</f>
        <v>2.5270979557144484</v>
      </c>
      <c r="R8" s="103">
        <v>3961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29</v>
      </c>
      <c r="B9" s="102" t="s">
        <v>256</v>
      </c>
      <c r="C9" s="101" t="s">
        <v>257</v>
      </c>
      <c r="D9" s="103">
        <f>+SUM(E9,+I9)</f>
        <v>112660</v>
      </c>
      <c r="E9" s="103">
        <f>+SUM(G9,+H9)</f>
        <v>5973</v>
      </c>
      <c r="F9" s="104">
        <f>IF(D9&gt;0,E9/D9*100,"-")</f>
        <v>5.301793005503284</v>
      </c>
      <c r="G9" s="103">
        <v>5620</v>
      </c>
      <c r="H9" s="103">
        <v>353</v>
      </c>
      <c r="I9" s="103">
        <f>+SUM(K9,+M9,+O9)</f>
        <v>106687</v>
      </c>
      <c r="J9" s="104">
        <f>IF(D9&gt;0,I9/D9*100,"-")</f>
        <v>94.69820699449672</v>
      </c>
      <c r="K9" s="103">
        <v>90100</v>
      </c>
      <c r="L9" s="104">
        <f>IF(D9&gt;0,K9/D9*100,"-")</f>
        <v>79.97514645837032</v>
      </c>
      <c r="M9" s="103">
        <v>0</v>
      </c>
      <c r="N9" s="104">
        <f>IF(D9&gt;0,M9/D9*100,"-")</f>
        <v>0</v>
      </c>
      <c r="O9" s="103">
        <v>16587</v>
      </c>
      <c r="P9" s="103">
        <v>14203</v>
      </c>
      <c r="Q9" s="104">
        <f>IF(D9&gt;0,O9/D9*100,"-")</f>
        <v>14.723060536126397</v>
      </c>
      <c r="R9" s="103">
        <v>2070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29</v>
      </c>
      <c r="B10" s="102" t="s">
        <v>258</v>
      </c>
      <c r="C10" s="101" t="s">
        <v>259</v>
      </c>
      <c r="D10" s="103">
        <f>+SUM(E10,+I10)</f>
        <v>121283</v>
      </c>
      <c r="E10" s="103">
        <f>+SUM(G10,+H10)</f>
        <v>3956</v>
      </c>
      <c r="F10" s="104">
        <f>IF(D10&gt;0,E10/D10*100,"-")</f>
        <v>3.2617926667381245</v>
      </c>
      <c r="G10" s="103">
        <v>3640</v>
      </c>
      <c r="H10" s="103">
        <v>316</v>
      </c>
      <c r="I10" s="103">
        <f>+SUM(K10,+M10,+O10)</f>
        <v>117327</v>
      </c>
      <c r="J10" s="104">
        <f>IF(D10&gt;0,I10/D10*100,"-")</f>
        <v>96.73820733326187</v>
      </c>
      <c r="K10" s="103">
        <v>87937</v>
      </c>
      <c r="L10" s="104">
        <f>IF(D10&gt;0,K10/D10*100,"-")</f>
        <v>72.5056273344162</v>
      </c>
      <c r="M10" s="103">
        <v>0</v>
      </c>
      <c r="N10" s="104">
        <f>IF(D10&gt;0,M10/D10*100,"-")</f>
        <v>0</v>
      </c>
      <c r="O10" s="103">
        <v>29390</v>
      </c>
      <c r="P10" s="103">
        <v>2134</v>
      </c>
      <c r="Q10" s="104">
        <f>IF(D10&gt;0,O10/D10*100,"-")</f>
        <v>24.232579998845676</v>
      </c>
      <c r="R10" s="103">
        <v>3007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29</v>
      </c>
      <c r="B11" s="102" t="s">
        <v>260</v>
      </c>
      <c r="C11" s="101" t="s">
        <v>261</v>
      </c>
      <c r="D11" s="103">
        <f>+SUM(E11,+I11)</f>
        <v>82222</v>
      </c>
      <c r="E11" s="103">
        <f>+SUM(G11,+H11)</f>
        <v>4033</v>
      </c>
      <c r="F11" s="104">
        <f>IF(D11&gt;0,E11/D11*100,"-")</f>
        <v>4.905013256792587</v>
      </c>
      <c r="G11" s="103">
        <v>4033</v>
      </c>
      <c r="H11" s="103">
        <v>0</v>
      </c>
      <c r="I11" s="103">
        <f>+SUM(K11,+M11,+O11)</f>
        <v>78189</v>
      </c>
      <c r="J11" s="104">
        <f>IF(D11&gt;0,I11/D11*100,"-")</f>
        <v>95.09498674320741</v>
      </c>
      <c r="K11" s="103">
        <v>54617</v>
      </c>
      <c r="L11" s="104">
        <f>IF(D11&gt;0,K11/D11*100,"-")</f>
        <v>66.42626061151516</v>
      </c>
      <c r="M11" s="103">
        <v>0</v>
      </c>
      <c r="N11" s="104">
        <f>IF(D11&gt;0,M11/D11*100,"-")</f>
        <v>0</v>
      </c>
      <c r="O11" s="103">
        <v>23572</v>
      </c>
      <c r="P11" s="103">
        <v>21736</v>
      </c>
      <c r="Q11" s="104">
        <f>IF(D11&gt;0,O11/D11*100,"-")</f>
        <v>28.668726131692246</v>
      </c>
      <c r="R11" s="103">
        <v>1113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29</v>
      </c>
      <c r="B12" s="102" t="s">
        <v>262</v>
      </c>
      <c r="C12" s="101" t="s">
        <v>263</v>
      </c>
      <c r="D12" s="103">
        <f>+SUM(E12,+I12)</f>
        <v>130048</v>
      </c>
      <c r="E12" s="103">
        <f>+SUM(G12,+H12)</f>
        <v>2460</v>
      </c>
      <c r="F12" s="104">
        <f>IF(D12&gt;0,E12/D12*100,"-")</f>
        <v>1.8916092519685042</v>
      </c>
      <c r="G12" s="103">
        <v>2450</v>
      </c>
      <c r="H12" s="103">
        <v>10</v>
      </c>
      <c r="I12" s="103">
        <f>+SUM(K12,+M12,+O12)</f>
        <v>127588</v>
      </c>
      <c r="J12" s="104">
        <f>IF(D12&gt;0,I12/D12*100,"-")</f>
        <v>98.1083907480315</v>
      </c>
      <c r="K12" s="103">
        <v>119653</v>
      </c>
      <c r="L12" s="104">
        <f>IF(D12&gt;0,K12/D12*100,"-")</f>
        <v>92.00679749015748</v>
      </c>
      <c r="M12" s="103">
        <v>0</v>
      </c>
      <c r="N12" s="104">
        <f>IF(D12&gt;0,M12/D12*100,"-")</f>
        <v>0</v>
      </c>
      <c r="O12" s="103">
        <v>7935</v>
      </c>
      <c r="P12" s="103">
        <v>7837</v>
      </c>
      <c r="Q12" s="104">
        <f>IF(D12&gt;0,O12/D12*100,"-")</f>
        <v>6.101593257874016</v>
      </c>
      <c r="R12" s="103">
        <v>1836</v>
      </c>
      <c r="S12" s="101" t="s">
        <v>255</v>
      </c>
      <c r="T12" s="101"/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29</v>
      </c>
      <c r="B13" s="102" t="s">
        <v>264</v>
      </c>
      <c r="C13" s="101" t="s">
        <v>265</v>
      </c>
      <c r="D13" s="103">
        <f>+SUM(E13,+I13)</f>
        <v>80935</v>
      </c>
      <c r="E13" s="103">
        <f>+SUM(G13,+H13)</f>
        <v>1553</v>
      </c>
      <c r="F13" s="104">
        <f>IF(D13&gt;0,E13/D13*100,"-")</f>
        <v>1.9188237474516585</v>
      </c>
      <c r="G13" s="103">
        <v>1534</v>
      </c>
      <c r="H13" s="103">
        <v>19</v>
      </c>
      <c r="I13" s="103">
        <f>+SUM(K13,+M13,+O13)</f>
        <v>79382</v>
      </c>
      <c r="J13" s="104">
        <f>IF(D13&gt;0,I13/D13*100,"-")</f>
        <v>98.08117625254835</v>
      </c>
      <c r="K13" s="103">
        <v>73800</v>
      </c>
      <c r="L13" s="104">
        <f>IF(D13&gt;0,K13/D13*100,"-")</f>
        <v>91.18428368443813</v>
      </c>
      <c r="M13" s="103">
        <v>0</v>
      </c>
      <c r="N13" s="104">
        <f>IF(D13&gt;0,M13/D13*100,"-")</f>
        <v>0</v>
      </c>
      <c r="O13" s="103">
        <v>5582</v>
      </c>
      <c r="P13" s="103">
        <v>5246</v>
      </c>
      <c r="Q13" s="104">
        <f>IF(D13&gt;0,O13/D13*100,"-")</f>
        <v>6.896892568110212</v>
      </c>
      <c r="R13" s="103">
        <v>734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29</v>
      </c>
      <c r="B14" s="102" t="s">
        <v>266</v>
      </c>
      <c r="C14" s="101" t="s">
        <v>267</v>
      </c>
      <c r="D14" s="103">
        <f>+SUM(E14,+I14)</f>
        <v>67535</v>
      </c>
      <c r="E14" s="103">
        <f>+SUM(G14,+H14)</f>
        <v>1080</v>
      </c>
      <c r="F14" s="104">
        <f>IF(D14&gt;0,E14/D14*100,"-")</f>
        <v>1.5991708003257572</v>
      </c>
      <c r="G14" s="103">
        <v>1046</v>
      </c>
      <c r="H14" s="103">
        <v>34</v>
      </c>
      <c r="I14" s="103">
        <f>+SUM(K14,+M14,+O14)</f>
        <v>66455</v>
      </c>
      <c r="J14" s="104">
        <f>IF(D14&gt;0,I14/D14*100,"-")</f>
        <v>98.40082919967425</v>
      </c>
      <c r="K14" s="103">
        <v>65585</v>
      </c>
      <c r="L14" s="104">
        <f>IF(D14&gt;0,K14/D14*100,"-")</f>
        <v>97.11260827718961</v>
      </c>
      <c r="M14" s="103">
        <v>0</v>
      </c>
      <c r="N14" s="104">
        <f>IF(D14&gt;0,M14/D14*100,"-")</f>
        <v>0</v>
      </c>
      <c r="O14" s="103">
        <v>870</v>
      </c>
      <c r="P14" s="103">
        <v>550</v>
      </c>
      <c r="Q14" s="104">
        <f>IF(D14&gt;0,O14/D14*100,"-")</f>
        <v>1.2882209224846377</v>
      </c>
      <c r="R14" s="103">
        <v>990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29</v>
      </c>
      <c r="B15" s="102" t="s">
        <v>268</v>
      </c>
      <c r="C15" s="101" t="s">
        <v>269</v>
      </c>
      <c r="D15" s="103">
        <f>+SUM(E15,+I15)</f>
        <v>92410</v>
      </c>
      <c r="E15" s="103">
        <f>+SUM(G15,+H15)</f>
        <v>8475</v>
      </c>
      <c r="F15" s="104">
        <f>IF(D15&gt;0,E15/D15*100,"-")</f>
        <v>9.171085380370089</v>
      </c>
      <c r="G15" s="103">
        <v>8475</v>
      </c>
      <c r="H15" s="103">
        <v>0</v>
      </c>
      <c r="I15" s="103">
        <f>+SUM(K15,+M15,+O15)</f>
        <v>83935</v>
      </c>
      <c r="J15" s="104">
        <f>IF(D15&gt;0,I15/D15*100,"-")</f>
        <v>90.82891461962991</v>
      </c>
      <c r="K15" s="103">
        <v>60761</v>
      </c>
      <c r="L15" s="104">
        <f>IF(D15&gt;0,K15/D15*100,"-")</f>
        <v>65.75154204090467</v>
      </c>
      <c r="M15" s="103">
        <v>0</v>
      </c>
      <c r="N15" s="104">
        <f>IF(D15&gt;0,M15/D15*100,"-")</f>
        <v>0</v>
      </c>
      <c r="O15" s="103">
        <v>23174</v>
      </c>
      <c r="P15" s="103">
        <v>16221</v>
      </c>
      <c r="Q15" s="104">
        <f>IF(D15&gt;0,O15/D15*100,"-")</f>
        <v>25.07737257872525</v>
      </c>
      <c r="R15" s="103">
        <v>2656</v>
      </c>
      <c r="S15" s="101" t="s">
        <v>255</v>
      </c>
      <c r="T15" s="101"/>
      <c r="U15" s="101"/>
      <c r="V15" s="101"/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29</v>
      </c>
      <c r="B16" s="102" t="s">
        <v>270</v>
      </c>
      <c r="C16" s="101" t="s">
        <v>271</v>
      </c>
      <c r="D16" s="103">
        <f>+SUM(E16,+I16)</f>
        <v>50789</v>
      </c>
      <c r="E16" s="103">
        <f>+SUM(G16,+H16)</f>
        <v>855</v>
      </c>
      <c r="F16" s="104">
        <f>IF(D16&gt;0,E16/D16*100,"-")</f>
        <v>1.683435389552856</v>
      </c>
      <c r="G16" s="103">
        <v>835</v>
      </c>
      <c r="H16" s="103">
        <v>20</v>
      </c>
      <c r="I16" s="103">
        <f>+SUM(K16,+M16,+O16)</f>
        <v>49934</v>
      </c>
      <c r="J16" s="104">
        <f>IF(D16&gt;0,I16/D16*100,"-")</f>
        <v>98.31656461044714</v>
      </c>
      <c r="K16" s="103">
        <v>46515</v>
      </c>
      <c r="L16" s="104">
        <f>IF(D16&gt;0,K16/D16*100,"-")</f>
        <v>91.5847919825159</v>
      </c>
      <c r="M16" s="103">
        <v>0</v>
      </c>
      <c r="N16" s="104">
        <f>IF(D16&gt;0,M16/D16*100,"-")</f>
        <v>0</v>
      </c>
      <c r="O16" s="103">
        <v>3419</v>
      </c>
      <c r="P16" s="103">
        <v>3069</v>
      </c>
      <c r="Q16" s="104">
        <f>IF(D16&gt;0,O16/D16*100,"-")</f>
        <v>6.731772627931246</v>
      </c>
      <c r="R16" s="103">
        <v>452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29</v>
      </c>
      <c r="B17" s="102" t="s">
        <v>272</v>
      </c>
      <c r="C17" s="101" t="s">
        <v>273</v>
      </c>
      <c r="D17" s="103">
        <f>+SUM(E17,+I17)</f>
        <v>54872</v>
      </c>
      <c r="E17" s="103">
        <f>+SUM(G17,+H17)</f>
        <v>1783</v>
      </c>
      <c r="F17" s="104">
        <f>IF(D17&gt;0,E17/D17*100,"-")</f>
        <v>3.249380376148127</v>
      </c>
      <c r="G17" s="103">
        <v>1783</v>
      </c>
      <c r="H17" s="103">
        <v>0</v>
      </c>
      <c r="I17" s="103">
        <f>+SUM(K17,+M17,+O17)</f>
        <v>53089</v>
      </c>
      <c r="J17" s="104">
        <f>IF(D17&gt;0,I17/D17*100,"-")</f>
        <v>96.75061962385188</v>
      </c>
      <c r="K17" s="103">
        <v>49163</v>
      </c>
      <c r="L17" s="104">
        <f>IF(D17&gt;0,K17/D17*100,"-")</f>
        <v>89.59578655780726</v>
      </c>
      <c r="M17" s="103">
        <v>0</v>
      </c>
      <c r="N17" s="104">
        <f>IF(D17&gt;0,M17/D17*100,"-")</f>
        <v>0</v>
      </c>
      <c r="O17" s="103">
        <v>3926</v>
      </c>
      <c r="P17" s="103">
        <v>2661</v>
      </c>
      <c r="Q17" s="104">
        <f>IF(D17&gt;0,O17/D17*100,"-")</f>
        <v>7.154833066044613</v>
      </c>
      <c r="R17" s="103">
        <v>2193</v>
      </c>
      <c r="S17" s="101" t="s">
        <v>255</v>
      </c>
      <c r="T17" s="101"/>
      <c r="U17" s="101"/>
      <c r="V17" s="101"/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29</v>
      </c>
      <c r="B18" s="102" t="s">
        <v>274</v>
      </c>
      <c r="C18" s="101" t="s">
        <v>275</v>
      </c>
      <c r="D18" s="103">
        <f>+SUM(E18,+I18)</f>
        <v>51217</v>
      </c>
      <c r="E18" s="103">
        <f>+SUM(G18,+H18)</f>
        <v>4474</v>
      </c>
      <c r="F18" s="104">
        <f>IF(D18&gt;0,E18/D18*100,"-")</f>
        <v>8.735380830583596</v>
      </c>
      <c r="G18" s="103">
        <v>4260</v>
      </c>
      <c r="H18" s="103">
        <v>214</v>
      </c>
      <c r="I18" s="103">
        <f>+SUM(K18,+M18,+O18)</f>
        <v>46743</v>
      </c>
      <c r="J18" s="104">
        <f>IF(D18&gt;0,I18/D18*100,"-")</f>
        <v>91.2646191694164</v>
      </c>
      <c r="K18" s="103">
        <v>33552</v>
      </c>
      <c r="L18" s="104">
        <f>IF(D18&gt;0,K18/D18*100,"-")</f>
        <v>65.50949879922682</v>
      </c>
      <c r="M18" s="103">
        <v>0</v>
      </c>
      <c r="N18" s="104">
        <f>IF(D18&gt;0,M18/D18*100,"-")</f>
        <v>0</v>
      </c>
      <c r="O18" s="103">
        <v>13191</v>
      </c>
      <c r="P18" s="103">
        <v>12561</v>
      </c>
      <c r="Q18" s="104">
        <f>IF(D18&gt;0,O18/D18*100,"-")</f>
        <v>25.755120370189587</v>
      </c>
      <c r="R18" s="103">
        <v>408</v>
      </c>
      <c r="S18" s="101" t="s">
        <v>255</v>
      </c>
      <c r="T18" s="101"/>
      <c r="U18" s="101"/>
      <c r="V18" s="101"/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29</v>
      </c>
      <c r="B19" s="102" t="s">
        <v>276</v>
      </c>
      <c r="C19" s="101" t="s">
        <v>277</v>
      </c>
      <c r="D19" s="103">
        <f>+SUM(E19,+I19)</f>
        <v>115379</v>
      </c>
      <c r="E19" s="103">
        <f>+SUM(G19,+H19)</f>
        <v>5480</v>
      </c>
      <c r="F19" s="104">
        <f>IF(D19&gt;0,E19/D19*100,"-")</f>
        <v>4.749564478804635</v>
      </c>
      <c r="G19" s="103">
        <v>5480</v>
      </c>
      <c r="H19" s="103">
        <v>0</v>
      </c>
      <c r="I19" s="103">
        <f>+SUM(K19,+M19,+O19)</f>
        <v>109899</v>
      </c>
      <c r="J19" s="104">
        <f>IF(D19&gt;0,I19/D19*100,"-")</f>
        <v>95.25043552119537</v>
      </c>
      <c r="K19" s="103">
        <v>75036</v>
      </c>
      <c r="L19" s="104">
        <f>IF(D19&gt;0,K19/D19*100,"-")</f>
        <v>65.03436500576362</v>
      </c>
      <c r="M19" s="103">
        <v>0</v>
      </c>
      <c r="N19" s="104">
        <f>IF(D19&gt;0,M19/D19*100,"-")</f>
        <v>0</v>
      </c>
      <c r="O19" s="103">
        <v>34863</v>
      </c>
      <c r="P19" s="103">
        <v>33040</v>
      </c>
      <c r="Q19" s="104">
        <f>IF(D19&gt;0,O19/D19*100,"-")</f>
        <v>30.216070515431753</v>
      </c>
      <c r="R19" s="103">
        <v>2568</v>
      </c>
      <c r="S19" s="101" t="s">
        <v>255</v>
      </c>
      <c r="T19" s="101"/>
      <c r="U19" s="101"/>
      <c r="V19" s="101"/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29</v>
      </c>
      <c r="B20" s="102" t="s">
        <v>278</v>
      </c>
      <c r="C20" s="101" t="s">
        <v>279</v>
      </c>
      <c r="D20" s="103">
        <f>+SUM(E20,+I20)</f>
        <v>39893</v>
      </c>
      <c r="E20" s="103">
        <f>+SUM(G20,+H20)</f>
        <v>490</v>
      </c>
      <c r="F20" s="104">
        <f>IF(D20&gt;0,E20/D20*100,"-")</f>
        <v>1.2282856641516056</v>
      </c>
      <c r="G20" s="103">
        <v>490</v>
      </c>
      <c r="H20" s="103">
        <v>0</v>
      </c>
      <c r="I20" s="103">
        <f>+SUM(K20,+M20,+O20)</f>
        <v>39403</v>
      </c>
      <c r="J20" s="104">
        <f>IF(D20&gt;0,I20/D20*100,"-")</f>
        <v>98.77171433584839</v>
      </c>
      <c r="K20" s="103">
        <v>32522</v>
      </c>
      <c r="L20" s="104">
        <f>IF(D20&gt;0,K20/D20*100,"-")</f>
        <v>81.52307422354798</v>
      </c>
      <c r="M20" s="103">
        <v>0</v>
      </c>
      <c r="N20" s="104">
        <f>IF(D20&gt;0,M20/D20*100,"-")</f>
        <v>0</v>
      </c>
      <c r="O20" s="103">
        <v>6881</v>
      </c>
      <c r="P20" s="103">
        <v>5556</v>
      </c>
      <c r="Q20" s="104">
        <f>IF(D20&gt;0,O20/D20*100,"-")</f>
        <v>17.248640112300404</v>
      </c>
      <c r="R20" s="103">
        <v>402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29</v>
      </c>
      <c r="B21" s="102" t="s">
        <v>280</v>
      </c>
      <c r="C21" s="101" t="s">
        <v>281</v>
      </c>
      <c r="D21" s="103">
        <f>+SUM(E21,+I21)</f>
        <v>22156</v>
      </c>
      <c r="E21" s="103">
        <f>+SUM(G21,+H21)</f>
        <v>3000</v>
      </c>
      <c r="F21" s="104">
        <f>IF(D21&gt;0,E21/D21*100,"-")</f>
        <v>13.540350243726303</v>
      </c>
      <c r="G21" s="103">
        <v>3000</v>
      </c>
      <c r="H21" s="103">
        <v>0</v>
      </c>
      <c r="I21" s="103">
        <f>+SUM(K21,+M21,+O21)</f>
        <v>19156</v>
      </c>
      <c r="J21" s="104">
        <f>IF(D21&gt;0,I21/D21*100,"-")</f>
        <v>86.45964975627369</v>
      </c>
      <c r="K21" s="103">
        <v>13066</v>
      </c>
      <c r="L21" s="104">
        <f>IF(D21&gt;0,K21/D21*100,"-")</f>
        <v>58.972738761509305</v>
      </c>
      <c r="M21" s="103">
        <v>0</v>
      </c>
      <c r="N21" s="104">
        <f>IF(D21&gt;0,M21/D21*100,"-")</f>
        <v>0</v>
      </c>
      <c r="O21" s="103">
        <v>6090</v>
      </c>
      <c r="P21" s="103">
        <v>6090</v>
      </c>
      <c r="Q21" s="104">
        <f>IF(D21&gt;0,O21/D21*100,"-")</f>
        <v>27.486910994764397</v>
      </c>
      <c r="R21" s="103">
        <v>373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29</v>
      </c>
      <c r="B22" s="102" t="s">
        <v>282</v>
      </c>
      <c r="C22" s="101" t="s">
        <v>283</v>
      </c>
      <c r="D22" s="103">
        <f>+SUM(E22,+I22)</f>
        <v>12443</v>
      </c>
      <c r="E22" s="103">
        <f>+SUM(G22,+H22)</f>
        <v>1102</v>
      </c>
      <c r="F22" s="104">
        <f>IF(D22&gt;0,E22/D22*100,"-")</f>
        <v>8.85638511612955</v>
      </c>
      <c r="G22" s="103">
        <v>1102</v>
      </c>
      <c r="H22" s="103">
        <v>0</v>
      </c>
      <c r="I22" s="103">
        <f>+SUM(K22,+M22,+O22)</f>
        <v>11341</v>
      </c>
      <c r="J22" s="104">
        <f>IF(D22&gt;0,I22/D22*100,"-")</f>
        <v>91.14361488387046</v>
      </c>
      <c r="K22" s="103">
        <v>9196</v>
      </c>
      <c r="L22" s="104">
        <f>IF(D22&gt;0,K22/D22*100,"-")</f>
        <v>73.90500683115005</v>
      </c>
      <c r="M22" s="103">
        <v>0</v>
      </c>
      <c r="N22" s="104">
        <f>IF(D22&gt;0,M22/D22*100,"-")</f>
        <v>0</v>
      </c>
      <c r="O22" s="103">
        <v>2145</v>
      </c>
      <c r="P22" s="103">
        <v>1071</v>
      </c>
      <c r="Q22" s="104">
        <f>IF(D22&gt;0,O22/D22*100,"-")</f>
        <v>17.238608052720405</v>
      </c>
      <c r="R22" s="103">
        <v>153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29</v>
      </c>
      <c r="B23" s="102" t="s">
        <v>284</v>
      </c>
      <c r="C23" s="101" t="s">
        <v>285</v>
      </c>
      <c r="D23" s="103">
        <f>+SUM(E23,+I23)</f>
        <v>21189</v>
      </c>
      <c r="E23" s="103">
        <f>+SUM(G23,+H23)</f>
        <v>582</v>
      </c>
      <c r="F23" s="104">
        <f>IF(D23&gt;0,E23/D23*100,"-")</f>
        <v>2.7467081976497236</v>
      </c>
      <c r="G23" s="103">
        <v>582</v>
      </c>
      <c r="H23" s="103">
        <v>0</v>
      </c>
      <c r="I23" s="103">
        <f>+SUM(K23,+M23,+O23)</f>
        <v>20607</v>
      </c>
      <c r="J23" s="104">
        <f>IF(D23&gt;0,I23/D23*100,"-")</f>
        <v>97.25329180235028</v>
      </c>
      <c r="K23" s="103">
        <v>18888</v>
      </c>
      <c r="L23" s="104">
        <f>IF(D23&gt;0,K23/D23*100,"-")</f>
        <v>89.14059181650856</v>
      </c>
      <c r="M23" s="103">
        <v>0</v>
      </c>
      <c r="N23" s="104">
        <f>IF(D23&gt;0,M23/D23*100,"-")</f>
        <v>0</v>
      </c>
      <c r="O23" s="103">
        <v>1719</v>
      </c>
      <c r="P23" s="103">
        <v>649</v>
      </c>
      <c r="Q23" s="104">
        <f>IF(D23&gt;0,O23/D23*100,"-")</f>
        <v>8.112699985841711</v>
      </c>
      <c r="R23" s="103">
        <v>715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29</v>
      </c>
      <c r="B24" s="102" t="s">
        <v>286</v>
      </c>
      <c r="C24" s="101" t="s">
        <v>287</v>
      </c>
      <c r="D24" s="103">
        <f>+SUM(E24,+I24)</f>
        <v>7386</v>
      </c>
      <c r="E24" s="103">
        <f>+SUM(G24,+H24)</f>
        <v>456</v>
      </c>
      <c r="F24" s="104">
        <f>IF(D24&gt;0,E24/D24*100,"-")</f>
        <v>6.173842404549148</v>
      </c>
      <c r="G24" s="103">
        <v>456</v>
      </c>
      <c r="H24" s="103">
        <v>0</v>
      </c>
      <c r="I24" s="103">
        <f>+SUM(K24,+M24,+O24)</f>
        <v>6930</v>
      </c>
      <c r="J24" s="104">
        <f>IF(D24&gt;0,I24/D24*100,"-")</f>
        <v>93.82615759545085</v>
      </c>
      <c r="K24" s="103">
        <v>6553</v>
      </c>
      <c r="L24" s="104">
        <f>IF(D24&gt;0,K24/D24*100,"-")</f>
        <v>88.72190630923369</v>
      </c>
      <c r="M24" s="103">
        <v>0</v>
      </c>
      <c r="N24" s="104">
        <f>IF(D24&gt;0,M24/D24*100,"-")</f>
        <v>0</v>
      </c>
      <c r="O24" s="103">
        <v>377</v>
      </c>
      <c r="P24" s="103">
        <v>112</v>
      </c>
      <c r="Q24" s="104">
        <f>IF(D24&gt;0,O24/D24*100,"-")</f>
        <v>5.104251286217168</v>
      </c>
      <c r="R24" s="103">
        <v>122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29</v>
      </c>
      <c r="B25" s="102" t="s">
        <v>288</v>
      </c>
      <c r="C25" s="101" t="s">
        <v>289</v>
      </c>
      <c r="D25" s="103">
        <f>+SUM(E25,+I25)</f>
        <v>7301</v>
      </c>
      <c r="E25" s="103">
        <f>+SUM(G25,+H25)</f>
        <v>747</v>
      </c>
      <c r="F25" s="104">
        <f>IF(D25&gt;0,E25/D25*100,"-")</f>
        <v>10.231475140391726</v>
      </c>
      <c r="G25" s="103">
        <v>747</v>
      </c>
      <c r="H25" s="103">
        <v>0</v>
      </c>
      <c r="I25" s="103">
        <f>+SUM(K25,+M25,+O25)</f>
        <v>6554</v>
      </c>
      <c r="J25" s="104">
        <f>IF(D25&gt;0,I25/D25*100,"-")</f>
        <v>89.76852485960826</v>
      </c>
      <c r="K25" s="103">
        <v>6027</v>
      </c>
      <c r="L25" s="104">
        <f>IF(D25&gt;0,K25/D25*100,"-")</f>
        <v>82.5503355704698</v>
      </c>
      <c r="M25" s="103">
        <v>0</v>
      </c>
      <c r="N25" s="104">
        <f>IF(D25&gt;0,M25/D25*100,"-")</f>
        <v>0</v>
      </c>
      <c r="O25" s="103">
        <v>527</v>
      </c>
      <c r="P25" s="103">
        <v>130</v>
      </c>
      <c r="Q25" s="104">
        <f>IF(D25&gt;0,O25/D25*100,"-")</f>
        <v>7.218189289138474</v>
      </c>
      <c r="R25" s="103">
        <v>46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29</v>
      </c>
      <c r="B26" s="102" t="s">
        <v>290</v>
      </c>
      <c r="C26" s="101" t="s">
        <v>291</v>
      </c>
      <c r="D26" s="103">
        <f>+SUM(E26,+I26)</f>
        <v>7669</v>
      </c>
      <c r="E26" s="103">
        <f>+SUM(G26,+H26)</f>
        <v>857</v>
      </c>
      <c r="F26" s="104">
        <f>IF(D26&gt;0,E26/D26*100,"-")</f>
        <v>11.17485982527057</v>
      </c>
      <c r="G26" s="103">
        <v>857</v>
      </c>
      <c r="H26" s="103">
        <v>0</v>
      </c>
      <c r="I26" s="103">
        <f>+SUM(K26,+M26,+O26)</f>
        <v>6812</v>
      </c>
      <c r="J26" s="104">
        <f>IF(D26&gt;0,I26/D26*100,"-")</f>
        <v>88.82514017472943</v>
      </c>
      <c r="K26" s="103">
        <v>6045</v>
      </c>
      <c r="L26" s="104">
        <f>IF(D26&gt;0,K26/D26*100,"-")</f>
        <v>78.82383622375798</v>
      </c>
      <c r="M26" s="103">
        <v>0</v>
      </c>
      <c r="N26" s="104">
        <f>IF(D26&gt;0,M26/D26*100,"-")</f>
        <v>0</v>
      </c>
      <c r="O26" s="103">
        <v>767</v>
      </c>
      <c r="P26" s="103">
        <v>713</v>
      </c>
      <c r="Q26" s="104">
        <f>IF(D26&gt;0,O26/D26*100,"-")</f>
        <v>10.001303950971444</v>
      </c>
      <c r="R26" s="103">
        <v>30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滋賀県</v>
      </c>
      <c r="B7" s="109" t="str">
        <f>'水洗化人口等'!B7</f>
        <v>25000</v>
      </c>
      <c r="C7" s="108" t="s">
        <v>201</v>
      </c>
      <c r="D7" s="110">
        <f>SUM(E7,+H7,+K7)</f>
        <v>188562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89391</v>
      </c>
      <c r="I7" s="110">
        <f>SUM(I$8:I$1000)</f>
        <v>52699</v>
      </c>
      <c r="J7" s="110">
        <f>SUM(J$8:J$1000)</f>
        <v>36692</v>
      </c>
      <c r="K7" s="110">
        <f>SUM(L7:M7)</f>
        <v>99171</v>
      </c>
      <c r="L7" s="110">
        <f>SUM(L$8:L$1000)</f>
        <v>4015</v>
      </c>
      <c r="M7" s="110">
        <f>SUM(M$8:M$1000)</f>
        <v>95156</v>
      </c>
      <c r="N7" s="110">
        <f>SUM(O7,+V7,+AC7)</f>
        <v>189426</v>
      </c>
      <c r="O7" s="110">
        <f>SUM(P7:U7)</f>
        <v>56714</v>
      </c>
      <c r="P7" s="110">
        <f aca="true" t="shared" si="0" ref="P7:U7">SUM(P$8:P$1000)</f>
        <v>48572</v>
      </c>
      <c r="Q7" s="110">
        <f t="shared" si="0"/>
        <v>0</v>
      </c>
      <c r="R7" s="110">
        <f t="shared" si="0"/>
        <v>0</v>
      </c>
      <c r="S7" s="110">
        <f t="shared" si="0"/>
        <v>8142</v>
      </c>
      <c r="T7" s="110">
        <f t="shared" si="0"/>
        <v>0</v>
      </c>
      <c r="U7" s="110">
        <f t="shared" si="0"/>
        <v>0</v>
      </c>
      <c r="V7" s="110">
        <f>SUM(W7:AB7)</f>
        <v>131848</v>
      </c>
      <c r="W7" s="110">
        <f aca="true" t="shared" si="1" ref="W7:AB7">SUM(W$8:W$1000)</f>
        <v>111736</v>
      </c>
      <c r="X7" s="110">
        <f t="shared" si="1"/>
        <v>816</v>
      </c>
      <c r="Y7" s="110">
        <f t="shared" si="1"/>
        <v>0</v>
      </c>
      <c r="Z7" s="110">
        <f t="shared" si="1"/>
        <v>19296</v>
      </c>
      <c r="AA7" s="110">
        <f t="shared" si="1"/>
        <v>0</v>
      </c>
      <c r="AB7" s="110">
        <f t="shared" si="1"/>
        <v>0</v>
      </c>
      <c r="AC7" s="110">
        <f>SUM(AD7:AE7)</f>
        <v>864</v>
      </c>
      <c r="AD7" s="110">
        <f>SUM(AD$8:AD$1000)</f>
        <v>864</v>
      </c>
      <c r="AE7" s="110">
        <f>SUM(AE$8:AE$1000)</f>
        <v>0</v>
      </c>
      <c r="AF7" s="110">
        <f>SUM(AG7:AI7)</f>
        <v>1530</v>
      </c>
      <c r="AG7" s="110">
        <f>SUM(AG$8:AG$1000)</f>
        <v>1530</v>
      </c>
      <c r="AH7" s="110">
        <f>SUM(AH$8:AH$1000)</f>
        <v>0</v>
      </c>
      <c r="AI7" s="110">
        <f>SUM(AI$8:AI$1000)</f>
        <v>0</v>
      </c>
      <c r="AJ7" s="110">
        <f>SUM(AK7:AS7)</f>
        <v>1977</v>
      </c>
      <c r="AK7" s="110">
        <f aca="true" t="shared" si="2" ref="AK7:AS7">SUM(AK$8:AK$1000)</f>
        <v>477</v>
      </c>
      <c r="AL7" s="110">
        <f t="shared" si="2"/>
        <v>0</v>
      </c>
      <c r="AM7" s="110">
        <f t="shared" si="2"/>
        <v>698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276</v>
      </c>
      <c r="AR7" s="110">
        <f t="shared" si="2"/>
        <v>105</v>
      </c>
      <c r="AS7" s="110">
        <f t="shared" si="2"/>
        <v>421</v>
      </c>
      <c r="AT7" s="110">
        <f>SUM(AU7:AY7)</f>
        <v>30</v>
      </c>
      <c r="AU7" s="110">
        <f>SUM(AU$8:AU$1000)</f>
        <v>30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1139</v>
      </c>
      <c r="BA7" s="110">
        <f>SUM(BA$8:BA$1000)</f>
        <v>323</v>
      </c>
      <c r="BB7" s="110">
        <f>SUM(BB$8:BB$1000)</f>
        <v>816</v>
      </c>
      <c r="BC7" s="110">
        <f>SUM(BC$8:BC$1000)</f>
        <v>0</v>
      </c>
    </row>
    <row r="8" spans="1:55" s="107" customFormat="1" ht="13.5" customHeight="1">
      <c r="A8" s="105" t="s">
        <v>29</v>
      </c>
      <c r="B8" s="106" t="s">
        <v>253</v>
      </c>
      <c r="C8" s="101" t="s">
        <v>254</v>
      </c>
      <c r="D8" s="103">
        <f>SUM(E8,+H8,+K8)</f>
        <v>14249</v>
      </c>
      <c r="E8" s="103">
        <f>SUM(F8:G8)</f>
        <v>0</v>
      </c>
      <c r="F8" s="103">
        <v>0</v>
      </c>
      <c r="G8" s="103">
        <v>0</v>
      </c>
      <c r="H8" s="103">
        <f>SUM(I8:J8)</f>
        <v>1860</v>
      </c>
      <c r="I8" s="103">
        <v>1860</v>
      </c>
      <c r="J8" s="103">
        <v>0</v>
      </c>
      <c r="K8" s="103">
        <f>SUM(L8:M8)</f>
        <v>12389</v>
      </c>
      <c r="L8" s="103">
        <v>4015</v>
      </c>
      <c r="M8" s="103">
        <v>8374</v>
      </c>
      <c r="N8" s="103">
        <f>SUM(O8,+V8,+AC8)</f>
        <v>14315</v>
      </c>
      <c r="O8" s="103">
        <f>SUM(P8:U8)</f>
        <v>5875</v>
      </c>
      <c r="P8" s="103">
        <v>4441</v>
      </c>
      <c r="Q8" s="103">
        <v>0</v>
      </c>
      <c r="R8" s="103">
        <v>0</v>
      </c>
      <c r="S8" s="103">
        <v>1434</v>
      </c>
      <c r="T8" s="103">
        <v>0</v>
      </c>
      <c r="U8" s="103">
        <v>0</v>
      </c>
      <c r="V8" s="103">
        <f>SUM(W8:AB8)</f>
        <v>8374</v>
      </c>
      <c r="W8" s="103">
        <v>5749</v>
      </c>
      <c r="X8" s="103">
        <v>0</v>
      </c>
      <c r="Y8" s="103">
        <v>0</v>
      </c>
      <c r="Z8" s="103">
        <v>2625</v>
      </c>
      <c r="AA8" s="103">
        <v>0</v>
      </c>
      <c r="AB8" s="103">
        <v>0</v>
      </c>
      <c r="AC8" s="103">
        <f>SUM(AD8:AE8)</f>
        <v>66</v>
      </c>
      <c r="AD8" s="103">
        <v>66</v>
      </c>
      <c r="AE8" s="103">
        <v>0</v>
      </c>
      <c r="AF8" s="103">
        <f>SUM(AG8:AI8)</f>
        <v>27</v>
      </c>
      <c r="AG8" s="103">
        <v>27</v>
      </c>
      <c r="AH8" s="103">
        <v>0</v>
      </c>
      <c r="AI8" s="103">
        <v>0</v>
      </c>
      <c r="AJ8" s="103">
        <f>SUM(AK8:AS8)</f>
        <v>240</v>
      </c>
      <c r="AK8" s="103">
        <v>238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2</v>
      </c>
      <c r="AT8" s="103">
        <f>SUM(AU8:AY8)</f>
        <v>25</v>
      </c>
      <c r="AU8" s="103">
        <v>25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29</v>
      </c>
      <c r="B9" s="106" t="s">
        <v>256</v>
      </c>
      <c r="C9" s="101" t="s">
        <v>257</v>
      </c>
      <c r="D9" s="103">
        <f>SUM(E9,+H9,+K9)</f>
        <v>24979</v>
      </c>
      <c r="E9" s="103">
        <f>SUM(F9:G9)</f>
        <v>0</v>
      </c>
      <c r="F9" s="103">
        <v>0</v>
      </c>
      <c r="G9" s="103">
        <v>0</v>
      </c>
      <c r="H9" s="103">
        <f>SUM(I9:J9)</f>
        <v>7418</v>
      </c>
      <c r="I9" s="103">
        <v>7418</v>
      </c>
      <c r="J9" s="103">
        <v>0</v>
      </c>
      <c r="K9" s="103">
        <f>SUM(L9:M9)</f>
        <v>17561</v>
      </c>
      <c r="L9" s="103">
        <v>0</v>
      </c>
      <c r="M9" s="103">
        <v>17561</v>
      </c>
      <c r="N9" s="103">
        <f>SUM(O9,+V9,+AC9)</f>
        <v>25153</v>
      </c>
      <c r="O9" s="103">
        <f>SUM(P9:U9)</f>
        <v>7418</v>
      </c>
      <c r="P9" s="103">
        <v>7418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17561</v>
      </c>
      <c r="W9" s="103">
        <v>17561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174</v>
      </c>
      <c r="AD9" s="103">
        <v>174</v>
      </c>
      <c r="AE9" s="103">
        <v>0</v>
      </c>
      <c r="AF9" s="103">
        <f>SUM(AG9:AI9)</f>
        <v>30</v>
      </c>
      <c r="AG9" s="103">
        <v>30</v>
      </c>
      <c r="AH9" s="103">
        <v>0</v>
      </c>
      <c r="AI9" s="103">
        <v>0</v>
      </c>
      <c r="AJ9" s="103">
        <f>SUM(AK9:AS9)</f>
        <v>30</v>
      </c>
      <c r="AK9" s="103">
        <v>0</v>
      </c>
      <c r="AL9" s="103">
        <v>0</v>
      </c>
      <c r="AM9" s="103">
        <v>30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192</v>
      </c>
      <c r="BA9" s="103">
        <v>192</v>
      </c>
      <c r="BB9" s="103">
        <v>0</v>
      </c>
      <c r="BC9" s="103">
        <v>0</v>
      </c>
    </row>
    <row r="10" spans="1:55" s="107" customFormat="1" ht="13.5" customHeight="1">
      <c r="A10" s="105" t="s">
        <v>29</v>
      </c>
      <c r="B10" s="106" t="s">
        <v>258</v>
      </c>
      <c r="C10" s="101" t="s">
        <v>259</v>
      </c>
      <c r="D10" s="103">
        <f>SUM(E10,+H10,+K10)</f>
        <v>20900</v>
      </c>
      <c r="E10" s="103">
        <f>SUM(F10:G10)</f>
        <v>0</v>
      </c>
      <c r="F10" s="103">
        <v>0</v>
      </c>
      <c r="G10" s="103">
        <v>0</v>
      </c>
      <c r="H10" s="103">
        <f>SUM(I10:J10)</f>
        <v>3854</v>
      </c>
      <c r="I10" s="103">
        <v>3854</v>
      </c>
      <c r="J10" s="103">
        <v>0</v>
      </c>
      <c r="K10" s="103">
        <f>SUM(L10:M10)</f>
        <v>17046</v>
      </c>
      <c r="L10" s="103">
        <v>0</v>
      </c>
      <c r="M10" s="103">
        <v>17046</v>
      </c>
      <c r="N10" s="103">
        <f>SUM(O10,+V10,+AC10)</f>
        <v>21235</v>
      </c>
      <c r="O10" s="103">
        <f>SUM(P10:U10)</f>
        <v>3854</v>
      </c>
      <c r="P10" s="103">
        <v>3854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17046</v>
      </c>
      <c r="W10" s="103">
        <v>17046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335</v>
      </c>
      <c r="AD10" s="103">
        <v>335</v>
      </c>
      <c r="AE10" s="103">
        <v>0</v>
      </c>
      <c r="AF10" s="103">
        <f>SUM(AG10:AI10)</f>
        <v>193</v>
      </c>
      <c r="AG10" s="103">
        <v>193</v>
      </c>
      <c r="AH10" s="103">
        <v>0</v>
      </c>
      <c r="AI10" s="103">
        <v>0</v>
      </c>
      <c r="AJ10" s="103">
        <f>SUM(AK10:AS10)</f>
        <v>193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90</v>
      </c>
      <c r="AS10" s="103">
        <v>103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21</v>
      </c>
      <c r="BA10" s="103">
        <v>21</v>
      </c>
      <c r="BB10" s="103">
        <v>0</v>
      </c>
      <c r="BC10" s="103">
        <v>0</v>
      </c>
    </row>
    <row r="11" spans="1:55" s="107" customFormat="1" ht="13.5" customHeight="1">
      <c r="A11" s="105" t="s">
        <v>29</v>
      </c>
      <c r="B11" s="106" t="s">
        <v>260</v>
      </c>
      <c r="C11" s="101" t="s">
        <v>261</v>
      </c>
      <c r="D11" s="103">
        <f>SUM(E11,+H11,+K11)</f>
        <v>25127</v>
      </c>
      <c r="E11" s="103">
        <f>SUM(F11:G11)</f>
        <v>0</v>
      </c>
      <c r="F11" s="103">
        <v>0</v>
      </c>
      <c r="G11" s="103">
        <v>0</v>
      </c>
      <c r="H11" s="103">
        <f>SUM(I11:J11)</f>
        <v>23841</v>
      </c>
      <c r="I11" s="103">
        <v>7170</v>
      </c>
      <c r="J11" s="103">
        <v>16671</v>
      </c>
      <c r="K11" s="103">
        <f>SUM(L11:M11)</f>
        <v>1286</v>
      </c>
      <c r="L11" s="103">
        <v>0</v>
      </c>
      <c r="M11" s="103">
        <v>1286</v>
      </c>
      <c r="N11" s="103">
        <f>SUM(O11,+V11,+AC11)</f>
        <v>25127</v>
      </c>
      <c r="O11" s="103">
        <f>SUM(P11:U11)</f>
        <v>7170</v>
      </c>
      <c r="P11" s="103">
        <v>462</v>
      </c>
      <c r="Q11" s="103">
        <v>0</v>
      </c>
      <c r="R11" s="103">
        <v>0</v>
      </c>
      <c r="S11" s="103">
        <v>6708</v>
      </c>
      <c r="T11" s="103">
        <v>0</v>
      </c>
      <c r="U11" s="103">
        <v>0</v>
      </c>
      <c r="V11" s="103">
        <f>SUM(W11:AB11)</f>
        <v>17957</v>
      </c>
      <c r="W11" s="103">
        <v>1286</v>
      </c>
      <c r="X11" s="103">
        <v>0</v>
      </c>
      <c r="Y11" s="103">
        <v>0</v>
      </c>
      <c r="Z11" s="103">
        <v>16671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</v>
      </c>
      <c r="AG11" s="103">
        <v>2</v>
      </c>
      <c r="AH11" s="103">
        <v>0</v>
      </c>
      <c r="AI11" s="103">
        <v>0</v>
      </c>
      <c r="AJ11" s="103">
        <f>SUM(AK11:AS11)</f>
        <v>15</v>
      </c>
      <c r="AK11" s="103">
        <v>13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2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4</v>
      </c>
      <c r="BA11" s="103">
        <v>4</v>
      </c>
      <c r="BB11" s="103">
        <v>0</v>
      </c>
      <c r="BC11" s="103">
        <v>0</v>
      </c>
    </row>
    <row r="12" spans="1:55" s="107" customFormat="1" ht="13.5" customHeight="1">
      <c r="A12" s="105" t="s">
        <v>29</v>
      </c>
      <c r="B12" s="106" t="s">
        <v>262</v>
      </c>
      <c r="C12" s="101" t="s">
        <v>263</v>
      </c>
      <c r="D12" s="103">
        <f>SUM(E12,+H12,+K12)</f>
        <v>6110</v>
      </c>
      <c r="E12" s="103">
        <f>SUM(F12:G12)</f>
        <v>0</v>
      </c>
      <c r="F12" s="103">
        <v>0</v>
      </c>
      <c r="G12" s="103">
        <v>0</v>
      </c>
      <c r="H12" s="103">
        <f>SUM(I12:J12)</f>
        <v>2071</v>
      </c>
      <c r="I12" s="103">
        <v>2071</v>
      </c>
      <c r="J12" s="103">
        <v>0</v>
      </c>
      <c r="K12" s="103">
        <f>SUM(L12:M12)</f>
        <v>4039</v>
      </c>
      <c r="L12" s="103">
        <v>0</v>
      </c>
      <c r="M12" s="103">
        <v>4039</v>
      </c>
      <c r="N12" s="103">
        <f>SUM(O12,+V12,+AC12)</f>
        <v>6118</v>
      </c>
      <c r="O12" s="103">
        <f>SUM(P12:U12)</f>
        <v>2071</v>
      </c>
      <c r="P12" s="103">
        <v>2071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4039</v>
      </c>
      <c r="W12" s="103">
        <v>4039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8</v>
      </c>
      <c r="AD12" s="103">
        <v>8</v>
      </c>
      <c r="AE12" s="103">
        <v>0</v>
      </c>
      <c r="AF12" s="103">
        <f>SUM(AG12:AI12)</f>
        <v>3</v>
      </c>
      <c r="AG12" s="103">
        <v>3</v>
      </c>
      <c r="AH12" s="103">
        <v>0</v>
      </c>
      <c r="AI12" s="103">
        <v>0</v>
      </c>
      <c r="AJ12" s="103">
        <f>SUM(AK12:AS12)</f>
        <v>16</v>
      </c>
      <c r="AK12" s="103">
        <v>16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3</v>
      </c>
      <c r="AU12" s="103">
        <v>3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13</v>
      </c>
      <c r="BA12" s="103">
        <v>13</v>
      </c>
      <c r="BB12" s="103">
        <v>0</v>
      </c>
      <c r="BC12" s="103">
        <v>0</v>
      </c>
    </row>
    <row r="13" spans="1:55" s="107" customFormat="1" ht="13.5" customHeight="1">
      <c r="A13" s="105" t="s">
        <v>29</v>
      </c>
      <c r="B13" s="106" t="s">
        <v>264</v>
      </c>
      <c r="C13" s="101" t="s">
        <v>265</v>
      </c>
      <c r="D13" s="103">
        <f>SUM(E13,+H13,+K13)</f>
        <v>6290</v>
      </c>
      <c r="E13" s="103">
        <f>SUM(F13:G13)</f>
        <v>0</v>
      </c>
      <c r="F13" s="103">
        <v>0</v>
      </c>
      <c r="G13" s="103">
        <v>0</v>
      </c>
      <c r="H13" s="103">
        <f>SUM(I13:J13)</f>
        <v>1397</v>
      </c>
      <c r="I13" s="103">
        <v>1397</v>
      </c>
      <c r="J13" s="103">
        <v>0</v>
      </c>
      <c r="K13" s="103">
        <f>SUM(L13:M13)</f>
        <v>4893</v>
      </c>
      <c r="L13" s="103">
        <v>0</v>
      </c>
      <c r="M13" s="103">
        <v>4893</v>
      </c>
      <c r="N13" s="103">
        <f>SUM(O13,+V13,+AC13)</f>
        <v>6307</v>
      </c>
      <c r="O13" s="103">
        <f>SUM(P13:U13)</f>
        <v>1397</v>
      </c>
      <c r="P13" s="103">
        <v>1397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4893</v>
      </c>
      <c r="W13" s="103">
        <v>4893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17</v>
      </c>
      <c r="AD13" s="103">
        <v>17</v>
      </c>
      <c r="AE13" s="103">
        <v>0</v>
      </c>
      <c r="AF13" s="103">
        <f>SUM(AG13:AI13)</f>
        <v>3</v>
      </c>
      <c r="AG13" s="103">
        <v>3</v>
      </c>
      <c r="AH13" s="103">
        <v>0</v>
      </c>
      <c r="AI13" s="103">
        <v>0</v>
      </c>
      <c r="AJ13" s="103">
        <f>SUM(AK13:AS13)</f>
        <v>3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3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14</v>
      </c>
      <c r="BA13" s="103">
        <v>14</v>
      </c>
      <c r="BB13" s="103">
        <v>0</v>
      </c>
      <c r="BC13" s="103">
        <v>0</v>
      </c>
    </row>
    <row r="14" spans="1:55" s="107" customFormat="1" ht="13.5" customHeight="1">
      <c r="A14" s="105" t="s">
        <v>29</v>
      </c>
      <c r="B14" s="106" t="s">
        <v>266</v>
      </c>
      <c r="C14" s="101" t="s">
        <v>267</v>
      </c>
      <c r="D14" s="103">
        <f>SUM(E14,+H14,+K14)</f>
        <v>3130</v>
      </c>
      <c r="E14" s="103">
        <f>SUM(F14:G14)</f>
        <v>0</v>
      </c>
      <c r="F14" s="103">
        <v>0</v>
      </c>
      <c r="G14" s="103">
        <v>0</v>
      </c>
      <c r="H14" s="103">
        <f>SUM(I14:J14)</f>
        <v>881</v>
      </c>
      <c r="I14" s="103">
        <v>881</v>
      </c>
      <c r="J14" s="103">
        <v>0</v>
      </c>
      <c r="K14" s="103">
        <f>SUM(L14:M14)</f>
        <v>2249</v>
      </c>
      <c r="L14" s="103">
        <v>0</v>
      </c>
      <c r="M14" s="103">
        <v>2249</v>
      </c>
      <c r="N14" s="103">
        <f>SUM(O14,+V14,+AC14)</f>
        <v>3159</v>
      </c>
      <c r="O14" s="103">
        <f>SUM(P14:U14)</f>
        <v>881</v>
      </c>
      <c r="P14" s="103">
        <v>881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2249</v>
      </c>
      <c r="W14" s="103">
        <v>2249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29</v>
      </c>
      <c r="AD14" s="103">
        <v>29</v>
      </c>
      <c r="AE14" s="103">
        <v>0</v>
      </c>
      <c r="AF14" s="103">
        <f>SUM(AG14:AI14)</f>
        <v>2</v>
      </c>
      <c r="AG14" s="103">
        <v>2</v>
      </c>
      <c r="AH14" s="103">
        <v>0</v>
      </c>
      <c r="AI14" s="103">
        <v>0</v>
      </c>
      <c r="AJ14" s="103">
        <f>SUM(AK14:AS14)</f>
        <v>2</v>
      </c>
      <c r="AK14" s="103">
        <v>2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2</v>
      </c>
      <c r="AU14" s="103">
        <v>2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7</v>
      </c>
      <c r="BA14" s="103">
        <v>7</v>
      </c>
      <c r="BB14" s="103">
        <v>0</v>
      </c>
      <c r="BC14" s="103">
        <v>0</v>
      </c>
    </row>
    <row r="15" spans="1:55" s="107" customFormat="1" ht="13.5" customHeight="1">
      <c r="A15" s="105" t="s">
        <v>29</v>
      </c>
      <c r="B15" s="106" t="s">
        <v>268</v>
      </c>
      <c r="C15" s="101" t="s">
        <v>269</v>
      </c>
      <c r="D15" s="103">
        <f>SUM(E15,+H15,+K15)</f>
        <v>25503</v>
      </c>
      <c r="E15" s="103">
        <f>SUM(F15:G15)</f>
        <v>0</v>
      </c>
      <c r="F15" s="103">
        <v>0</v>
      </c>
      <c r="G15" s="103">
        <v>0</v>
      </c>
      <c r="H15" s="103">
        <f>SUM(I15:J15)</f>
        <v>25503</v>
      </c>
      <c r="I15" s="103">
        <v>7941</v>
      </c>
      <c r="J15" s="103">
        <v>17562</v>
      </c>
      <c r="K15" s="103">
        <f>SUM(L15:M15)</f>
        <v>0</v>
      </c>
      <c r="L15" s="103">
        <v>0</v>
      </c>
      <c r="M15" s="103">
        <v>0</v>
      </c>
      <c r="N15" s="103">
        <f>SUM(O15,+V15,+AC15)</f>
        <v>25503</v>
      </c>
      <c r="O15" s="103">
        <f>SUM(P15:U15)</f>
        <v>7941</v>
      </c>
      <c r="P15" s="103">
        <v>7941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17562</v>
      </c>
      <c r="W15" s="103">
        <v>17562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29</v>
      </c>
      <c r="B16" s="106" t="s">
        <v>270</v>
      </c>
      <c r="C16" s="101" t="s">
        <v>271</v>
      </c>
      <c r="D16" s="103">
        <f>SUM(E16,+H16,+K16)</f>
        <v>3450</v>
      </c>
      <c r="E16" s="103">
        <f>SUM(F16:G16)</f>
        <v>0</v>
      </c>
      <c r="F16" s="103">
        <v>0</v>
      </c>
      <c r="G16" s="103">
        <v>0</v>
      </c>
      <c r="H16" s="103">
        <f>SUM(I16:J16)</f>
        <v>3450</v>
      </c>
      <c r="I16" s="103">
        <v>991</v>
      </c>
      <c r="J16" s="103">
        <v>2459</v>
      </c>
      <c r="K16" s="103">
        <f>SUM(L16:M16)</f>
        <v>0</v>
      </c>
      <c r="L16" s="103">
        <v>0</v>
      </c>
      <c r="M16" s="103">
        <v>0</v>
      </c>
      <c r="N16" s="103">
        <f>SUM(O16,+V16,+AC16)</f>
        <v>3474</v>
      </c>
      <c r="O16" s="103">
        <f>SUM(P16:U16)</f>
        <v>991</v>
      </c>
      <c r="P16" s="103">
        <v>991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2459</v>
      </c>
      <c r="W16" s="103">
        <v>2459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24</v>
      </c>
      <c r="AD16" s="103">
        <v>24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2</v>
      </c>
      <c r="AK16" s="103">
        <v>2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29</v>
      </c>
      <c r="B17" s="106" t="s">
        <v>272</v>
      </c>
      <c r="C17" s="101" t="s">
        <v>273</v>
      </c>
      <c r="D17" s="103">
        <f>SUM(E17,+H17,+K17)</f>
        <v>5077</v>
      </c>
      <c r="E17" s="103">
        <f>SUM(F17:G17)</f>
        <v>0</v>
      </c>
      <c r="F17" s="103">
        <v>0</v>
      </c>
      <c r="G17" s="103">
        <v>0</v>
      </c>
      <c r="H17" s="103">
        <f>SUM(I17:J17)</f>
        <v>1671</v>
      </c>
      <c r="I17" s="103">
        <v>1671</v>
      </c>
      <c r="J17" s="103">
        <v>0</v>
      </c>
      <c r="K17" s="103">
        <f>SUM(L17:M17)</f>
        <v>3406</v>
      </c>
      <c r="L17" s="103">
        <v>0</v>
      </c>
      <c r="M17" s="103">
        <v>3406</v>
      </c>
      <c r="N17" s="103">
        <f>SUM(O17,+V17,+AC17)</f>
        <v>5077</v>
      </c>
      <c r="O17" s="103">
        <f>SUM(P17:U17)</f>
        <v>1671</v>
      </c>
      <c r="P17" s="103">
        <v>1671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3406</v>
      </c>
      <c r="W17" s="103">
        <v>3406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29</v>
      </c>
      <c r="B18" s="106" t="s">
        <v>274</v>
      </c>
      <c r="C18" s="101" t="s">
        <v>275</v>
      </c>
      <c r="D18" s="103">
        <f>SUM(E18,+H18,+K18)</f>
        <v>12173</v>
      </c>
      <c r="E18" s="103">
        <f>SUM(F18:G18)</f>
        <v>0</v>
      </c>
      <c r="F18" s="103">
        <v>0</v>
      </c>
      <c r="G18" s="103">
        <v>0</v>
      </c>
      <c r="H18" s="103">
        <f>SUM(I18:J18)</f>
        <v>4199</v>
      </c>
      <c r="I18" s="103">
        <v>4199</v>
      </c>
      <c r="J18" s="103">
        <v>0</v>
      </c>
      <c r="K18" s="103">
        <f>SUM(L18:M18)</f>
        <v>7974</v>
      </c>
      <c r="L18" s="103">
        <v>0</v>
      </c>
      <c r="M18" s="103">
        <v>7974</v>
      </c>
      <c r="N18" s="103">
        <f>SUM(O18,+V18,+AC18)</f>
        <v>12384</v>
      </c>
      <c r="O18" s="103">
        <f>SUM(P18:U18)</f>
        <v>4199</v>
      </c>
      <c r="P18" s="103">
        <v>4199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7974</v>
      </c>
      <c r="W18" s="103">
        <v>7974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211</v>
      </c>
      <c r="AD18" s="103">
        <v>211</v>
      </c>
      <c r="AE18" s="103">
        <v>0</v>
      </c>
      <c r="AF18" s="103">
        <f>SUM(AG18:AI18)</f>
        <v>688</v>
      </c>
      <c r="AG18" s="103">
        <v>688</v>
      </c>
      <c r="AH18" s="103">
        <v>0</v>
      </c>
      <c r="AI18" s="103">
        <v>0</v>
      </c>
      <c r="AJ18" s="103">
        <f>SUM(AK18:AS18)</f>
        <v>688</v>
      </c>
      <c r="AK18" s="103">
        <v>0</v>
      </c>
      <c r="AL18" s="103">
        <v>0</v>
      </c>
      <c r="AM18" s="103">
        <v>668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20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29</v>
      </c>
      <c r="B19" s="106" t="s">
        <v>276</v>
      </c>
      <c r="C19" s="101" t="s">
        <v>277</v>
      </c>
      <c r="D19" s="103">
        <f>SUM(E19,+H19,+K19)</f>
        <v>22406</v>
      </c>
      <c r="E19" s="103">
        <f>SUM(F19:G19)</f>
        <v>0</v>
      </c>
      <c r="F19" s="103">
        <v>0</v>
      </c>
      <c r="G19" s="103">
        <v>0</v>
      </c>
      <c r="H19" s="103">
        <f>SUM(I19:J19)</f>
        <v>6398</v>
      </c>
      <c r="I19" s="103">
        <v>6398</v>
      </c>
      <c r="J19" s="103">
        <v>0</v>
      </c>
      <c r="K19" s="103">
        <f>SUM(L19:M19)</f>
        <v>16008</v>
      </c>
      <c r="L19" s="103">
        <v>0</v>
      </c>
      <c r="M19" s="103">
        <v>16008</v>
      </c>
      <c r="N19" s="103">
        <f>SUM(O19,+V19,+AC19)</f>
        <v>22406</v>
      </c>
      <c r="O19" s="103">
        <f>SUM(P19:U19)</f>
        <v>6398</v>
      </c>
      <c r="P19" s="103">
        <v>6398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16008</v>
      </c>
      <c r="W19" s="103">
        <v>16008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264</v>
      </c>
      <c r="AG19" s="103">
        <v>264</v>
      </c>
      <c r="AH19" s="103">
        <v>0</v>
      </c>
      <c r="AI19" s="103">
        <v>0</v>
      </c>
      <c r="AJ19" s="103">
        <f>SUM(AK19:AS19)</f>
        <v>398</v>
      </c>
      <c r="AK19" s="103">
        <v>134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264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45</v>
      </c>
      <c r="BA19" s="103">
        <v>45</v>
      </c>
      <c r="BB19" s="103">
        <v>0</v>
      </c>
      <c r="BC19" s="103">
        <v>0</v>
      </c>
    </row>
    <row r="20" spans="1:55" s="107" customFormat="1" ht="13.5" customHeight="1">
      <c r="A20" s="105" t="s">
        <v>29</v>
      </c>
      <c r="B20" s="106" t="s">
        <v>278</v>
      </c>
      <c r="C20" s="101" t="s">
        <v>279</v>
      </c>
      <c r="D20" s="103">
        <f>SUM(E20,+H20,+K20)</f>
        <v>4380</v>
      </c>
      <c r="E20" s="103">
        <f>SUM(F20:G20)</f>
        <v>0</v>
      </c>
      <c r="F20" s="103">
        <v>0</v>
      </c>
      <c r="G20" s="103">
        <v>0</v>
      </c>
      <c r="H20" s="103">
        <f>SUM(I20:J20)</f>
        <v>1732</v>
      </c>
      <c r="I20" s="103">
        <v>1732</v>
      </c>
      <c r="J20" s="103">
        <v>0</v>
      </c>
      <c r="K20" s="103">
        <f>SUM(L20:M20)</f>
        <v>2648</v>
      </c>
      <c r="L20" s="103">
        <v>0</v>
      </c>
      <c r="M20" s="103">
        <v>2648</v>
      </c>
      <c r="N20" s="103">
        <f>SUM(O20,+V20,+AC20)</f>
        <v>4380</v>
      </c>
      <c r="O20" s="103">
        <f>SUM(P20:U20)</f>
        <v>1732</v>
      </c>
      <c r="P20" s="103">
        <v>1732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2648</v>
      </c>
      <c r="W20" s="103">
        <v>1832</v>
      </c>
      <c r="X20" s="103">
        <v>816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32</v>
      </c>
      <c r="AG20" s="103">
        <v>32</v>
      </c>
      <c r="AH20" s="103">
        <v>0</v>
      </c>
      <c r="AI20" s="103">
        <v>0</v>
      </c>
      <c r="AJ20" s="103">
        <f>SUM(AK20:AS20)</f>
        <v>32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15</v>
      </c>
      <c r="AS20" s="103">
        <v>17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819</v>
      </c>
      <c r="BA20" s="103">
        <v>3</v>
      </c>
      <c r="BB20" s="103">
        <v>816</v>
      </c>
      <c r="BC20" s="103">
        <v>0</v>
      </c>
    </row>
    <row r="21" spans="1:55" s="107" customFormat="1" ht="13.5" customHeight="1">
      <c r="A21" s="105" t="s">
        <v>29</v>
      </c>
      <c r="B21" s="106" t="s">
        <v>280</v>
      </c>
      <c r="C21" s="101" t="s">
        <v>281</v>
      </c>
      <c r="D21" s="103">
        <f>SUM(E21,+H21,+K21)</f>
        <v>4820</v>
      </c>
      <c r="E21" s="103">
        <f>SUM(F21:G21)</f>
        <v>0</v>
      </c>
      <c r="F21" s="103">
        <v>0</v>
      </c>
      <c r="G21" s="103">
        <v>0</v>
      </c>
      <c r="H21" s="103">
        <f>SUM(I21:J21)</f>
        <v>2199</v>
      </c>
      <c r="I21" s="103">
        <v>2199</v>
      </c>
      <c r="J21" s="103">
        <v>0</v>
      </c>
      <c r="K21" s="103">
        <f>SUM(L21:M21)</f>
        <v>2621</v>
      </c>
      <c r="L21" s="103">
        <v>0</v>
      </c>
      <c r="M21" s="103">
        <v>2621</v>
      </c>
      <c r="N21" s="103">
        <f>SUM(O21,+V21,+AC21)</f>
        <v>4820</v>
      </c>
      <c r="O21" s="103">
        <f>SUM(P21:U21)</f>
        <v>2199</v>
      </c>
      <c r="P21" s="103">
        <v>2199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2621</v>
      </c>
      <c r="W21" s="103">
        <v>2621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</v>
      </c>
      <c r="AG21" s="103">
        <v>5</v>
      </c>
      <c r="AH21" s="103">
        <v>0</v>
      </c>
      <c r="AI21" s="103">
        <v>0</v>
      </c>
      <c r="AJ21" s="103">
        <f>SUM(AK21:AS21)</f>
        <v>41</v>
      </c>
      <c r="AK21" s="103">
        <v>36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12</v>
      </c>
      <c r="BA21" s="103">
        <v>12</v>
      </c>
      <c r="BB21" s="103">
        <v>0</v>
      </c>
      <c r="BC21" s="103">
        <v>0</v>
      </c>
    </row>
    <row r="22" spans="1:55" s="107" customFormat="1" ht="13.5" customHeight="1">
      <c r="A22" s="105" t="s">
        <v>29</v>
      </c>
      <c r="B22" s="106" t="s">
        <v>282</v>
      </c>
      <c r="C22" s="101" t="s">
        <v>283</v>
      </c>
      <c r="D22" s="103">
        <f>SUM(E22,+H22,+K22)</f>
        <v>4814</v>
      </c>
      <c r="E22" s="103">
        <f>SUM(F22:G22)</f>
        <v>0</v>
      </c>
      <c r="F22" s="103">
        <v>0</v>
      </c>
      <c r="G22" s="103">
        <v>0</v>
      </c>
      <c r="H22" s="103">
        <f>SUM(I22:J22)</f>
        <v>694</v>
      </c>
      <c r="I22" s="103">
        <v>694</v>
      </c>
      <c r="J22" s="103">
        <v>0</v>
      </c>
      <c r="K22" s="103">
        <f>SUM(L22:M22)</f>
        <v>4120</v>
      </c>
      <c r="L22" s="103">
        <v>0</v>
      </c>
      <c r="M22" s="103">
        <v>4120</v>
      </c>
      <c r="N22" s="103">
        <f>SUM(O22,+V22,+AC22)</f>
        <v>4814</v>
      </c>
      <c r="O22" s="103">
        <f>SUM(P22:U22)</f>
        <v>694</v>
      </c>
      <c r="P22" s="103">
        <v>694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4120</v>
      </c>
      <c r="W22" s="103">
        <v>4120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5</v>
      </c>
      <c r="AG22" s="103">
        <v>5</v>
      </c>
      <c r="AH22" s="103">
        <v>0</v>
      </c>
      <c r="AI22" s="103">
        <v>0</v>
      </c>
      <c r="AJ22" s="103">
        <f>SUM(AK22:AS22)</f>
        <v>41</v>
      </c>
      <c r="AK22" s="103">
        <v>36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5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12</v>
      </c>
      <c r="BA22" s="103">
        <v>12</v>
      </c>
      <c r="BB22" s="103">
        <v>0</v>
      </c>
      <c r="BC22" s="103">
        <v>0</v>
      </c>
    </row>
    <row r="23" spans="1:55" s="107" customFormat="1" ht="13.5" customHeight="1">
      <c r="A23" s="105" t="s">
        <v>29</v>
      </c>
      <c r="B23" s="106" t="s">
        <v>284</v>
      </c>
      <c r="C23" s="101" t="s">
        <v>285</v>
      </c>
      <c r="D23" s="103">
        <f>SUM(E23,+H23,+K23)</f>
        <v>2118</v>
      </c>
      <c r="E23" s="103">
        <f>SUM(F23:G23)</f>
        <v>0</v>
      </c>
      <c r="F23" s="103">
        <v>0</v>
      </c>
      <c r="G23" s="103">
        <v>0</v>
      </c>
      <c r="H23" s="103">
        <f>SUM(I23:J23)</f>
        <v>950</v>
      </c>
      <c r="I23" s="103">
        <v>950</v>
      </c>
      <c r="J23" s="103">
        <v>0</v>
      </c>
      <c r="K23" s="103">
        <f>SUM(L23:M23)</f>
        <v>1168</v>
      </c>
      <c r="L23" s="103">
        <v>0</v>
      </c>
      <c r="M23" s="103">
        <v>1168</v>
      </c>
      <c r="N23" s="103">
        <f>SUM(O23,+V23,+AC23)</f>
        <v>2118</v>
      </c>
      <c r="O23" s="103">
        <f>SUM(P23:U23)</f>
        <v>950</v>
      </c>
      <c r="P23" s="103">
        <v>950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1168</v>
      </c>
      <c r="W23" s="103">
        <v>1168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113</v>
      </c>
      <c r="AG23" s="103">
        <v>113</v>
      </c>
      <c r="AH23" s="103">
        <v>0</v>
      </c>
      <c r="AI23" s="103">
        <v>0</v>
      </c>
      <c r="AJ23" s="103">
        <f>SUM(AK23:AS23)</f>
        <v>113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113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29</v>
      </c>
      <c r="B24" s="106" t="s">
        <v>286</v>
      </c>
      <c r="C24" s="101" t="s">
        <v>287</v>
      </c>
      <c r="D24" s="103">
        <f>SUM(E24,+H24,+K24)</f>
        <v>571</v>
      </c>
      <c r="E24" s="103">
        <f>SUM(F24:G24)</f>
        <v>0</v>
      </c>
      <c r="F24" s="103">
        <v>0</v>
      </c>
      <c r="G24" s="103">
        <v>0</v>
      </c>
      <c r="H24" s="103">
        <f>SUM(I24:J24)</f>
        <v>315</v>
      </c>
      <c r="I24" s="103">
        <v>315</v>
      </c>
      <c r="J24" s="103">
        <v>0</v>
      </c>
      <c r="K24" s="103">
        <f>SUM(L24:M24)</f>
        <v>256</v>
      </c>
      <c r="L24" s="103">
        <v>0</v>
      </c>
      <c r="M24" s="103">
        <v>256</v>
      </c>
      <c r="N24" s="103">
        <f>SUM(O24,+V24,+AC24)</f>
        <v>571</v>
      </c>
      <c r="O24" s="103">
        <f>SUM(P24:U24)</f>
        <v>315</v>
      </c>
      <c r="P24" s="103">
        <v>315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256</v>
      </c>
      <c r="W24" s="103">
        <v>256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31</v>
      </c>
      <c r="AG24" s="103">
        <v>31</v>
      </c>
      <c r="AH24" s="103">
        <v>0</v>
      </c>
      <c r="AI24" s="103">
        <v>0</v>
      </c>
      <c r="AJ24" s="103">
        <f>SUM(AK24:AS24)</f>
        <v>31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31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29</v>
      </c>
      <c r="B25" s="106" t="s">
        <v>288</v>
      </c>
      <c r="C25" s="101" t="s">
        <v>289</v>
      </c>
      <c r="D25" s="103">
        <f>SUM(E25,+H25,+K25)</f>
        <v>937</v>
      </c>
      <c r="E25" s="103">
        <f>SUM(F25:G25)</f>
        <v>0</v>
      </c>
      <c r="F25" s="103">
        <v>0</v>
      </c>
      <c r="G25" s="103">
        <v>0</v>
      </c>
      <c r="H25" s="103">
        <f>SUM(I25:J25)</f>
        <v>519</v>
      </c>
      <c r="I25" s="103">
        <v>519</v>
      </c>
      <c r="J25" s="103">
        <v>0</v>
      </c>
      <c r="K25" s="103">
        <f>SUM(L25:M25)</f>
        <v>418</v>
      </c>
      <c r="L25" s="103">
        <v>0</v>
      </c>
      <c r="M25" s="103">
        <v>418</v>
      </c>
      <c r="N25" s="103">
        <f>SUM(O25,+V25,+AC25)</f>
        <v>937</v>
      </c>
      <c r="O25" s="103">
        <f>SUM(P25:U25)</f>
        <v>519</v>
      </c>
      <c r="P25" s="103">
        <v>519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418</v>
      </c>
      <c r="W25" s="103">
        <v>418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50</v>
      </c>
      <c r="AG25" s="103">
        <v>50</v>
      </c>
      <c r="AH25" s="103">
        <v>0</v>
      </c>
      <c r="AI25" s="103">
        <v>0</v>
      </c>
      <c r="AJ25" s="103">
        <f>SUM(AK25:AS25)</f>
        <v>50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50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29</v>
      </c>
      <c r="B26" s="106" t="s">
        <v>290</v>
      </c>
      <c r="C26" s="101" t="s">
        <v>291</v>
      </c>
      <c r="D26" s="103">
        <f>SUM(E26,+H26,+K26)</f>
        <v>1528</v>
      </c>
      <c r="E26" s="103">
        <f>SUM(F26:G26)</f>
        <v>0</v>
      </c>
      <c r="F26" s="103">
        <v>0</v>
      </c>
      <c r="G26" s="103">
        <v>0</v>
      </c>
      <c r="H26" s="103">
        <f>SUM(I26:J26)</f>
        <v>439</v>
      </c>
      <c r="I26" s="103">
        <v>439</v>
      </c>
      <c r="J26" s="103">
        <v>0</v>
      </c>
      <c r="K26" s="103">
        <f>SUM(L26:M26)</f>
        <v>1089</v>
      </c>
      <c r="L26" s="103">
        <v>0</v>
      </c>
      <c r="M26" s="103">
        <v>1089</v>
      </c>
      <c r="N26" s="103">
        <f>SUM(O26,+V26,+AC26)</f>
        <v>1528</v>
      </c>
      <c r="O26" s="103">
        <f>SUM(P26:U26)</f>
        <v>439</v>
      </c>
      <c r="P26" s="103">
        <v>439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1089</v>
      </c>
      <c r="W26" s="103">
        <v>1089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82</v>
      </c>
      <c r="AG26" s="103">
        <v>82</v>
      </c>
      <c r="AH26" s="103">
        <v>0</v>
      </c>
      <c r="AI26" s="103">
        <v>0</v>
      </c>
      <c r="AJ26" s="103">
        <f>SUM(AK26:AS26)</f>
        <v>82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82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25000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25201</v>
      </c>
      <c r="AG207" s="11">
        <v>207</v>
      </c>
    </row>
    <row r="208" spans="32:33" ht="13.5">
      <c r="AF208" s="45" t="str">
        <f>+'水洗化人口等'!B9</f>
        <v>25202</v>
      </c>
      <c r="AG208" s="11">
        <v>208</v>
      </c>
    </row>
    <row r="209" spans="32:33" ht="13.5">
      <c r="AF209" s="45" t="str">
        <f>+'水洗化人口等'!B10</f>
        <v>25203</v>
      </c>
      <c r="AG209" s="11">
        <v>209</v>
      </c>
    </row>
    <row r="210" spans="32:33" ht="13.5">
      <c r="AF210" s="45" t="str">
        <f>+'水洗化人口等'!B11</f>
        <v>25204</v>
      </c>
      <c r="AG210" s="11">
        <v>210</v>
      </c>
    </row>
    <row r="211" spans="32:33" ht="13.5">
      <c r="AF211" s="45" t="str">
        <f>+'水洗化人口等'!B12</f>
        <v>25206</v>
      </c>
      <c r="AG211" s="11">
        <v>211</v>
      </c>
    </row>
    <row r="212" spans="32:33" ht="13.5">
      <c r="AF212" s="45" t="str">
        <f>+'水洗化人口等'!B13</f>
        <v>25207</v>
      </c>
      <c r="AG212" s="11">
        <v>212</v>
      </c>
    </row>
    <row r="213" spans="32:33" ht="13.5">
      <c r="AF213" s="45" t="str">
        <f>+'水洗化人口等'!B14</f>
        <v>25208</v>
      </c>
      <c r="AG213" s="11">
        <v>213</v>
      </c>
    </row>
    <row r="214" spans="32:33" ht="13.5">
      <c r="AF214" s="45" t="str">
        <f>+'水洗化人口等'!B15</f>
        <v>25209</v>
      </c>
      <c r="AG214" s="11">
        <v>214</v>
      </c>
    </row>
    <row r="215" spans="32:33" ht="13.5">
      <c r="AF215" s="45" t="str">
        <f>+'水洗化人口等'!B16</f>
        <v>25210</v>
      </c>
      <c r="AG215" s="11">
        <v>215</v>
      </c>
    </row>
    <row r="216" spans="32:33" ht="13.5">
      <c r="AF216" s="45" t="str">
        <f>+'水洗化人口等'!B17</f>
        <v>25211</v>
      </c>
      <c r="AG216" s="11">
        <v>216</v>
      </c>
    </row>
    <row r="217" spans="32:33" ht="13.5">
      <c r="AF217" s="45" t="str">
        <f>+'水洗化人口等'!B18</f>
        <v>25212</v>
      </c>
      <c r="AG217" s="11">
        <v>217</v>
      </c>
    </row>
    <row r="218" spans="32:33" ht="13.5">
      <c r="AF218" s="45" t="str">
        <f>+'水洗化人口等'!B19</f>
        <v>25213</v>
      </c>
      <c r="AG218" s="11">
        <v>218</v>
      </c>
    </row>
    <row r="219" spans="32:33" ht="13.5">
      <c r="AF219" s="45" t="str">
        <f>+'水洗化人口等'!B20</f>
        <v>25214</v>
      </c>
      <c r="AG219" s="11">
        <v>219</v>
      </c>
    </row>
    <row r="220" spans="32:33" ht="13.5">
      <c r="AF220" s="45" t="str">
        <f>+'水洗化人口等'!B21</f>
        <v>25383</v>
      </c>
      <c r="AG220" s="11">
        <v>220</v>
      </c>
    </row>
    <row r="221" spans="32:33" ht="13.5">
      <c r="AF221" s="45" t="str">
        <f>+'水洗化人口等'!B22</f>
        <v>25384</v>
      </c>
      <c r="AG221" s="11">
        <v>221</v>
      </c>
    </row>
    <row r="222" spans="32:33" ht="13.5">
      <c r="AF222" s="45" t="str">
        <f>+'水洗化人口等'!B23</f>
        <v>25425</v>
      </c>
      <c r="AG222" s="11">
        <v>222</v>
      </c>
    </row>
    <row r="223" spans="32:33" ht="13.5">
      <c r="AF223" s="45" t="str">
        <f>+'水洗化人口等'!B24</f>
        <v>25441</v>
      </c>
      <c r="AG223" s="11">
        <v>223</v>
      </c>
    </row>
    <row r="224" spans="32:33" ht="13.5">
      <c r="AF224" s="45" t="str">
        <f>+'水洗化人口等'!B25</f>
        <v>25442</v>
      </c>
      <c r="AG224" s="11">
        <v>224</v>
      </c>
    </row>
    <row r="225" spans="32:33" ht="13.5">
      <c r="AF225" s="45" t="str">
        <f>+'水洗化人口等'!B26</f>
        <v>25443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2017-02-28T08:32:59Z</dcterms:modified>
  <cp:category/>
  <cp:version/>
  <cp:contentType/>
  <cp:contentStatus/>
</cp:coreProperties>
</file>