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'し尿処理状況'!$2:$47</definedName>
    <definedName name="_xlnm.Print_Area" localSheetId="0">'水洗化人口等'!$2:$47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<sst xmlns="http://schemas.openxmlformats.org/spreadsheetml/2006/main" count="804" uniqueCount="334">
  <si>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</si>
  <si>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</si>
  <si>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</si>
  <si>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</si>
  <si>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</si>
  <si>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</si>
  <si>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</si>
  <si>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</si>
  <si>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</si>
  <si>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</si>
  <si>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</si>
  <si>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</si>
  <si>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</si>
  <si>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</si>
  <si>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</si>
  <si>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</si>
  <si>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</si>
  <si>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</si>
  <si>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</si>
  <si>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</si>
  <si>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</si>
  <si>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</si>
  <si>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</si>
  <si>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</si>
  <si>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</si>
  <si>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</si>
  <si>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</si>
  <si>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</si>
  <si>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</si>
  <si>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</si>
  <si>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</si>
  <si>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</si>
  <si>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</si>
  <si>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</si>
  <si>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</si>
  <si>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</si>
  <si>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</si>
  <si>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</si>
  <si>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</si>
  <si>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</si>
  <si>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</si>
  <si>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</si>
  <si>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</si>
  <si>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</si>
  <si>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</si>
  <si>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</si>
  <si>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</si>
  <si>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</si>
  <si>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</si>
  <si>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</si>
  <si>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</si>
  <si>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</si>
  <si>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</si>
  <si>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</si>
  <si>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</si>
  <si>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</si>
  <si>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</si>
  <si>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</si>
  <si>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</si>
  <si>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</si>
  <si>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</si>
  <si>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</si>
  <si>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</si>
  <si>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</si>
  <si>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</si>
  <si>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</si>
  <si>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</si>
  <si>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</si>
  <si>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</si>
  <si>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</si>
  <si>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</si>
  <si>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</si>
  <si>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</si>
  <si>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</si>
  <si>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</si>
  <si>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</si>
  <si>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</si>
  <si>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</si>
  <si>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</si>
  <si>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</si>
  <si>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</si>
  <si>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</si>
  <si>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</si>
  <si>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</si>
  <si>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</si>
  <si>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</si>
  <si>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</si>
  <si>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</si>
  <si>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</si>
  <si>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</si>
  <si>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</si>
  <si>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</si>
  <si>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</si>
  <si>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</si>
  <si>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</si>
  <si>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</si>
  <si>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</si>
  <si>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</si>
  <si>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</si>
  <si>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</si>
  <si>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</si>
  <si>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</si>
  <si>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</si>
  <si>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</si>
  <si>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</si>
  <si>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</si>
  <si>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</si>
  <si>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</si>
  <si>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</si>
  <si>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</si>
  <si>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</si>
  <si>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</si>
  <si>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</si>
  <si>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</si>
  <si>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</si>
  <si>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</si>
  <si>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</si>
  <si>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</si>
  <si>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</si>
  <si>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</si>
  <si>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</si>
  <si>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</si>
  <si>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</si>
  <si>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</si>
  <si>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</si>
  <si>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</si>
  <si>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</si>
  <si>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</si>
  <si>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</si>
  <si>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</si>
  <si>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</si>
  <si>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</si>
  <si>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</si>
  <si>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</si>
  <si>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</si>
  <si>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</si>
  <si>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</si>
  <si>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</si>
  <si>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</si>
  <si>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</si>
  <si>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</si>
  <si>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</si>
  <si>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</si>
  <si>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</si>
  <si>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</si>
  <si>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</si>
  <si>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</si>
  <si>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</si>
  <si>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</si>
  <si>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</si>
  <si>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</si>
  <si>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</si>
  <si>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</si>
  <si>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</si>
  <si>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</si>
  <si>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</si>
  <si>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</si>
  <si>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</si>
  <si>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</si>
  <si>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</si>
  <si>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</si>
  <si>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</si>
  <si>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</si>
  <si>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</si>
  <si>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</si>
  <si>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</si>
  <si>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</si>
  <si>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</si>
  <si>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</si>
  <si>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</si>
  <si>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</si>
  <si>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</si>
  <si>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</si>
  <si>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</si>
  <si>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</si>
  <si>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</si>
  <si>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</si>
  <si>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</si>
  <si>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</si>
  <si>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</si>
  <si>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</si>
  <si>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</si>
  <si>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</si>
  <si>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</si>
  <si>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</si>
  <si>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</si>
  <si>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</si>
  <si>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</si>
  <si>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</si>
  <si>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</si>
  <si>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</si>
  <si>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</si>
  <si>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</si>
  <si>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</si>
  <si>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</si>
  <si>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</si>
  <si>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</si>
  <si>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</si>
  <si>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</si>
  <si>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</si>
  <si>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</si>
  <si>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</si>
  <si>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</si>
  <si>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</si>
  <si>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</si>
  <si>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</si>
  <si>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</si>
  <si>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</si>
  <si>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</si>
  <si>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</si>
  <si>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</si>
  <si>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</si>
  <si>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</si>
  <si>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</si>
  <si>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</si>
  <si>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</si>
  <si>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</si>
  <si>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</si>
  <si>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</si>
  <si>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</si>
  <si>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</si>
  <si>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</si>
  <si>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</si>
  <si>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</si>
  <si>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</si>
  <si>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</si>
  <si>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</si>
  <si>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</si>
  <si>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</si>
  <si>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</si>
  <si>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</si>
  <si>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</si>
  <si>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</si>
  <si>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</si>
  <si>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</si>
  <si>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</si>
  <si>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</si>
  <si>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</si>
  <si>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</si>
  <si>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</si>
  <si>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</si>
  <si>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</si>
  <si>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</si>
  <si>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</si>
  <si>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</si>
  <si>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</si>
  <si>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</si>
  <si>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</si>
  <si>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</si>
  <si>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</si>
  <si>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02000</t>
  </si>
  <si>
    <t>水洗化人口等（平成27年度実績）</t>
  </si>
  <si>
    <t>し尿処理の状況（平成27年度実績）</t>
  </si>
  <si>
    <t>02201</t>
  </si>
  <si>
    <t>青森市</t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</si>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</sst>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47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52</v>
      </c>
      <c r="B7" s="115" t="s">
        <v>250</v>
      </c>
      <c r="C7" s="111" t="s">
        <v>201</v>
      </c>
      <c r="D7" s="112">
        <f>+SUM(E7,+I7)</f>
        <v>1340999</v>
      </c>
      <c r="E7" s="112">
        <f>+SUM(G7,+H7)</f>
        <v>178660</v>
      </c>
      <c r="F7" s="113">
        <f>IF(D7&gt;0,E7/D7*100,"-")</f>
        <v>13.32290329821275</v>
      </c>
      <c r="G7" s="110">
        <f>SUM(G$8:G$1000)</f>
        <v>178660</v>
      </c>
      <c r="H7" s="110">
        <f>SUM(H$8:H$1000)</f>
        <v>0</v>
      </c>
      <c r="I7" s="112">
        <f>+SUM(K7,+M7,+O7)</f>
        <v>1162339</v>
      </c>
      <c r="J7" s="113">
        <f>IF(D7&gt;0,I7/D7*100,"-")</f>
        <v>86.67709670178725</v>
      </c>
      <c r="K7" s="110">
        <f>SUM(K$8:K$1000)</f>
        <v>693277</v>
      </c>
      <c r="L7" s="113">
        <f>IF(D7&gt;0,K7/D7*100,"-")</f>
        <v>51.698547127924776</v>
      </c>
      <c r="M7" s="110">
        <f>SUM(M$8:M$1000)</f>
        <v>0</v>
      </c>
      <c r="N7" s="113">
        <f>IF(D7&gt;0,M7/D7*100,"-")</f>
        <v>0</v>
      </c>
      <c r="O7" s="110">
        <f>SUM(O$8:O$1000)</f>
        <v>469062</v>
      </c>
      <c r="P7" s="110">
        <f>SUM(P$8:P$1000)</f>
        <v>212488</v>
      </c>
      <c r="Q7" s="113">
        <f>IF(D7&gt;0,O7/D7*100,"-")</f>
        <v>34.97854957386247</v>
      </c>
      <c r="R7" s="110">
        <f>SUM(R$8:R$1000)</f>
        <v>4157</v>
      </c>
      <c r="S7" s="114">
        <f aca="true" t="shared" si="0" ref="S7:Z7">COUNTIF(S$8:S$1000,"○")</f>
        <v>27</v>
      </c>
      <c r="T7" s="114">
        <f t="shared" si="0"/>
        <v>0</v>
      </c>
      <c r="U7" s="114">
        <f t="shared" si="0"/>
        <v>6</v>
      </c>
      <c r="V7" s="114">
        <f t="shared" si="0"/>
        <v>7</v>
      </c>
      <c r="W7" s="114">
        <f t="shared" si="0"/>
        <v>25</v>
      </c>
      <c r="X7" s="114">
        <f t="shared" si="0"/>
        <v>1</v>
      </c>
      <c r="Y7" s="114">
        <f t="shared" si="0"/>
        <v>6</v>
      </c>
      <c r="Z7" s="114">
        <f t="shared" si="0"/>
        <v>8</v>
      </c>
    </row>
    <row r="8" spans="1:26" s="107" customFormat="1" ht="13.5" customHeight="1">
      <c r="A8" s="101" t="s">
        <v>52</v>
      </c>
      <c r="B8" s="102" t="s">
        <v>253</v>
      </c>
      <c r="C8" s="101" t="s">
        <v>254</v>
      </c>
      <c r="D8" s="103">
        <f>+SUM(E8,+I8)</f>
        <v>293528</v>
      </c>
      <c r="E8" s="103">
        <f>+SUM(G8,+H8)</f>
        <v>20281</v>
      </c>
      <c r="F8" s="104">
        <f>IF(D8&gt;0,E8/D8*100,"-")</f>
        <v>6.909391948979314</v>
      </c>
      <c r="G8" s="103">
        <v>20281</v>
      </c>
      <c r="H8" s="103">
        <v>0</v>
      </c>
      <c r="I8" s="103">
        <f>+SUM(K8,+M8,+O8)</f>
        <v>273247</v>
      </c>
      <c r="J8" s="104">
        <f>IF(D8&gt;0,I8/D8*100,"-")</f>
        <v>93.09060805102068</v>
      </c>
      <c r="K8" s="103">
        <v>203973</v>
      </c>
      <c r="L8" s="104">
        <f>IF(D8&gt;0,K8/D8*100,"-")</f>
        <v>69.4901338202829</v>
      </c>
      <c r="M8" s="103">
        <v>0</v>
      </c>
      <c r="N8" s="104">
        <f>IF(D8&gt;0,M8/D8*100,"-")</f>
        <v>0</v>
      </c>
      <c r="O8" s="103">
        <v>69274</v>
      </c>
      <c r="P8" s="103">
        <v>15332</v>
      </c>
      <c r="Q8" s="104">
        <f>IF(D8&gt;0,O8/D8*100,"-")</f>
        <v>23.600474230737785</v>
      </c>
      <c r="R8" s="103">
        <v>864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52</v>
      </c>
      <c r="B9" s="102" t="s">
        <v>256</v>
      </c>
      <c r="C9" s="101" t="s">
        <v>257</v>
      </c>
      <c r="D9" s="103">
        <f>+SUM(E9,+I9)</f>
        <v>177355</v>
      </c>
      <c r="E9" s="103">
        <f>+SUM(G9,+H9)</f>
        <v>9979</v>
      </c>
      <c r="F9" s="104">
        <f>IF(D9&gt;0,E9/D9*100,"-")</f>
        <v>5.62656818245891</v>
      </c>
      <c r="G9" s="103">
        <v>9979</v>
      </c>
      <c r="H9" s="103">
        <v>0</v>
      </c>
      <c r="I9" s="103">
        <f>+SUM(K9,+M9,+O9)</f>
        <v>167376</v>
      </c>
      <c r="J9" s="104">
        <f>IF(D9&gt;0,I9/D9*100,"-")</f>
        <v>94.37343181754109</v>
      </c>
      <c r="K9" s="103">
        <v>136227</v>
      </c>
      <c r="L9" s="104">
        <f>IF(D9&gt;0,K9/D9*100,"-")</f>
        <v>76.81035211863212</v>
      </c>
      <c r="M9" s="103">
        <v>0</v>
      </c>
      <c r="N9" s="104">
        <f>IF(D9&gt;0,M9/D9*100,"-")</f>
        <v>0</v>
      </c>
      <c r="O9" s="103">
        <v>31149</v>
      </c>
      <c r="P9" s="103">
        <v>16946</v>
      </c>
      <c r="Q9" s="104">
        <f>IF(D9&gt;0,O9/D9*100,"-")</f>
        <v>17.563079698908968</v>
      </c>
      <c r="R9" s="103">
        <v>616</v>
      </c>
      <c r="S9" s="101"/>
      <c r="T9" s="101"/>
      <c r="U9" s="101"/>
      <c r="V9" s="101" t="s">
        <v>255</v>
      </c>
      <c r="W9" s="101"/>
      <c r="X9" s="101"/>
      <c r="Y9" s="101"/>
      <c r="Z9" s="101" t="s">
        <v>255</v>
      </c>
    </row>
    <row r="10" spans="1:26" s="107" customFormat="1" ht="13.5" customHeight="1">
      <c r="A10" s="101" t="s">
        <v>52</v>
      </c>
      <c r="B10" s="102" t="s">
        <v>258</v>
      </c>
      <c r="C10" s="101" t="s">
        <v>259</v>
      </c>
      <c r="D10" s="103">
        <f>+SUM(E10,+I10)</f>
        <v>236159</v>
      </c>
      <c r="E10" s="103">
        <f>+SUM(G10,+H10)</f>
        <v>35850</v>
      </c>
      <c r="F10" s="104">
        <f>IF(D10&gt;0,E10/D10*100,"-")</f>
        <v>15.180450459224506</v>
      </c>
      <c r="G10" s="103">
        <v>35850</v>
      </c>
      <c r="H10" s="103">
        <v>0</v>
      </c>
      <c r="I10" s="103">
        <f>+SUM(K10,+M10,+O10)</f>
        <v>200309</v>
      </c>
      <c r="J10" s="104">
        <f>IF(D10&gt;0,I10/D10*100,"-")</f>
        <v>84.8195495407755</v>
      </c>
      <c r="K10" s="103">
        <v>121070</v>
      </c>
      <c r="L10" s="104">
        <f>IF(D10&gt;0,K10/D10*100,"-")</f>
        <v>51.26630786885107</v>
      </c>
      <c r="M10" s="103">
        <v>0</v>
      </c>
      <c r="N10" s="104">
        <f>IF(D10&gt;0,M10/D10*100,"-")</f>
        <v>0</v>
      </c>
      <c r="O10" s="103">
        <v>79239</v>
      </c>
      <c r="P10" s="103">
        <v>30201</v>
      </c>
      <c r="Q10" s="104">
        <f>IF(D10&gt;0,O10/D10*100,"-")</f>
        <v>33.553241671924425</v>
      </c>
      <c r="R10" s="103">
        <v>871</v>
      </c>
      <c r="S10" s="101"/>
      <c r="T10" s="101"/>
      <c r="U10" s="101" t="s">
        <v>255</v>
      </c>
      <c r="V10" s="101"/>
      <c r="W10" s="101"/>
      <c r="X10" s="101"/>
      <c r="Y10" s="101" t="s">
        <v>255</v>
      </c>
      <c r="Z10" s="101"/>
    </row>
    <row r="11" spans="1:26" s="107" customFormat="1" ht="13.5" customHeight="1">
      <c r="A11" s="101" t="s">
        <v>52</v>
      </c>
      <c r="B11" s="102" t="s">
        <v>260</v>
      </c>
      <c r="C11" s="101" t="s">
        <v>261</v>
      </c>
      <c r="D11" s="103">
        <f>+SUM(E11,+I11)</f>
        <v>35154</v>
      </c>
      <c r="E11" s="103">
        <f>+SUM(G11,+H11)</f>
        <v>1751</v>
      </c>
      <c r="F11" s="104">
        <f>IF(D11&gt;0,E11/D11*100,"-")</f>
        <v>4.980941002446379</v>
      </c>
      <c r="G11" s="103">
        <v>1751</v>
      </c>
      <c r="H11" s="103">
        <v>0</v>
      </c>
      <c r="I11" s="103">
        <f>+SUM(K11,+M11,+O11)</f>
        <v>33403</v>
      </c>
      <c r="J11" s="104">
        <f>IF(D11&gt;0,I11/D11*100,"-")</f>
        <v>95.01905899755361</v>
      </c>
      <c r="K11" s="103">
        <v>19237</v>
      </c>
      <c r="L11" s="104">
        <f>IF(D11&gt;0,K11/D11*100,"-")</f>
        <v>54.7220799908972</v>
      </c>
      <c r="M11" s="103">
        <v>0</v>
      </c>
      <c r="N11" s="104">
        <f>IF(D11&gt;0,M11/D11*100,"-")</f>
        <v>0</v>
      </c>
      <c r="O11" s="103">
        <v>14166</v>
      </c>
      <c r="P11" s="103">
        <v>3746</v>
      </c>
      <c r="Q11" s="104">
        <f>IF(D11&gt;0,O11/D11*100,"-")</f>
        <v>40.29697900665642</v>
      </c>
      <c r="R11" s="103">
        <v>65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52</v>
      </c>
      <c r="B12" s="102" t="s">
        <v>262</v>
      </c>
      <c r="C12" s="101" t="s">
        <v>263</v>
      </c>
      <c r="D12" s="103">
        <f>+SUM(E12,+I12)</f>
        <v>57477</v>
      </c>
      <c r="E12" s="103">
        <f>+SUM(G12,+H12)</f>
        <v>6029</v>
      </c>
      <c r="F12" s="104">
        <f>IF(D12&gt;0,E12/D12*100,"-")</f>
        <v>10.489413156566975</v>
      </c>
      <c r="G12" s="103">
        <v>6029</v>
      </c>
      <c r="H12" s="103">
        <v>0</v>
      </c>
      <c r="I12" s="103">
        <f>+SUM(K12,+M12,+O12)</f>
        <v>51448</v>
      </c>
      <c r="J12" s="104">
        <f>IF(D12&gt;0,I12/D12*100,"-")</f>
        <v>89.51058684343303</v>
      </c>
      <c r="K12" s="103">
        <v>20512</v>
      </c>
      <c r="L12" s="104">
        <f>IF(D12&gt;0,K12/D12*100,"-")</f>
        <v>35.68731840562312</v>
      </c>
      <c r="M12" s="103">
        <v>0</v>
      </c>
      <c r="N12" s="104">
        <f>IF(D12&gt;0,M12/D12*100,"-")</f>
        <v>0</v>
      </c>
      <c r="O12" s="103">
        <v>30936</v>
      </c>
      <c r="P12" s="103">
        <v>11992</v>
      </c>
      <c r="Q12" s="104">
        <f>IF(D12&gt;0,O12/D12*100,"-")</f>
        <v>53.8232684378099</v>
      </c>
      <c r="R12" s="103">
        <v>94</v>
      </c>
      <c r="S12" s="101" t="s">
        <v>255</v>
      </c>
      <c r="T12" s="101"/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52</v>
      </c>
      <c r="B13" s="102" t="s">
        <v>264</v>
      </c>
      <c r="C13" s="101" t="s">
        <v>265</v>
      </c>
      <c r="D13" s="103">
        <f>+SUM(E13,+I13)</f>
        <v>63563</v>
      </c>
      <c r="E13" s="103">
        <f>+SUM(G13,+H13)</f>
        <v>9187</v>
      </c>
      <c r="F13" s="104">
        <f>IF(D13&gt;0,E13/D13*100,"-")</f>
        <v>14.453376964586315</v>
      </c>
      <c r="G13" s="103">
        <v>9187</v>
      </c>
      <c r="H13" s="103">
        <v>0</v>
      </c>
      <c r="I13" s="103">
        <f>+SUM(K13,+M13,+O13)</f>
        <v>54376</v>
      </c>
      <c r="J13" s="104">
        <f>IF(D13&gt;0,I13/D13*100,"-")</f>
        <v>85.54662303541369</v>
      </c>
      <c r="K13" s="103">
        <v>42254</v>
      </c>
      <c r="L13" s="104">
        <f>IF(D13&gt;0,K13/D13*100,"-")</f>
        <v>66.47577993486777</v>
      </c>
      <c r="M13" s="103">
        <v>0</v>
      </c>
      <c r="N13" s="104">
        <f>IF(D13&gt;0,M13/D13*100,"-")</f>
        <v>0</v>
      </c>
      <c r="O13" s="103">
        <v>12122</v>
      </c>
      <c r="P13" s="103">
        <v>12122</v>
      </c>
      <c r="Q13" s="104">
        <f>IF(D13&gt;0,O13/D13*100,"-")</f>
        <v>19.070843100545915</v>
      </c>
      <c r="R13" s="103">
        <v>207</v>
      </c>
      <c r="S13" s="101"/>
      <c r="T13" s="101"/>
      <c r="U13" s="101"/>
      <c r="V13" s="101" t="s">
        <v>255</v>
      </c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52</v>
      </c>
      <c r="B14" s="102" t="s">
        <v>266</v>
      </c>
      <c r="C14" s="101" t="s">
        <v>267</v>
      </c>
      <c r="D14" s="103">
        <f>+SUM(E14,+I14)</f>
        <v>41050</v>
      </c>
      <c r="E14" s="103">
        <f>+SUM(G14,+H14)</f>
        <v>2535</v>
      </c>
      <c r="F14" s="104">
        <f>IF(D14&gt;0,E14/D14*100,"-")</f>
        <v>6.1753958587088915</v>
      </c>
      <c r="G14" s="103">
        <v>2535</v>
      </c>
      <c r="H14" s="103">
        <v>0</v>
      </c>
      <c r="I14" s="103">
        <f>+SUM(K14,+M14,+O14)</f>
        <v>38515</v>
      </c>
      <c r="J14" s="104">
        <f>IF(D14&gt;0,I14/D14*100,"-")</f>
        <v>93.82460414129112</v>
      </c>
      <c r="K14" s="103">
        <v>25041</v>
      </c>
      <c r="L14" s="104">
        <f>IF(D14&gt;0,K14/D14*100,"-")</f>
        <v>61.001218026796586</v>
      </c>
      <c r="M14" s="103">
        <v>0</v>
      </c>
      <c r="N14" s="104">
        <f>IF(D14&gt;0,M14/D14*100,"-")</f>
        <v>0</v>
      </c>
      <c r="O14" s="103">
        <v>13474</v>
      </c>
      <c r="P14" s="103">
        <v>8369</v>
      </c>
      <c r="Q14" s="104">
        <f>IF(D14&gt;0,O14/D14*100,"-")</f>
        <v>32.82338611449452</v>
      </c>
      <c r="R14" s="103">
        <v>348</v>
      </c>
      <c r="S14" s="101"/>
      <c r="T14" s="101"/>
      <c r="U14" s="101"/>
      <c r="V14" s="101" t="s">
        <v>255</v>
      </c>
      <c r="W14" s="101"/>
      <c r="X14" s="101"/>
      <c r="Y14" s="101"/>
      <c r="Z14" s="101" t="s">
        <v>255</v>
      </c>
    </row>
    <row r="15" spans="1:26" s="107" customFormat="1" ht="13.5" customHeight="1">
      <c r="A15" s="101" t="s">
        <v>52</v>
      </c>
      <c r="B15" s="102" t="s">
        <v>268</v>
      </c>
      <c r="C15" s="101" t="s">
        <v>269</v>
      </c>
      <c r="D15" s="103">
        <f>+SUM(E15,+I15)</f>
        <v>60880</v>
      </c>
      <c r="E15" s="103">
        <f>+SUM(G15,+H15)</f>
        <v>15573</v>
      </c>
      <c r="F15" s="104">
        <f>IF(D15&gt;0,E15/D15*100,"-")</f>
        <v>25.579829172141917</v>
      </c>
      <c r="G15" s="103">
        <v>15573</v>
      </c>
      <c r="H15" s="103">
        <v>0</v>
      </c>
      <c r="I15" s="103">
        <f>+SUM(K15,+M15,+O15)</f>
        <v>45307</v>
      </c>
      <c r="J15" s="104">
        <f>IF(D15&gt;0,I15/D15*100,"-")</f>
        <v>74.42017082785807</v>
      </c>
      <c r="K15" s="103">
        <v>10099</v>
      </c>
      <c r="L15" s="104">
        <f>IF(D15&gt;0,K15/D15*100,"-")</f>
        <v>16.58837056504599</v>
      </c>
      <c r="M15" s="103">
        <v>0</v>
      </c>
      <c r="N15" s="104">
        <f>IF(D15&gt;0,M15/D15*100,"-")</f>
        <v>0</v>
      </c>
      <c r="O15" s="103">
        <v>35208</v>
      </c>
      <c r="P15" s="103">
        <v>14199</v>
      </c>
      <c r="Q15" s="104">
        <f>IF(D15&gt;0,O15/D15*100,"-")</f>
        <v>57.831800262812095</v>
      </c>
      <c r="R15" s="103">
        <v>138</v>
      </c>
      <c r="S15" s="101" t="s">
        <v>255</v>
      </c>
      <c r="T15" s="101"/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52</v>
      </c>
      <c r="B16" s="102" t="s">
        <v>270</v>
      </c>
      <c r="C16" s="101" t="s">
        <v>271</v>
      </c>
      <c r="D16" s="103">
        <f>+SUM(E16,+I16)</f>
        <v>34498</v>
      </c>
      <c r="E16" s="103">
        <f>+SUM(G16,+H16)</f>
        <v>2789</v>
      </c>
      <c r="F16" s="104">
        <f>IF(D16&gt;0,E16/D16*100,"-")</f>
        <v>8.084526639225462</v>
      </c>
      <c r="G16" s="103">
        <v>2789</v>
      </c>
      <c r="H16" s="103">
        <v>0</v>
      </c>
      <c r="I16" s="103">
        <f>+SUM(K16,+M16,+O16)</f>
        <v>31709</v>
      </c>
      <c r="J16" s="104">
        <f>IF(D16&gt;0,I16/D16*100,"-")</f>
        <v>91.91547336077454</v>
      </c>
      <c r="K16" s="103">
        <v>9021</v>
      </c>
      <c r="L16" s="104">
        <f>IF(D16&gt;0,K16/D16*100,"-")</f>
        <v>26.149341990840046</v>
      </c>
      <c r="M16" s="103">
        <v>0</v>
      </c>
      <c r="N16" s="104">
        <f>IF(D16&gt;0,M16/D16*100,"-")</f>
        <v>0</v>
      </c>
      <c r="O16" s="103">
        <v>22688</v>
      </c>
      <c r="P16" s="103">
        <v>18040</v>
      </c>
      <c r="Q16" s="104">
        <f>IF(D16&gt;0,O16/D16*100,"-")</f>
        <v>65.76613136993448</v>
      </c>
      <c r="R16" s="103">
        <v>43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52</v>
      </c>
      <c r="B17" s="102" t="s">
        <v>272</v>
      </c>
      <c r="C17" s="101" t="s">
        <v>273</v>
      </c>
      <c r="D17" s="103">
        <f>+SUM(E17,+I17)</f>
        <v>32486</v>
      </c>
      <c r="E17" s="103">
        <f>+SUM(G17,+H17)</f>
        <v>2003</v>
      </c>
      <c r="F17" s="104">
        <f>IF(D17&gt;0,E17/D17*100,"-")</f>
        <v>6.165732931108785</v>
      </c>
      <c r="G17" s="103">
        <v>2003</v>
      </c>
      <c r="H17" s="103">
        <v>0</v>
      </c>
      <c r="I17" s="103">
        <f>+SUM(K17,+M17,+O17)</f>
        <v>30483</v>
      </c>
      <c r="J17" s="104">
        <f>IF(D17&gt;0,I17/D17*100,"-")</f>
        <v>93.83426706889122</v>
      </c>
      <c r="K17" s="103">
        <v>19951</v>
      </c>
      <c r="L17" s="104">
        <f>IF(D17&gt;0,K17/D17*100,"-")</f>
        <v>61.41414763282644</v>
      </c>
      <c r="M17" s="103">
        <v>0</v>
      </c>
      <c r="N17" s="104">
        <f>IF(D17&gt;0,M17/D17*100,"-")</f>
        <v>0</v>
      </c>
      <c r="O17" s="103">
        <v>10532</v>
      </c>
      <c r="P17" s="103">
        <v>5524</v>
      </c>
      <c r="Q17" s="104">
        <f>IF(D17&gt;0,O17/D17*100,"-")</f>
        <v>32.420119436064766</v>
      </c>
      <c r="R17" s="103">
        <v>39</v>
      </c>
      <c r="S17" s="101" t="s">
        <v>255</v>
      </c>
      <c r="T17" s="101"/>
      <c r="U17" s="101"/>
      <c r="V17" s="101"/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52</v>
      </c>
      <c r="B18" s="102" t="s">
        <v>274</v>
      </c>
      <c r="C18" s="101" t="s">
        <v>275</v>
      </c>
      <c r="D18" s="103">
        <f>+SUM(E18,+I18)</f>
        <v>11789</v>
      </c>
      <c r="E18" s="103">
        <f>+SUM(G18,+H18)</f>
        <v>3401</v>
      </c>
      <c r="F18" s="104">
        <f>IF(D18&gt;0,E18/D18*100,"-")</f>
        <v>28.84892696581559</v>
      </c>
      <c r="G18" s="103">
        <v>3401</v>
      </c>
      <c r="H18" s="103">
        <v>0</v>
      </c>
      <c r="I18" s="103">
        <f>+SUM(K18,+M18,+O18)</f>
        <v>8388</v>
      </c>
      <c r="J18" s="104">
        <f>IF(D18&gt;0,I18/D18*100,"-")</f>
        <v>71.1510730341844</v>
      </c>
      <c r="K18" s="103">
        <v>1737</v>
      </c>
      <c r="L18" s="104">
        <f>IF(D18&gt;0,K18/D18*100,"-")</f>
        <v>14.734074136907285</v>
      </c>
      <c r="M18" s="103">
        <v>0</v>
      </c>
      <c r="N18" s="104">
        <f>IF(D18&gt;0,M18/D18*100,"-")</f>
        <v>0</v>
      </c>
      <c r="O18" s="103">
        <v>6651</v>
      </c>
      <c r="P18" s="103">
        <v>1116</v>
      </c>
      <c r="Q18" s="104">
        <f>IF(D18&gt;0,O18/D18*100,"-")</f>
        <v>56.416998897277125</v>
      </c>
      <c r="R18" s="103">
        <v>24</v>
      </c>
      <c r="S18" s="101"/>
      <c r="T18" s="101"/>
      <c r="U18" s="101"/>
      <c r="V18" s="101" t="s">
        <v>255</v>
      </c>
      <c r="W18" s="101"/>
      <c r="X18" s="101"/>
      <c r="Y18" s="101"/>
      <c r="Z18" s="101" t="s">
        <v>255</v>
      </c>
    </row>
    <row r="19" spans="1:26" s="107" customFormat="1" ht="13.5" customHeight="1">
      <c r="A19" s="101" t="s">
        <v>52</v>
      </c>
      <c r="B19" s="102" t="s">
        <v>276</v>
      </c>
      <c r="C19" s="101" t="s">
        <v>277</v>
      </c>
      <c r="D19" s="103">
        <f>+SUM(E19,+I19)</f>
        <v>2935</v>
      </c>
      <c r="E19" s="103">
        <f>+SUM(G19,+H19)</f>
        <v>838</v>
      </c>
      <c r="F19" s="104">
        <f>IF(D19&gt;0,E19/D19*100,"-")</f>
        <v>28.55195911413969</v>
      </c>
      <c r="G19" s="103">
        <v>838</v>
      </c>
      <c r="H19" s="103">
        <v>0</v>
      </c>
      <c r="I19" s="103">
        <f>+SUM(K19,+M19,+O19)</f>
        <v>2097</v>
      </c>
      <c r="J19" s="104">
        <f>IF(D19&gt;0,I19/D19*100,"-")</f>
        <v>71.44804088586031</v>
      </c>
      <c r="K19" s="103">
        <v>0</v>
      </c>
      <c r="L19" s="104">
        <f>IF(D19&gt;0,K19/D19*100,"-")</f>
        <v>0</v>
      </c>
      <c r="M19" s="103">
        <v>0</v>
      </c>
      <c r="N19" s="104">
        <f>IF(D19&gt;0,M19/D19*100,"-")</f>
        <v>0</v>
      </c>
      <c r="O19" s="103">
        <v>2097</v>
      </c>
      <c r="P19" s="103">
        <v>1231</v>
      </c>
      <c r="Q19" s="104">
        <f>IF(D19&gt;0,O19/D19*100,"-")</f>
        <v>71.44804088586031</v>
      </c>
      <c r="R19" s="103">
        <v>3</v>
      </c>
      <c r="S19" s="101" t="s">
        <v>255</v>
      </c>
      <c r="T19" s="101"/>
      <c r="U19" s="101"/>
      <c r="V19" s="101"/>
      <c r="W19" s="101" t="s">
        <v>255</v>
      </c>
      <c r="X19" s="101"/>
      <c r="Y19" s="101"/>
      <c r="Z19" s="101"/>
    </row>
    <row r="20" spans="1:26" s="107" customFormat="1" ht="13.5" customHeight="1">
      <c r="A20" s="101" t="s">
        <v>52</v>
      </c>
      <c r="B20" s="102" t="s">
        <v>278</v>
      </c>
      <c r="C20" s="101" t="s">
        <v>279</v>
      </c>
      <c r="D20" s="103">
        <f>+SUM(E20,+I20)</f>
        <v>3018</v>
      </c>
      <c r="E20" s="103">
        <f>+SUM(G20,+H20)</f>
        <v>622</v>
      </c>
      <c r="F20" s="104">
        <f>IF(D20&gt;0,E20/D20*100,"-")</f>
        <v>20.609675281643472</v>
      </c>
      <c r="G20" s="103">
        <v>622</v>
      </c>
      <c r="H20" s="103">
        <v>0</v>
      </c>
      <c r="I20" s="103">
        <f>+SUM(K20,+M20,+O20)</f>
        <v>2396</v>
      </c>
      <c r="J20" s="104">
        <f>IF(D20&gt;0,I20/D20*100,"-")</f>
        <v>79.39032471835652</v>
      </c>
      <c r="K20" s="103">
        <v>0</v>
      </c>
      <c r="L20" s="104">
        <f>IF(D20&gt;0,K20/D20*100,"-")</f>
        <v>0</v>
      </c>
      <c r="M20" s="103">
        <v>0</v>
      </c>
      <c r="N20" s="104">
        <f>IF(D20&gt;0,M20/D20*100,"-")</f>
        <v>0</v>
      </c>
      <c r="O20" s="103">
        <v>2396</v>
      </c>
      <c r="P20" s="103">
        <v>1058</v>
      </c>
      <c r="Q20" s="104">
        <f>IF(D20&gt;0,O20/D20*100,"-")</f>
        <v>79.39032471835652</v>
      </c>
      <c r="R20" s="103">
        <v>1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52</v>
      </c>
      <c r="B21" s="102" t="s">
        <v>280</v>
      </c>
      <c r="C21" s="101" t="s">
        <v>281</v>
      </c>
      <c r="D21" s="103">
        <f>+SUM(E21,+I21)</f>
        <v>6679</v>
      </c>
      <c r="E21" s="103">
        <f>+SUM(G21,+H21)</f>
        <v>2442</v>
      </c>
      <c r="F21" s="104">
        <f>IF(D21&gt;0,E21/D21*100,"-")</f>
        <v>36.56235963467585</v>
      </c>
      <c r="G21" s="103">
        <v>2442</v>
      </c>
      <c r="H21" s="103">
        <v>0</v>
      </c>
      <c r="I21" s="103">
        <f>+SUM(K21,+M21,+O21)</f>
        <v>4237</v>
      </c>
      <c r="J21" s="104">
        <f>IF(D21&gt;0,I21/D21*100,"-")</f>
        <v>63.43764036532416</v>
      </c>
      <c r="K21" s="103">
        <v>2407</v>
      </c>
      <c r="L21" s="104">
        <f>IF(D21&gt;0,K21/D21*100,"-")</f>
        <v>36.03832909118132</v>
      </c>
      <c r="M21" s="103">
        <v>0</v>
      </c>
      <c r="N21" s="104">
        <f>IF(D21&gt;0,M21/D21*100,"-")</f>
        <v>0</v>
      </c>
      <c r="O21" s="103">
        <v>1830</v>
      </c>
      <c r="P21" s="103">
        <v>581</v>
      </c>
      <c r="Q21" s="104">
        <f>IF(D21&gt;0,O21/D21*100,"-")</f>
        <v>27.399311274142836</v>
      </c>
      <c r="R21" s="103">
        <v>16</v>
      </c>
      <c r="S21" s="101" t="s">
        <v>255</v>
      </c>
      <c r="T21" s="101"/>
      <c r="U21" s="101"/>
      <c r="V21" s="101"/>
      <c r="W21" s="101" t="s">
        <v>255</v>
      </c>
      <c r="X21" s="101"/>
      <c r="Y21" s="101"/>
      <c r="Z21" s="101"/>
    </row>
    <row r="22" spans="1:26" s="107" customFormat="1" ht="13.5" customHeight="1">
      <c r="A22" s="101" t="s">
        <v>52</v>
      </c>
      <c r="B22" s="102" t="s">
        <v>282</v>
      </c>
      <c r="C22" s="101" t="s">
        <v>283</v>
      </c>
      <c r="D22" s="103">
        <f>+SUM(E22,+I22)</f>
        <v>10819</v>
      </c>
      <c r="E22" s="103">
        <f>+SUM(G22,+H22)</f>
        <v>5570</v>
      </c>
      <c r="F22" s="104">
        <f>IF(D22&gt;0,E22/D22*100,"-")</f>
        <v>51.48350124780479</v>
      </c>
      <c r="G22" s="103">
        <v>5570</v>
      </c>
      <c r="H22" s="103">
        <v>0</v>
      </c>
      <c r="I22" s="103">
        <f>+SUM(K22,+M22,+O22)</f>
        <v>5249</v>
      </c>
      <c r="J22" s="104">
        <f>IF(D22&gt;0,I22/D22*100,"-")</f>
        <v>48.51649875219521</v>
      </c>
      <c r="K22" s="103">
        <v>2685</v>
      </c>
      <c r="L22" s="104">
        <f>IF(D22&gt;0,K22/D22*100,"-")</f>
        <v>24.81745078103337</v>
      </c>
      <c r="M22" s="103">
        <v>0</v>
      </c>
      <c r="N22" s="104">
        <f>IF(D22&gt;0,M22/D22*100,"-")</f>
        <v>0</v>
      </c>
      <c r="O22" s="103">
        <v>2564</v>
      </c>
      <c r="P22" s="103">
        <v>2564</v>
      </c>
      <c r="Q22" s="104">
        <f>IF(D22&gt;0,O22/D22*100,"-")</f>
        <v>23.699047971161846</v>
      </c>
      <c r="R22" s="103">
        <v>17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52</v>
      </c>
      <c r="B23" s="102" t="s">
        <v>284</v>
      </c>
      <c r="C23" s="101" t="s">
        <v>285</v>
      </c>
      <c r="D23" s="103">
        <f>+SUM(E23,+I23)</f>
        <v>8993</v>
      </c>
      <c r="E23" s="103">
        <f>+SUM(G23,+H23)</f>
        <v>3973</v>
      </c>
      <c r="F23" s="104">
        <f>IF(D23&gt;0,E23/D23*100,"-")</f>
        <v>44.17880573779606</v>
      </c>
      <c r="G23" s="103">
        <v>3973</v>
      </c>
      <c r="H23" s="103">
        <v>0</v>
      </c>
      <c r="I23" s="103">
        <f>+SUM(K23,+M23,+O23)</f>
        <v>5020</v>
      </c>
      <c r="J23" s="104">
        <f>IF(D23&gt;0,I23/D23*100,"-")</f>
        <v>55.82119426220393</v>
      </c>
      <c r="K23" s="103">
        <v>1053</v>
      </c>
      <c r="L23" s="104">
        <f>IF(D23&gt;0,K23/D23*100,"-")</f>
        <v>11.709107083287002</v>
      </c>
      <c r="M23" s="103">
        <v>0</v>
      </c>
      <c r="N23" s="104">
        <f>IF(D23&gt;0,M23/D23*100,"-")</f>
        <v>0</v>
      </c>
      <c r="O23" s="103">
        <v>3967</v>
      </c>
      <c r="P23" s="103">
        <v>2914</v>
      </c>
      <c r="Q23" s="104">
        <f>IF(D23&gt;0,O23/D23*100,"-")</f>
        <v>44.11208717891694</v>
      </c>
      <c r="R23" s="103">
        <v>13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52</v>
      </c>
      <c r="B24" s="102" t="s">
        <v>286</v>
      </c>
      <c r="C24" s="101" t="s">
        <v>287</v>
      </c>
      <c r="D24" s="103">
        <f>+SUM(E24,+I24)</f>
        <v>1432</v>
      </c>
      <c r="E24" s="103">
        <f>+SUM(G24,+H24)</f>
        <v>28</v>
      </c>
      <c r="F24" s="104">
        <f>IF(D24&gt;0,E24/D24*100,"-")</f>
        <v>1.9553072625698324</v>
      </c>
      <c r="G24" s="103">
        <v>28</v>
      </c>
      <c r="H24" s="103">
        <v>0</v>
      </c>
      <c r="I24" s="103">
        <f>+SUM(K24,+M24,+O24)</f>
        <v>1404</v>
      </c>
      <c r="J24" s="104">
        <f>IF(D24&gt;0,I24/D24*100,"-")</f>
        <v>98.04469273743017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1404</v>
      </c>
      <c r="P24" s="103">
        <v>0</v>
      </c>
      <c r="Q24" s="104">
        <f>IF(D24&gt;0,O24/D24*100,"-")</f>
        <v>98.04469273743017</v>
      </c>
      <c r="R24" s="103">
        <v>0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52</v>
      </c>
      <c r="B25" s="102" t="s">
        <v>288</v>
      </c>
      <c r="C25" s="101" t="s">
        <v>289</v>
      </c>
      <c r="D25" s="103">
        <f>+SUM(E25,+I25)</f>
        <v>15496</v>
      </c>
      <c r="E25" s="103">
        <f>+SUM(G25,+H25)</f>
        <v>2836</v>
      </c>
      <c r="F25" s="104">
        <f>IF(D25&gt;0,E25/D25*100,"-")</f>
        <v>18.301497160557563</v>
      </c>
      <c r="G25" s="103">
        <v>2836</v>
      </c>
      <c r="H25" s="103">
        <v>0</v>
      </c>
      <c r="I25" s="103">
        <f>+SUM(K25,+M25,+O25)</f>
        <v>12660</v>
      </c>
      <c r="J25" s="104">
        <f>IF(D25&gt;0,I25/D25*100,"-")</f>
        <v>81.69850283944243</v>
      </c>
      <c r="K25" s="103">
        <v>5481</v>
      </c>
      <c r="L25" s="104">
        <f>IF(D25&gt;0,K25/D25*100,"-")</f>
        <v>35.37041817243159</v>
      </c>
      <c r="M25" s="103">
        <v>0</v>
      </c>
      <c r="N25" s="104">
        <f>IF(D25&gt;0,M25/D25*100,"-")</f>
        <v>0</v>
      </c>
      <c r="O25" s="103">
        <v>7179</v>
      </c>
      <c r="P25" s="103">
        <v>5709</v>
      </c>
      <c r="Q25" s="104">
        <f>IF(D25&gt;0,O25/D25*100,"-")</f>
        <v>46.32808466701084</v>
      </c>
      <c r="R25" s="103">
        <v>11</v>
      </c>
      <c r="S25" s="101" t="s">
        <v>255</v>
      </c>
      <c r="T25" s="101"/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52</v>
      </c>
      <c r="B26" s="102" t="s">
        <v>290</v>
      </c>
      <c r="C26" s="101" t="s">
        <v>291</v>
      </c>
      <c r="D26" s="103">
        <f>+SUM(E26,+I26)</f>
        <v>10355</v>
      </c>
      <c r="E26" s="103">
        <f>+SUM(G26,+H26)</f>
        <v>2108</v>
      </c>
      <c r="F26" s="104">
        <f>IF(D26&gt;0,E26/D26*100,"-")</f>
        <v>20.357315306615163</v>
      </c>
      <c r="G26" s="103">
        <v>2108</v>
      </c>
      <c r="H26" s="103">
        <v>0</v>
      </c>
      <c r="I26" s="103">
        <f>+SUM(K26,+M26,+O26)</f>
        <v>8247</v>
      </c>
      <c r="J26" s="104">
        <f>IF(D26&gt;0,I26/D26*100,"-")</f>
        <v>79.64268469338484</v>
      </c>
      <c r="K26" s="103">
        <v>2961</v>
      </c>
      <c r="L26" s="104">
        <f>IF(D26&gt;0,K26/D26*100,"-")</f>
        <v>28.594881699662</v>
      </c>
      <c r="M26" s="103">
        <v>0</v>
      </c>
      <c r="N26" s="104">
        <f>IF(D26&gt;0,M26/D26*100,"-")</f>
        <v>0</v>
      </c>
      <c r="O26" s="103">
        <v>5286</v>
      </c>
      <c r="P26" s="103">
        <v>1541</v>
      </c>
      <c r="Q26" s="104">
        <f>IF(D26&gt;0,O26/D26*100,"-")</f>
        <v>51.04780299372283</v>
      </c>
      <c r="R26" s="103">
        <v>3</v>
      </c>
      <c r="S26" s="101" t="s">
        <v>255</v>
      </c>
      <c r="T26" s="101"/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52</v>
      </c>
      <c r="B27" s="102" t="s">
        <v>292</v>
      </c>
      <c r="C27" s="101" t="s">
        <v>293</v>
      </c>
      <c r="D27" s="103">
        <f>+SUM(E27,+I27)</f>
        <v>8110</v>
      </c>
      <c r="E27" s="103">
        <f>+SUM(G27,+H27)</f>
        <v>216</v>
      </c>
      <c r="F27" s="104">
        <f>IF(D27&gt;0,E27/D27*100,"-")</f>
        <v>2.6633785450061653</v>
      </c>
      <c r="G27" s="103">
        <v>216</v>
      </c>
      <c r="H27" s="103">
        <v>0</v>
      </c>
      <c r="I27" s="103">
        <f>+SUM(K27,+M27,+O27)</f>
        <v>7894</v>
      </c>
      <c r="J27" s="104">
        <f>IF(D27&gt;0,I27/D27*100,"-")</f>
        <v>97.33662145499383</v>
      </c>
      <c r="K27" s="103">
        <v>6194</v>
      </c>
      <c r="L27" s="104">
        <f>IF(D27&gt;0,K27/D27*100,"-")</f>
        <v>76.37484586929716</v>
      </c>
      <c r="M27" s="103">
        <v>0</v>
      </c>
      <c r="N27" s="104">
        <f>IF(D27&gt;0,M27/D27*100,"-")</f>
        <v>0</v>
      </c>
      <c r="O27" s="103">
        <v>1700</v>
      </c>
      <c r="P27" s="103">
        <v>789</v>
      </c>
      <c r="Q27" s="104">
        <f>IF(D27&gt;0,O27/D27*100,"-")</f>
        <v>20.96177558569667</v>
      </c>
      <c r="R27" s="103">
        <v>11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52</v>
      </c>
      <c r="B28" s="102" t="s">
        <v>294</v>
      </c>
      <c r="C28" s="101" t="s">
        <v>295</v>
      </c>
      <c r="D28" s="103">
        <f>+SUM(E28,+I28)</f>
        <v>14432</v>
      </c>
      <c r="E28" s="103">
        <f>+SUM(G28,+H28)</f>
        <v>1542</v>
      </c>
      <c r="F28" s="104">
        <f>IF(D28&gt;0,E28/D28*100,"-")</f>
        <v>10.684589800443458</v>
      </c>
      <c r="G28" s="103">
        <v>1542</v>
      </c>
      <c r="H28" s="103">
        <v>0</v>
      </c>
      <c r="I28" s="103">
        <f>+SUM(K28,+M28,+O28)</f>
        <v>12890</v>
      </c>
      <c r="J28" s="104">
        <f>IF(D28&gt;0,I28/D28*100,"-")</f>
        <v>89.31541019955654</v>
      </c>
      <c r="K28" s="103">
        <v>7537</v>
      </c>
      <c r="L28" s="104">
        <f>IF(D28&gt;0,K28/D28*100,"-")</f>
        <v>52.22422394678492</v>
      </c>
      <c r="M28" s="103">
        <v>0</v>
      </c>
      <c r="N28" s="104">
        <f>IF(D28&gt;0,M28/D28*100,"-")</f>
        <v>0</v>
      </c>
      <c r="O28" s="103">
        <v>5353</v>
      </c>
      <c r="P28" s="103">
        <v>5353</v>
      </c>
      <c r="Q28" s="104">
        <f>IF(D28&gt;0,O28/D28*100,"-")</f>
        <v>37.09118625277162</v>
      </c>
      <c r="R28" s="103">
        <v>26</v>
      </c>
      <c r="S28" s="101" t="s">
        <v>255</v>
      </c>
      <c r="T28" s="101"/>
      <c r="U28" s="101"/>
      <c r="V28" s="101"/>
      <c r="W28" s="101"/>
      <c r="X28" s="101" t="s">
        <v>255</v>
      </c>
      <c r="Y28" s="101"/>
      <c r="Z28" s="101"/>
    </row>
    <row r="29" spans="1:26" s="107" customFormat="1" ht="13.5" customHeight="1">
      <c r="A29" s="101" t="s">
        <v>52</v>
      </c>
      <c r="B29" s="102" t="s">
        <v>296</v>
      </c>
      <c r="C29" s="101" t="s">
        <v>297</v>
      </c>
      <c r="D29" s="103">
        <f>+SUM(E29,+I29)</f>
        <v>13657</v>
      </c>
      <c r="E29" s="103">
        <f>+SUM(G29,+H29)</f>
        <v>1779</v>
      </c>
      <c r="F29" s="104">
        <f>IF(D29&gt;0,E29/D29*100,"-")</f>
        <v>13.026286885846087</v>
      </c>
      <c r="G29" s="103">
        <v>1779</v>
      </c>
      <c r="H29" s="103">
        <v>0</v>
      </c>
      <c r="I29" s="103">
        <f>+SUM(K29,+M29,+O29)</f>
        <v>11878</v>
      </c>
      <c r="J29" s="104">
        <f>IF(D29&gt;0,I29/D29*100,"-")</f>
        <v>86.97371311415392</v>
      </c>
      <c r="K29" s="103">
        <v>3523</v>
      </c>
      <c r="L29" s="104">
        <f>IF(D29&gt;0,K29/D29*100,"-")</f>
        <v>25.796294940323644</v>
      </c>
      <c r="M29" s="103">
        <v>0</v>
      </c>
      <c r="N29" s="104">
        <f>IF(D29&gt;0,M29/D29*100,"-")</f>
        <v>0</v>
      </c>
      <c r="O29" s="103">
        <v>8355</v>
      </c>
      <c r="P29" s="103">
        <v>3545</v>
      </c>
      <c r="Q29" s="104">
        <f>IF(D29&gt;0,O29/D29*100,"-")</f>
        <v>61.17741817383027</v>
      </c>
      <c r="R29" s="103">
        <v>15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52</v>
      </c>
      <c r="B30" s="102" t="s">
        <v>298</v>
      </c>
      <c r="C30" s="101" t="s">
        <v>299</v>
      </c>
      <c r="D30" s="103">
        <f>+SUM(E30,+I30)</f>
        <v>11978</v>
      </c>
      <c r="E30" s="103">
        <f>+SUM(G30,+H30)</f>
        <v>3369</v>
      </c>
      <c r="F30" s="104">
        <f>IF(D30&gt;0,E30/D30*100,"-")</f>
        <v>28.126565369844712</v>
      </c>
      <c r="G30" s="103">
        <v>3369</v>
      </c>
      <c r="H30" s="103">
        <v>0</v>
      </c>
      <c r="I30" s="103">
        <f>+SUM(K30,+M30,+O30)</f>
        <v>8609</v>
      </c>
      <c r="J30" s="104">
        <f>IF(D30&gt;0,I30/D30*100,"-")</f>
        <v>71.87343463015529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8609</v>
      </c>
      <c r="P30" s="103">
        <v>2739</v>
      </c>
      <c r="Q30" s="104">
        <f>IF(D30&gt;0,O30/D30*100,"-")</f>
        <v>71.87343463015529</v>
      </c>
      <c r="R30" s="103">
        <v>22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52</v>
      </c>
      <c r="B31" s="102" t="s">
        <v>300</v>
      </c>
      <c r="C31" s="101" t="s">
        <v>301</v>
      </c>
      <c r="D31" s="103">
        <f>+SUM(E31,+I31)</f>
        <v>14024</v>
      </c>
      <c r="E31" s="103">
        <f>+SUM(G31,+H31)</f>
        <v>3882</v>
      </c>
      <c r="F31" s="104">
        <f>IF(D31&gt;0,E31/D31*100,"-")</f>
        <v>27.681118083285796</v>
      </c>
      <c r="G31" s="103">
        <v>3882</v>
      </c>
      <c r="H31" s="103">
        <v>0</v>
      </c>
      <c r="I31" s="103">
        <f>+SUM(K31,+M31,+O31)</f>
        <v>10142</v>
      </c>
      <c r="J31" s="104">
        <f>IF(D31&gt;0,I31/D31*100,"-")</f>
        <v>72.3188819167142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10142</v>
      </c>
      <c r="P31" s="103">
        <v>7012</v>
      </c>
      <c r="Q31" s="104">
        <f>IF(D31&gt;0,O31/D31*100,"-")</f>
        <v>72.3188819167142</v>
      </c>
      <c r="R31" s="103">
        <v>76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52</v>
      </c>
      <c r="B32" s="102" t="s">
        <v>302</v>
      </c>
      <c r="C32" s="101" t="s">
        <v>303</v>
      </c>
      <c r="D32" s="103">
        <f>+SUM(E32,+I32)</f>
        <v>16614</v>
      </c>
      <c r="E32" s="103">
        <f>+SUM(G32,+H32)</f>
        <v>6224</v>
      </c>
      <c r="F32" s="104">
        <f>IF(D32&gt;0,E32/D32*100,"-")</f>
        <v>37.46238112435296</v>
      </c>
      <c r="G32" s="103">
        <v>6224</v>
      </c>
      <c r="H32" s="103">
        <v>0</v>
      </c>
      <c r="I32" s="103">
        <f>+SUM(K32,+M32,+O32)</f>
        <v>10390</v>
      </c>
      <c r="J32" s="104">
        <f>IF(D32&gt;0,I32/D32*100,"-")</f>
        <v>62.53761887564705</v>
      </c>
      <c r="K32" s="103">
        <v>4743</v>
      </c>
      <c r="L32" s="104">
        <f>IF(D32&gt;0,K32/D32*100,"-")</f>
        <v>28.54821235102925</v>
      </c>
      <c r="M32" s="103">
        <v>0</v>
      </c>
      <c r="N32" s="104">
        <f>IF(D32&gt;0,M32/D32*100,"-")</f>
        <v>0</v>
      </c>
      <c r="O32" s="103">
        <v>5647</v>
      </c>
      <c r="P32" s="103">
        <v>4729</v>
      </c>
      <c r="Q32" s="104">
        <f>IF(D32&gt;0,O32/D32*100,"-")</f>
        <v>33.98940652461779</v>
      </c>
      <c r="R32" s="103">
        <v>34</v>
      </c>
      <c r="S32" s="101"/>
      <c r="T32" s="101"/>
      <c r="U32" s="101" t="s">
        <v>255</v>
      </c>
      <c r="V32" s="101"/>
      <c r="W32" s="101"/>
      <c r="X32" s="101"/>
      <c r="Y32" s="101" t="s">
        <v>255</v>
      </c>
      <c r="Z32" s="101"/>
    </row>
    <row r="33" spans="1:26" s="107" customFormat="1" ht="13.5" customHeight="1">
      <c r="A33" s="101" t="s">
        <v>52</v>
      </c>
      <c r="B33" s="102" t="s">
        <v>304</v>
      </c>
      <c r="C33" s="101" t="s">
        <v>305</v>
      </c>
      <c r="D33" s="103">
        <f>+SUM(E33,+I33)</f>
        <v>10932</v>
      </c>
      <c r="E33" s="103">
        <f>+SUM(G33,+H33)</f>
        <v>2597</v>
      </c>
      <c r="F33" s="104">
        <f>IF(D33&gt;0,E33/D33*100,"-")</f>
        <v>23.75594584705452</v>
      </c>
      <c r="G33" s="103">
        <v>2597</v>
      </c>
      <c r="H33" s="103">
        <v>0</v>
      </c>
      <c r="I33" s="103">
        <f>+SUM(K33,+M33,+O33)</f>
        <v>8335</v>
      </c>
      <c r="J33" s="104">
        <f>IF(D33&gt;0,I33/D33*100,"-")</f>
        <v>76.24405415294548</v>
      </c>
      <c r="K33" s="103">
        <v>2991</v>
      </c>
      <c r="L33" s="104">
        <f>IF(D33&gt;0,K33/D33*100,"-")</f>
        <v>27.360043907793635</v>
      </c>
      <c r="M33" s="103">
        <v>0</v>
      </c>
      <c r="N33" s="104">
        <f>IF(D33&gt;0,M33/D33*100,"-")</f>
        <v>0</v>
      </c>
      <c r="O33" s="103">
        <v>5344</v>
      </c>
      <c r="P33" s="103">
        <v>3566</v>
      </c>
      <c r="Q33" s="104">
        <f>IF(D33&gt;0,O33/D33*100,"-")</f>
        <v>48.88401024515185</v>
      </c>
      <c r="R33" s="103">
        <v>61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52</v>
      </c>
      <c r="B34" s="102" t="s">
        <v>306</v>
      </c>
      <c r="C34" s="101" t="s">
        <v>307</v>
      </c>
      <c r="D34" s="103">
        <f>+SUM(E34,+I34)</f>
        <v>4792</v>
      </c>
      <c r="E34" s="103">
        <f>+SUM(G34,+H34)</f>
        <v>2698</v>
      </c>
      <c r="F34" s="104">
        <f>IF(D34&gt;0,E34/D34*100,"-")</f>
        <v>56.30217028380634</v>
      </c>
      <c r="G34" s="103">
        <v>2698</v>
      </c>
      <c r="H34" s="103">
        <v>0</v>
      </c>
      <c r="I34" s="103">
        <f>+SUM(K34,+M34,+O34)</f>
        <v>2094</v>
      </c>
      <c r="J34" s="104">
        <f>IF(D34&gt;0,I34/D34*100,"-")</f>
        <v>43.69782971619365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2094</v>
      </c>
      <c r="P34" s="103">
        <v>533</v>
      </c>
      <c r="Q34" s="104">
        <f>IF(D34&gt;0,O34/D34*100,"-")</f>
        <v>43.69782971619365</v>
      </c>
      <c r="R34" s="103">
        <v>15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52</v>
      </c>
      <c r="B35" s="102" t="s">
        <v>308</v>
      </c>
      <c r="C35" s="101" t="s">
        <v>309</v>
      </c>
      <c r="D35" s="103">
        <f>+SUM(E35,+I35)</f>
        <v>18640</v>
      </c>
      <c r="E35" s="103">
        <f>+SUM(G35,+H35)</f>
        <v>1434</v>
      </c>
      <c r="F35" s="104">
        <f>IF(D35&gt;0,E35/D35*100,"-")</f>
        <v>7.6931330472103</v>
      </c>
      <c r="G35" s="103">
        <v>1434</v>
      </c>
      <c r="H35" s="103">
        <v>0</v>
      </c>
      <c r="I35" s="103">
        <f>+SUM(K35,+M35,+O35)</f>
        <v>17206</v>
      </c>
      <c r="J35" s="104">
        <f>IF(D35&gt;0,I35/D35*100,"-")</f>
        <v>92.3068669527897</v>
      </c>
      <c r="K35" s="103">
        <v>4139</v>
      </c>
      <c r="L35" s="104">
        <f>IF(D35&gt;0,K35/D35*100,"-")</f>
        <v>22.204935622317596</v>
      </c>
      <c r="M35" s="103">
        <v>0</v>
      </c>
      <c r="N35" s="104">
        <f>IF(D35&gt;0,M35/D35*100,"-")</f>
        <v>0</v>
      </c>
      <c r="O35" s="103">
        <v>13067</v>
      </c>
      <c r="P35" s="103">
        <v>4998</v>
      </c>
      <c r="Q35" s="104">
        <f>IF(D35&gt;0,O35/D35*100,"-")</f>
        <v>70.1019313304721</v>
      </c>
      <c r="R35" s="103">
        <v>85</v>
      </c>
      <c r="S35" s="101"/>
      <c r="T35" s="101"/>
      <c r="U35" s="101" t="s">
        <v>255</v>
      </c>
      <c r="V35" s="101"/>
      <c r="W35" s="101"/>
      <c r="X35" s="101"/>
      <c r="Y35" s="101" t="s">
        <v>255</v>
      </c>
      <c r="Z35" s="101"/>
    </row>
    <row r="36" spans="1:26" s="107" customFormat="1" ht="13.5" customHeight="1">
      <c r="A36" s="101" t="s">
        <v>52</v>
      </c>
      <c r="B36" s="102" t="s">
        <v>310</v>
      </c>
      <c r="C36" s="101" t="s">
        <v>311</v>
      </c>
      <c r="D36" s="103">
        <f>+SUM(E36,+I36)</f>
        <v>10653</v>
      </c>
      <c r="E36" s="103">
        <f>+SUM(G36,+H36)</f>
        <v>1140</v>
      </c>
      <c r="F36" s="104">
        <f>IF(D36&gt;0,E36/D36*100,"-")</f>
        <v>10.701210926499577</v>
      </c>
      <c r="G36" s="103">
        <v>1140</v>
      </c>
      <c r="H36" s="103">
        <v>0</v>
      </c>
      <c r="I36" s="103">
        <f>+SUM(K36,+M36,+O36)</f>
        <v>9513</v>
      </c>
      <c r="J36" s="104">
        <f>IF(D36&gt;0,I36/D36*100,"-")</f>
        <v>89.29878907350042</v>
      </c>
      <c r="K36" s="103">
        <v>7262</v>
      </c>
      <c r="L36" s="104">
        <f>IF(D36&gt;0,K36/D36*100,"-")</f>
        <v>68.168591007228</v>
      </c>
      <c r="M36" s="103">
        <v>0</v>
      </c>
      <c r="N36" s="104">
        <f>IF(D36&gt;0,M36/D36*100,"-")</f>
        <v>0</v>
      </c>
      <c r="O36" s="103">
        <v>2251</v>
      </c>
      <c r="P36" s="103">
        <v>1449</v>
      </c>
      <c r="Q36" s="104">
        <f>IF(D36&gt;0,O36/D36*100,"-")</f>
        <v>21.130198066272413</v>
      </c>
      <c r="R36" s="103">
        <v>50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 t="s">
        <v>52</v>
      </c>
      <c r="B37" s="102" t="s">
        <v>312</v>
      </c>
      <c r="C37" s="101" t="s">
        <v>313</v>
      </c>
      <c r="D37" s="103">
        <f>+SUM(E37,+I37)</f>
        <v>25155</v>
      </c>
      <c r="E37" s="103">
        <f>+SUM(G37,+H37)</f>
        <v>1338</v>
      </c>
      <c r="F37" s="104">
        <f>IF(D37&gt;0,E37/D37*100,"-")</f>
        <v>5.31902206320811</v>
      </c>
      <c r="G37" s="103">
        <v>1338</v>
      </c>
      <c r="H37" s="103">
        <v>0</v>
      </c>
      <c r="I37" s="103">
        <f>+SUM(K37,+M37,+O37)</f>
        <v>23817</v>
      </c>
      <c r="J37" s="104">
        <f>IF(D37&gt;0,I37/D37*100,"-")</f>
        <v>94.68097793679189</v>
      </c>
      <c r="K37" s="103">
        <v>14763</v>
      </c>
      <c r="L37" s="104">
        <f>IF(D37&gt;0,K37/D37*100,"-")</f>
        <v>58.68813357185451</v>
      </c>
      <c r="M37" s="103">
        <v>0</v>
      </c>
      <c r="N37" s="104">
        <f>IF(D37&gt;0,M37/D37*100,"-")</f>
        <v>0</v>
      </c>
      <c r="O37" s="103">
        <v>9054</v>
      </c>
      <c r="P37" s="103">
        <v>5682</v>
      </c>
      <c r="Q37" s="104">
        <f>IF(D37&gt;0,O37/D37*100,"-")</f>
        <v>35.99284436493739</v>
      </c>
      <c r="R37" s="103">
        <v>143</v>
      </c>
      <c r="S37" s="101"/>
      <c r="T37" s="101"/>
      <c r="U37" s="101"/>
      <c r="V37" s="101" t="s">
        <v>255</v>
      </c>
      <c r="W37" s="101"/>
      <c r="X37" s="101"/>
      <c r="Y37" s="101"/>
      <c r="Z37" s="101" t="s">
        <v>255</v>
      </c>
    </row>
    <row r="38" spans="1:26" s="107" customFormat="1" ht="13.5" customHeight="1">
      <c r="A38" s="101" t="s">
        <v>52</v>
      </c>
      <c r="B38" s="102" t="s">
        <v>314</v>
      </c>
      <c r="C38" s="101" t="s">
        <v>315</v>
      </c>
      <c r="D38" s="103">
        <f>+SUM(E38,+I38)</f>
        <v>5720</v>
      </c>
      <c r="E38" s="103">
        <f>+SUM(G38,+H38)</f>
        <v>1139</v>
      </c>
      <c r="F38" s="104">
        <f>IF(D38&gt;0,E38/D38*100,"-")</f>
        <v>19.912587412587413</v>
      </c>
      <c r="G38" s="103">
        <v>1139</v>
      </c>
      <c r="H38" s="103">
        <v>0</v>
      </c>
      <c r="I38" s="103">
        <f>+SUM(K38,+M38,+O38)</f>
        <v>4581</v>
      </c>
      <c r="J38" s="104">
        <f>IF(D38&gt;0,I38/D38*100,"-")</f>
        <v>80.08741258741259</v>
      </c>
      <c r="K38" s="103">
        <v>3062</v>
      </c>
      <c r="L38" s="104">
        <f>IF(D38&gt;0,K38/D38*100,"-")</f>
        <v>53.531468531468526</v>
      </c>
      <c r="M38" s="103">
        <v>0</v>
      </c>
      <c r="N38" s="104">
        <f>IF(D38&gt;0,M38/D38*100,"-")</f>
        <v>0</v>
      </c>
      <c r="O38" s="103">
        <v>1519</v>
      </c>
      <c r="P38" s="103">
        <v>279</v>
      </c>
      <c r="Q38" s="104">
        <f>IF(D38&gt;0,O38/D38*100,"-")</f>
        <v>26.55594405594406</v>
      </c>
      <c r="R38" s="103">
        <v>12</v>
      </c>
      <c r="S38" s="101" t="s">
        <v>255</v>
      </c>
      <c r="T38" s="101"/>
      <c r="U38" s="101"/>
      <c r="V38" s="101"/>
      <c r="W38" s="101" t="s">
        <v>255</v>
      </c>
      <c r="X38" s="101"/>
      <c r="Y38" s="101"/>
      <c r="Z38" s="101"/>
    </row>
    <row r="39" spans="1:26" s="107" customFormat="1" ht="13.5" customHeight="1">
      <c r="A39" s="101" t="s">
        <v>52</v>
      </c>
      <c r="B39" s="102" t="s">
        <v>316</v>
      </c>
      <c r="C39" s="101" t="s">
        <v>317</v>
      </c>
      <c r="D39" s="103">
        <f>+SUM(E39,+I39)</f>
        <v>6904</v>
      </c>
      <c r="E39" s="103">
        <f>+SUM(G39,+H39)</f>
        <v>1511</v>
      </c>
      <c r="F39" s="104">
        <f>IF(D39&gt;0,E39/D39*100,"-")</f>
        <v>21.885863267670917</v>
      </c>
      <c r="G39" s="103">
        <v>1511</v>
      </c>
      <c r="H39" s="103">
        <v>0</v>
      </c>
      <c r="I39" s="103">
        <f>+SUM(K39,+M39,+O39)</f>
        <v>5393</v>
      </c>
      <c r="J39" s="104">
        <f>IF(D39&gt;0,I39/D39*100,"-")</f>
        <v>78.11413673232909</v>
      </c>
      <c r="K39" s="103">
        <v>3786</v>
      </c>
      <c r="L39" s="104">
        <f>IF(D39&gt;0,K39/D39*100,"-")</f>
        <v>54.83777520278099</v>
      </c>
      <c r="M39" s="103">
        <v>0</v>
      </c>
      <c r="N39" s="104">
        <f>IF(D39&gt;0,M39/D39*100,"-")</f>
        <v>0</v>
      </c>
      <c r="O39" s="103">
        <v>1607</v>
      </c>
      <c r="P39" s="103">
        <v>484</v>
      </c>
      <c r="Q39" s="104">
        <f>IF(D39&gt;0,O39/D39*100,"-")</f>
        <v>23.276361529548087</v>
      </c>
      <c r="R39" s="103">
        <v>10</v>
      </c>
      <c r="S39" s="101" t="s">
        <v>255</v>
      </c>
      <c r="T39" s="101"/>
      <c r="U39" s="101"/>
      <c r="V39" s="101"/>
      <c r="W39" s="101" t="s">
        <v>255</v>
      </c>
      <c r="X39" s="101"/>
      <c r="Y39" s="101"/>
      <c r="Z39" s="101"/>
    </row>
    <row r="40" spans="1:26" s="107" customFormat="1" ht="13.5" customHeight="1">
      <c r="A40" s="101" t="s">
        <v>52</v>
      </c>
      <c r="B40" s="102" t="s">
        <v>318</v>
      </c>
      <c r="C40" s="101" t="s">
        <v>319</v>
      </c>
      <c r="D40" s="103">
        <f>+SUM(E40,+I40)</f>
        <v>2119</v>
      </c>
      <c r="E40" s="103">
        <f>+SUM(G40,+H40)</f>
        <v>473</v>
      </c>
      <c r="F40" s="104">
        <f>IF(D40&gt;0,E40/D40*100,"-")</f>
        <v>22.321849929211893</v>
      </c>
      <c r="G40" s="103">
        <v>473</v>
      </c>
      <c r="H40" s="103">
        <v>0</v>
      </c>
      <c r="I40" s="103">
        <f>+SUM(K40,+M40,+O40)</f>
        <v>1646</v>
      </c>
      <c r="J40" s="104">
        <f>IF(D40&gt;0,I40/D40*100,"-")</f>
        <v>77.6781500707881</v>
      </c>
      <c r="K40" s="103">
        <v>0</v>
      </c>
      <c r="L40" s="104">
        <f>IF(D40&gt;0,K40/D40*100,"-")</f>
        <v>0</v>
      </c>
      <c r="M40" s="103">
        <v>0</v>
      </c>
      <c r="N40" s="104">
        <f>IF(D40&gt;0,M40/D40*100,"-")</f>
        <v>0</v>
      </c>
      <c r="O40" s="103">
        <v>1646</v>
      </c>
      <c r="P40" s="103">
        <v>422</v>
      </c>
      <c r="Q40" s="104">
        <f>IF(D40&gt;0,O40/D40*100,"-")</f>
        <v>77.6781500707881</v>
      </c>
      <c r="R40" s="103">
        <v>1</v>
      </c>
      <c r="S40" s="101" t="s">
        <v>255</v>
      </c>
      <c r="T40" s="101"/>
      <c r="U40" s="101"/>
      <c r="V40" s="101"/>
      <c r="W40" s="101" t="s">
        <v>255</v>
      </c>
      <c r="X40" s="101"/>
      <c r="Y40" s="101"/>
      <c r="Z40" s="101"/>
    </row>
    <row r="41" spans="1:26" s="107" customFormat="1" ht="13.5" customHeight="1">
      <c r="A41" s="101" t="s">
        <v>52</v>
      </c>
      <c r="B41" s="102" t="s">
        <v>320</v>
      </c>
      <c r="C41" s="101" t="s">
        <v>321</v>
      </c>
      <c r="D41" s="103">
        <f>+SUM(E41,+I41)</f>
        <v>2247</v>
      </c>
      <c r="E41" s="103">
        <f>+SUM(G41,+H41)</f>
        <v>491</v>
      </c>
      <c r="F41" s="104">
        <f>IF(D41&gt;0,E41/D41*100,"-")</f>
        <v>21.851357365376057</v>
      </c>
      <c r="G41" s="103">
        <v>491</v>
      </c>
      <c r="H41" s="103">
        <v>0</v>
      </c>
      <c r="I41" s="103">
        <f>+SUM(K41,+M41,+O41)</f>
        <v>1756</v>
      </c>
      <c r="J41" s="104">
        <f>IF(D41&gt;0,I41/D41*100,"-")</f>
        <v>78.14864263462394</v>
      </c>
      <c r="K41" s="103">
        <v>769</v>
      </c>
      <c r="L41" s="104">
        <f>IF(D41&gt;0,K41/D41*100,"-")</f>
        <v>34.22340898976413</v>
      </c>
      <c r="M41" s="103">
        <v>0</v>
      </c>
      <c r="N41" s="104">
        <f>IF(D41&gt;0,M41/D41*100,"-")</f>
        <v>0</v>
      </c>
      <c r="O41" s="103">
        <v>987</v>
      </c>
      <c r="P41" s="103">
        <v>47</v>
      </c>
      <c r="Q41" s="104">
        <f>IF(D41&gt;0,O41/D41*100,"-")</f>
        <v>43.925233644859816</v>
      </c>
      <c r="R41" s="103">
        <v>2</v>
      </c>
      <c r="S41" s="101" t="s">
        <v>255</v>
      </c>
      <c r="T41" s="101"/>
      <c r="U41" s="101"/>
      <c r="V41" s="101"/>
      <c r="W41" s="101" t="s">
        <v>255</v>
      </c>
      <c r="X41" s="101"/>
      <c r="Y41" s="101"/>
      <c r="Z41" s="101"/>
    </row>
    <row r="42" spans="1:26" s="107" customFormat="1" ht="13.5" customHeight="1">
      <c r="A42" s="101" t="s">
        <v>52</v>
      </c>
      <c r="B42" s="102" t="s">
        <v>322</v>
      </c>
      <c r="C42" s="101" t="s">
        <v>323</v>
      </c>
      <c r="D42" s="103">
        <f>+SUM(E42,+I42)</f>
        <v>10918</v>
      </c>
      <c r="E42" s="103">
        <f>+SUM(G42,+H42)</f>
        <v>5366</v>
      </c>
      <c r="F42" s="104">
        <f>IF(D42&gt;0,E42/D42*100,"-")</f>
        <v>49.14819564022715</v>
      </c>
      <c r="G42" s="103">
        <v>5366</v>
      </c>
      <c r="H42" s="103">
        <v>0</v>
      </c>
      <c r="I42" s="103">
        <f>+SUM(K42,+M42,+O42)</f>
        <v>5552</v>
      </c>
      <c r="J42" s="104">
        <f>IF(D42&gt;0,I42/D42*100,"-")</f>
        <v>50.851804359772856</v>
      </c>
      <c r="K42" s="103">
        <v>949</v>
      </c>
      <c r="L42" s="104">
        <f>IF(D42&gt;0,K42/D42*100,"-")</f>
        <v>8.69206814434878</v>
      </c>
      <c r="M42" s="103">
        <v>0</v>
      </c>
      <c r="N42" s="104">
        <f>IF(D42&gt;0,M42/D42*100,"-")</f>
        <v>0</v>
      </c>
      <c r="O42" s="103">
        <v>4603</v>
      </c>
      <c r="P42" s="103">
        <v>1817</v>
      </c>
      <c r="Q42" s="104">
        <f>IF(D42&gt;0,O42/D42*100,"-")</f>
        <v>42.15973621542407</v>
      </c>
      <c r="R42" s="103">
        <v>51</v>
      </c>
      <c r="S42" s="101"/>
      <c r="T42" s="101"/>
      <c r="U42" s="101"/>
      <c r="V42" s="101" t="s">
        <v>255</v>
      </c>
      <c r="W42" s="101"/>
      <c r="X42" s="101"/>
      <c r="Y42" s="101"/>
      <c r="Z42" s="101" t="s">
        <v>255</v>
      </c>
    </row>
    <row r="43" spans="1:26" s="107" customFormat="1" ht="13.5" customHeight="1">
      <c r="A43" s="101" t="s">
        <v>52</v>
      </c>
      <c r="B43" s="102" t="s">
        <v>324</v>
      </c>
      <c r="C43" s="101" t="s">
        <v>325</v>
      </c>
      <c r="D43" s="103">
        <f>+SUM(E43,+I43)</f>
        <v>18314</v>
      </c>
      <c r="E43" s="103">
        <f>+SUM(G43,+H43)</f>
        <v>2139</v>
      </c>
      <c r="F43" s="104">
        <f>IF(D43&gt;0,E43/D43*100,"-")</f>
        <v>11.679589385169816</v>
      </c>
      <c r="G43" s="103">
        <v>2139</v>
      </c>
      <c r="H43" s="103">
        <v>0</v>
      </c>
      <c r="I43" s="103">
        <f>+SUM(K43,+M43,+O43)</f>
        <v>16175</v>
      </c>
      <c r="J43" s="104">
        <f>IF(D43&gt;0,I43/D43*100,"-")</f>
        <v>88.32041061483018</v>
      </c>
      <c r="K43" s="103">
        <v>6598</v>
      </c>
      <c r="L43" s="104">
        <f>IF(D43&gt;0,K43/D43*100,"-")</f>
        <v>36.02708310582069</v>
      </c>
      <c r="M43" s="103">
        <v>0</v>
      </c>
      <c r="N43" s="104">
        <f>IF(D43&gt;0,M43/D43*100,"-")</f>
        <v>0</v>
      </c>
      <c r="O43" s="103">
        <v>9577</v>
      </c>
      <c r="P43" s="103">
        <v>3533</v>
      </c>
      <c r="Q43" s="104">
        <f>IF(D43&gt;0,O43/D43*100,"-")</f>
        <v>52.2933275090095</v>
      </c>
      <c r="R43" s="103">
        <v>53</v>
      </c>
      <c r="S43" s="101" t="s">
        <v>255</v>
      </c>
      <c r="T43" s="101"/>
      <c r="U43" s="101"/>
      <c r="V43" s="101"/>
      <c r="W43" s="101" t="s">
        <v>255</v>
      </c>
      <c r="X43" s="101"/>
      <c r="Y43" s="101"/>
      <c r="Z43" s="101"/>
    </row>
    <row r="44" spans="1:26" s="107" customFormat="1" ht="13.5" customHeight="1">
      <c r="A44" s="101" t="s">
        <v>52</v>
      </c>
      <c r="B44" s="102" t="s">
        <v>326</v>
      </c>
      <c r="C44" s="101" t="s">
        <v>327</v>
      </c>
      <c r="D44" s="103">
        <f>+SUM(E44,+I44)</f>
        <v>6011</v>
      </c>
      <c r="E44" s="103">
        <f>+SUM(G44,+H44)</f>
        <v>3226</v>
      </c>
      <c r="F44" s="104">
        <f>IF(D44&gt;0,E44/D44*100,"-")</f>
        <v>53.66827482947929</v>
      </c>
      <c r="G44" s="103">
        <v>3226</v>
      </c>
      <c r="H44" s="103">
        <v>0</v>
      </c>
      <c r="I44" s="103">
        <f>+SUM(K44,+M44,+O44)</f>
        <v>2785</v>
      </c>
      <c r="J44" s="104">
        <f>IF(D44&gt;0,I44/D44*100,"-")</f>
        <v>46.33172517052071</v>
      </c>
      <c r="K44" s="103">
        <v>0</v>
      </c>
      <c r="L44" s="104">
        <f>IF(D44&gt;0,K44/D44*100,"-")</f>
        <v>0</v>
      </c>
      <c r="M44" s="103">
        <v>0</v>
      </c>
      <c r="N44" s="104">
        <f>IF(D44&gt;0,M44/D44*100,"-")</f>
        <v>0</v>
      </c>
      <c r="O44" s="103">
        <v>2785</v>
      </c>
      <c r="P44" s="103">
        <v>1555</v>
      </c>
      <c r="Q44" s="104">
        <f>IF(D44&gt;0,O44/D44*100,"-")</f>
        <v>46.33172517052071</v>
      </c>
      <c r="R44" s="103">
        <v>16</v>
      </c>
      <c r="S44" s="101"/>
      <c r="T44" s="101"/>
      <c r="U44" s="101"/>
      <c r="V44" s="101" t="s">
        <v>255</v>
      </c>
      <c r="W44" s="101"/>
      <c r="X44" s="101"/>
      <c r="Y44" s="101"/>
      <c r="Z44" s="101" t="s">
        <v>255</v>
      </c>
    </row>
    <row r="45" spans="1:26" s="107" customFormat="1" ht="13.5" customHeight="1">
      <c r="A45" s="101" t="s">
        <v>52</v>
      </c>
      <c r="B45" s="102" t="s">
        <v>328</v>
      </c>
      <c r="C45" s="101" t="s">
        <v>329</v>
      </c>
      <c r="D45" s="103">
        <f>+SUM(E45,+I45)</f>
        <v>19390</v>
      </c>
      <c r="E45" s="103">
        <f>+SUM(G45,+H45)</f>
        <v>6546</v>
      </c>
      <c r="F45" s="104">
        <f>IF(D45&gt;0,E45/D45*100,"-")</f>
        <v>33.759669932955134</v>
      </c>
      <c r="G45" s="103">
        <v>6546</v>
      </c>
      <c r="H45" s="103">
        <v>0</v>
      </c>
      <c r="I45" s="103">
        <f>+SUM(K45,+M45,+O45)</f>
        <v>12844</v>
      </c>
      <c r="J45" s="104">
        <f>IF(D45&gt;0,I45/D45*100,"-")</f>
        <v>66.24033006704487</v>
      </c>
      <c r="K45" s="103">
        <v>390</v>
      </c>
      <c r="L45" s="104">
        <f>IF(D45&gt;0,K45/D45*100,"-")</f>
        <v>2.0113460546673543</v>
      </c>
      <c r="M45" s="103">
        <v>0</v>
      </c>
      <c r="N45" s="104">
        <f>IF(D45&gt;0,M45/D45*100,"-")</f>
        <v>0</v>
      </c>
      <c r="O45" s="103">
        <v>12454</v>
      </c>
      <c r="P45" s="103">
        <v>6050</v>
      </c>
      <c r="Q45" s="104">
        <f>IF(D45&gt;0,O45/D45*100,"-")</f>
        <v>64.22898401237751</v>
      </c>
      <c r="R45" s="103">
        <v>48</v>
      </c>
      <c r="S45" s="101"/>
      <c r="T45" s="101"/>
      <c r="U45" s="101" t="s">
        <v>255</v>
      </c>
      <c r="V45" s="101"/>
      <c r="W45" s="101"/>
      <c r="X45" s="101"/>
      <c r="Y45" s="101" t="s">
        <v>255</v>
      </c>
      <c r="Z45" s="101"/>
    </row>
    <row r="46" spans="1:26" s="107" customFormat="1" ht="13.5" customHeight="1">
      <c r="A46" s="101" t="s">
        <v>52</v>
      </c>
      <c r="B46" s="102" t="s">
        <v>330</v>
      </c>
      <c r="C46" s="101" t="s">
        <v>331</v>
      </c>
      <c r="D46" s="103">
        <f>+SUM(E46,+I46)</f>
        <v>14039</v>
      </c>
      <c r="E46" s="103">
        <f>+SUM(G46,+H46)</f>
        <v>3188</v>
      </c>
      <c r="F46" s="104">
        <f>IF(D46&gt;0,E46/D46*100,"-")</f>
        <v>22.7081700975853</v>
      </c>
      <c r="G46" s="103">
        <v>3188</v>
      </c>
      <c r="H46" s="103">
        <v>0</v>
      </c>
      <c r="I46" s="103">
        <f>+SUM(K46,+M46,+O46)</f>
        <v>10851</v>
      </c>
      <c r="J46" s="104">
        <f>IF(D46&gt;0,I46/D46*100,"-")</f>
        <v>77.2918299024147</v>
      </c>
      <c r="K46" s="103">
        <v>1464</v>
      </c>
      <c r="L46" s="104">
        <f>IF(D46&gt;0,K46/D46*100,"-")</f>
        <v>10.428093169029133</v>
      </c>
      <c r="M46" s="103">
        <v>0</v>
      </c>
      <c r="N46" s="104">
        <f>IF(D46&gt;0,M46/D46*100,"-")</f>
        <v>0</v>
      </c>
      <c r="O46" s="103">
        <v>9387</v>
      </c>
      <c r="P46" s="103">
        <v>4416</v>
      </c>
      <c r="Q46" s="104">
        <f>IF(D46&gt;0,O46/D46*100,"-")</f>
        <v>66.86373673338557</v>
      </c>
      <c r="R46" s="103">
        <v>47</v>
      </c>
      <c r="S46" s="101"/>
      <c r="T46" s="101"/>
      <c r="U46" s="101" t="s">
        <v>255</v>
      </c>
      <c r="V46" s="101"/>
      <c r="W46" s="101"/>
      <c r="X46" s="101"/>
      <c r="Y46" s="101" t="s">
        <v>255</v>
      </c>
      <c r="Z46" s="101"/>
    </row>
    <row r="47" spans="1:26" s="107" customFormat="1" ht="13.5" customHeight="1">
      <c r="A47" s="101" t="s">
        <v>52</v>
      </c>
      <c r="B47" s="102" t="s">
        <v>332</v>
      </c>
      <c r="C47" s="101" t="s">
        <v>333</v>
      </c>
      <c r="D47" s="103">
        <f>+SUM(E47,+I47)</f>
        <v>2684</v>
      </c>
      <c r="E47" s="103">
        <f>+SUM(G47,+H47)</f>
        <v>567</v>
      </c>
      <c r="F47" s="104">
        <f>IF(D47&gt;0,E47/D47*100,"-")</f>
        <v>21.125186289120716</v>
      </c>
      <c r="G47" s="103">
        <v>567</v>
      </c>
      <c r="H47" s="103">
        <v>0</v>
      </c>
      <c r="I47" s="103">
        <f>+SUM(K47,+M47,+O47)</f>
        <v>2117</v>
      </c>
      <c r="J47" s="104">
        <f>IF(D47&gt;0,I47/D47*100,"-")</f>
        <v>78.8748137108793</v>
      </c>
      <c r="K47" s="103">
        <v>1398</v>
      </c>
      <c r="L47" s="104">
        <f>IF(D47&gt;0,K47/D47*100,"-")</f>
        <v>52.08643815201193</v>
      </c>
      <c r="M47" s="103">
        <v>0</v>
      </c>
      <c r="N47" s="104">
        <f>IF(D47&gt;0,M47/D47*100,"-")</f>
        <v>0</v>
      </c>
      <c r="O47" s="103">
        <v>719</v>
      </c>
      <c r="P47" s="103">
        <v>305</v>
      </c>
      <c r="Q47" s="104">
        <f>IF(D47&gt;0,O47/D47*100,"-")</f>
        <v>26.78837555886736</v>
      </c>
      <c r="R47" s="103">
        <v>6</v>
      </c>
      <c r="S47" s="101"/>
      <c r="T47" s="101"/>
      <c r="U47" s="101" t="s">
        <v>255</v>
      </c>
      <c r="V47" s="101"/>
      <c r="W47" s="101"/>
      <c r="X47" s="101"/>
      <c r="Y47" s="101" t="s">
        <v>255</v>
      </c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47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青森県</v>
      </c>
      <c r="B7" s="109" t="str">
        <f>'水洗化人口等'!B7</f>
        <v>02000</v>
      </c>
      <c r="C7" s="108" t="s">
        <v>201</v>
      </c>
      <c r="D7" s="110">
        <f>SUM(E7,+H7,+K7)</f>
        <v>429661</v>
      </c>
      <c r="E7" s="110">
        <f>SUM(F7:G7)</f>
        <v>0</v>
      </c>
      <c r="F7" s="110">
        <f>SUM(F$8:F$1000)</f>
        <v>0</v>
      </c>
      <c r="G7" s="110">
        <f>SUM(G$8:G$1000)</f>
        <v>0</v>
      </c>
      <c r="H7" s="110">
        <f>SUM(I7:J7)</f>
        <v>2681</v>
      </c>
      <c r="I7" s="110">
        <f>SUM(I$8:I$1000)</f>
        <v>0</v>
      </c>
      <c r="J7" s="110">
        <f>SUM(J$8:J$1000)</f>
        <v>2681</v>
      </c>
      <c r="K7" s="110">
        <f>SUM(L7:M7)</f>
        <v>426980</v>
      </c>
      <c r="L7" s="110">
        <f>SUM(L$8:L$1000)</f>
        <v>140999</v>
      </c>
      <c r="M7" s="110">
        <f>SUM(M$8:M$1000)</f>
        <v>285981</v>
      </c>
      <c r="N7" s="110">
        <f>SUM(O7,+V7,+AC7)</f>
        <v>429622</v>
      </c>
      <c r="O7" s="110">
        <f>SUM(P7:U7)</f>
        <v>141017</v>
      </c>
      <c r="P7" s="110">
        <f aca="true" t="shared" si="0" ref="P7:U7">SUM(P$8:P$1000)</f>
        <v>141017</v>
      </c>
      <c r="Q7" s="110">
        <f t="shared" si="0"/>
        <v>0</v>
      </c>
      <c r="R7" s="110">
        <f t="shared" si="0"/>
        <v>0</v>
      </c>
      <c r="S7" s="110">
        <f t="shared" si="0"/>
        <v>0</v>
      </c>
      <c r="T7" s="110">
        <f t="shared" si="0"/>
        <v>0</v>
      </c>
      <c r="U7" s="110">
        <f t="shared" si="0"/>
        <v>0</v>
      </c>
      <c r="V7" s="110">
        <f>SUM(W7:AB7)</f>
        <v>288605</v>
      </c>
      <c r="W7" s="110">
        <f aca="true" t="shared" si="1" ref="W7:AB7">SUM(W$8:W$1000)</f>
        <v>288605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0</v>
      </c>
      <c r="AC7" s="110">
        <f>SUM(AD7:AE7)</f>
        <v>0</v>
      </c>
      <c r="AD7" s="110">
        <f>SUM(AD$8:AD$1000)</f>
        <v>0</v>
      </c>
      <c r="AE7" s="110">
        <f>SUM(AE$8:AE$1000)</f>
        <v>0</v>
      </c>
      <c r="AF7" s="110">
        <f>SUM(AG7:AI7)</f>
        <v>12225</v>
      </c>
      <c r="AG7" s="110">
        <f>SUM(AG$8:AG$1000)</f>
        <v>12225</v>
      </c>
      <c r="AH7" s="110">
        <f>SUM(AH$8:AH$1000)</f>
        <v>0</v>
      </c>
      <c r="AI7" s="110">
        <f>SUM(AI$8:AI$1000)</f>
        <v>0</v>
      </c>
      <c r="AJ7" s="110">
        <f>SUM(AK7:AS7)</f>
        <v>14814</v>
      </c>
      <c r="AK7" s="110">
        <f aca="true" t="shared" si="2" ref="AK7:AS7">SUM(AK$8:AK$1000)</f>
        <v>2819</v>
      </c>
      <c r="AL7" s="110">
        <f t="shared" si="2"/>
        <v>0</v>
      </c>
      <c r="AM7" s="110">
        <f t="shared" si="2"/>
        <v>4019</v>
      </c>
      <c r="AN7" s="110">
        <f t="shared" si="2"/>
        <v>2250</v>
      </c>
      <c r="AO7" s="110">
        <f t="shared" si="2"/>
        <v>0</v>
      </c>
      <c r="AP7" s="110">
        <f t="shared" si="2"/>
        <v>3796</v>
      </c>
      <c r="AQ7" s="110">
        <f t="shared" si="2"/>
        <v>1196</v>
      </c>
      <c r="AR7" s="110">
        <f t="shared" si="2"/>
        <v>0</v>
      </c>
      <c r="AS7" s="110">
        <f t="shared" si="2"/>
        <v>734</v>
      </c>
      <c r="AT7" s="110">
        <f>SUM(AU7:AY7)</f>
        <v>418</v>
      </c>
      <c r="AU7" s="110">
        <f>SUM(AU$8:AU$1000)</f>
        <v>230</v>
      </c>
      <c r="AV7" s="110">
        <f>SUM(AV$8:AV$1000)</f>
        <v>0</v>
      </c>
      <c r="AW7" s="110">
        <f>SUM(AW$8:AW$1000)</f>
        <v>188</v>
      </c>
      <c r="AX7" s="110">
        <f>SUM(AX$8:AX$1000)</f>
        <v>0</v>
      </c>
      <c r="AY7" s="110">
        <f>SUM(AY$8:AY$1000)</f>
        <v>0</v>
      </c>
      <c r="AZ7" s="110">
        <f>SUM(BA7:BC7)</f>
        <v>1643</v>
      </c>
      <c r="BA7" s="110">
        <f>SUM(BA$8:BA$1000)</f>
        <v>1643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52</v>
      </c>
      <c r="B8" s="106" t="s">
        <v>253</v>
      </c>
      <c r="C8" s="101" t="s">
        <v>254</v>
      </c>
      <c r="D8" s="103">
        <f>SUM(E8,+H8,+K8)</f>
        <v>57904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57904</v>
      </c>
      <c r="L8" s="103">
        <v>16763</v>
      </c>
      <c r="M8" s="103">
        <v>41141</v>
      </c>
      <c r="N8" s="103">
        <f>SUM(O8,+V8,+AC8)</f>
        <v>57904</v>
      </c>
      <c r="O8" s="103">
        <f>SUM(P8:U8)</f>
        <v>16763</v>
      </c>
      <c r="P8" s="103">
        <v>16763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41141</v>
      </c>
      <c r="W8" s="103">
        <v>41141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157</v>
      </c>
      <c r="AG8" s="103">
        <v>157</v>
      </c>
      <c r="AH8" s="103">
        <v>0</v>
      </c>
      <c r="AI8" s="103">
        <v>0</v>
      </c>
      <c r="AJ8" s="103">
        <f>SUM(AK8:AS8)</f>
        <v>2505</v>
      </c>
      <c r="AK8" s="103">
        <v>2505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157</v>
      </c>
      <c r="AU8" s="103">
        <v>157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52</v>
      </c>
      <c r="B9" s="106" t="s">
        <v>256</v>
      </c>
      <c r="C9" s="101" t="s">
        <v>257</v>
      </c>
      <c r="D9" s="103">
        <f>SUM(E9,+H9,+K9)</f>
        <v>20513</v>
      </c>
      <c r="E9" s="103">
        <f>SUM(F9:G9)</f>
        <v>0</v>
      </c>
      <c r="F9" s="103">
        <v>0</v>
      </c>
      <c r="G9" s="103">
        <v>0</v>
      </c>
      <c r="H9" s="103">
        <f>SUM(I9:J9)</f>
        <v>2681</v>
      </c>
      <c r="I9" s="103">
        <v>0</v>
      </c>
      <c r="J9" s="103">
        <v>2681</v>
      </c>
      <c r="K9" s="103">
        <f>SUM(L9:M9)</f>
        <v>17832</v>
      </c>
      <c r="L9" s="103">
        <v>5606</v>
      </c>
      <c r="M9" s="103">
        <v>12226</v>
      </c>
      <c r="N9" s="103">
        <f>SUM(O9,+V9,+AC9)</f>
        <v>20513</v>
      </c>
      <c r="O9" s="103">
        <f>SUM(P9:U9)</f>
        <v>5606</v>
      </c>
      <c r="P9" s="103">
        <v>5606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14907</v>
      </c>
      <c r="W9" s="103">
        <v>14907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249</v>
      </c>
      <c r="AG9" s="103">
        <v>249</v>
      </c>
      <c r="AH9" s="103">
        <v>0</v>
      </c>
      <c r="AI9" s="103">
        <v>0</v>
      </c>
      <c r="AJ9" s="103">
        <f>SUM(AK9:AS9)</f>
        <v>249</v>
      </c>
      <c r="AK9" s="103">
        <v>0</v>
      </c>
      <c r="AL9" s="103">
        <v>0</v>
      </c>
      <c r="AM9" s="103">
        <v>249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71</v>
      </c>
      <c r="AU9" s="103">
        <v>0</v>
      </c>
      <c r="AV9" s="103">
        <v>0</v>
      </c>
      <c r="AW9" s="103">
        <v>71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52</v>
      </c>
      <c r="B10" s="106" t="s">
        <v>258</v>
      </c>
      <c r="C10" s="101" t="s">
        <v>259</v>
      </c>
      <c r="D10" s="103">
        <f>SUM(E10,+H10,+K10)</f>
        <v>87469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87469</v>
      </c>
      <c r="L10" s="103">
        <v>33689</v>
      </c>
      <c r="M10" s="103">
        <v>53780</v>
      </c>
      <c r="N10" s="103">
        <f>SUM(O10,+V10,+AC10)</f>
        <v>87469</v>
      </c>
      <c r="O10" s="103">
        <f>SUM(P10:U10)</f>
        <v>33689</v>
      </c>
      <c r="P10" s="103">
        <v>33689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53780</v>
      </c>
      <c r="W10" s="103">
        <v>53780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4032</v>
      </c>
      <c r="AG10" s="103">
        <v>4032</v>
      </c>
      <c r="AH10" s="103">
        <v>0</v>
      </c>
      <c r="AI10" s="103">
        <v>0</v>
      </c>
      <c r="AJ10" s="103">
        <f>SUM(AK10:AS10)</f>
        <v>4032</v>
      </c>
      <c r="AK10" s="103">
        <v>0</v>
      </c>
      <c r="AL10" s="103">
        <v>0</v>
      </c>
      <c r="AM10" s="103">
        <v>142</v>
      </c>
      <c r="AN10" s="103">
        <v>0</v>
      </c>
      <c r="AO10" s="103">
        <v>0</v>
      </c>
      <c r="AP10" s="103">
        <v>3796</v>
      </c>
      <c r="AQ10" s="103">
        <v>0</v>
      </c>
      <c r="AR10" s="103">
        <v>0</v>
      </c>
      <c r="AS10" s="103">
        <v>94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52</v>
      </c>
      <c r="B11" s="106" t="s">
        <v>260</v>
      </c>
      <c r="C11" s="101" t="s">
        <v>261</v>
      </c>
      <c r="D11" s="103">
        <f>SUM(E11,+H11,+K11)</f>
        <v>9947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9947</v>
      </c>
      <c r="L11" s="103">
        <v>2590</v>
      </c>
      <c r="M11" s="103">
        <v>7357</v>
      </c>
      <c r="N11" s="103">
        <f>SUM(O11,+V11,+AC11)</f>
        <v>9947</v>
      </c>
      <c r="O11" s="103">
        <f>SUM(P11:U11)</f>
        <v>2590</v>
      </c>
      <c r="P11" s="103">
        <v>2590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7357</v>
      </c>
      <c r="W11" s="103">
        <v>7357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495</v>
      </c>
      <c r="AG11" s="103">
        <v>495</v>
      </c>
      <c r="AH11" s="103">
        <v>0</v>
      </c>
      <c r="AI11" s="103">
        <v>0</v>
      </c>
      <c r="AJ11" s="103">
        <f>SUM(AK11:AS11)</f>
        <v>495</v>
      </c>
      <c r="AK11" s="103">
        <v>0</v>
      </c>
      <c r="AL11" s="103">
        <v>0</v>
      </c>
      <c r="AM11" s="103">
        <v>495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23</v>
      </c>
      <c r="AU11" s="103">
        <v>0</v>
      </c>
      <c r="AV11" s="103">
        <v>0</v>
      </c>
      <c r="AW11" s="103">
        <v>23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52</v>
      </c>
      <c r="B12" s="106" t="s">
        <v>262</v>
      </c>
      <c r="C12" s="101" t="s">
        <v>263</v>
      </c>
      <c r="D12" s="103">
        <f>SUM(E12,+H12,+K12)</f>
        <v>24213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24213</v>
      </c>
      <c r="L12" s="103">
        <v>7414</v>
      </c>
      <c r="M12" s="103">
        <v>16799</v>
      </c>
      <c r="N12" s="103">
        <f>SUM(O12,+V12,+AC12)</f>
        <v>24213</v>
      </c>
      <c r="O12" s="103">
        <f>SUM(P12:U12)</f>
        <v>7414</v>
      </c>
      <c r="P12" s="103">
        <v>7414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16799</v>
      </c>
      <c r="W12" s="103">
        <v>16799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728</v>
      </c>
      <c r="AG12" s="103">
        <v>728</v>
      </c>
      <c r="AH12" s="103">
        <v>0</v>
      </c>
      <c r="AI12" s="103">
        <v>0</v>
      </c>
      <c r="AJ12" s="103">
        <f>SUM(AK12:AS12)</f>
        <v>728</v>
      </c>
      <c r="AK12" s="103">
        <v>0</v>
      </c>
      <c r="AL12" s="103">
        <v>0</v>
      </c>
      <c r="AM12" s="103">
        <v>0</v>
      </c>
      <c r="AN12" s="103">
        <v>190</v>
      </c>
      <c r="AO12" s="103">
        <v>0</v>
      </c>
      <c r="AP12" s="103">
        <v>0</v>
      </c>
      <c r="AQ12" s="103">
        <v>436</v>
      </c>
      <c r="AR12" s="103">
        <v>0</v>
      </c>
      <c r="AS12" s="103">
        <v>102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52</v>
      </c>
      <c r="B13" s="106" t="s">
        <v>264</v>
      </c>
      <c r="C13" s="101" t="s">
        <v>265</v>
      </c>
      <c r="D13" s="103">
        <f>SUM(E13,+H13,+K13)</f>
        <v>16726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16726</v>
      </c>
      <c r="L13" s="103">
        <v>3318</v>
      </c>
      <c r="M13" s="103">
        <v>13408</v>
      </c>
      <c r="N13" s="103">
        <f>SUM(O13,+V13,+AC13)</f>
        <v>16726</v>
      </c>
      <c r="O13" s="103">
        <f>SUM(P13:U13)</f>
        <v>3318</v>
      </c>
      <c r="P13" s="103">
        <v>3318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13408</v>
      </c>
      <c r="W13" s="103">
        <v>13408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671</v>
      </c>
      <c r="AG13" s="103">
        <v>671</v>
      </c>
      <c r="AH13" s="103">
        <v>0</v>
      </c>
      <c r="AI13" s="103">
        <v>0</v>
      </c>
      <c r="AJ13" s="103">
        <f>SUM(AK13:AS13)</f>
        <v>671</v>
      </c>
      <c r="AK13" s="103">
        <v>0</v>
      </c>
      <c r="AL13" s="103">
        <v>0</v>
      </c>
      <c r="AM13" s="103">
        <v>135</v>
      </c>
      <c r="AN13" s="103">
        <v>536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11</v>
      </c>
      <c r="AU13" s="103">
        <v>0</v>
      </c>
      <c r="AV13" s="103">
        <v>0</v>
      </c>
      <c r="AW13" s="103">
        <v>11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52</v>
      </c>
      <c r="B14" s="106" t="s">
        <v>266</v>
      </c>
      <c r="C14" s="101" t="s">
        <v>267</v>
      </c>
      <c r="D14" s="103">
        <f>SUM(E14,+H14,+K14)</f>
        <v>12849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12849</v>
      </c>
      <c r="L14" s="103">
        <v>1552</v>
      </c>
      <c r="M14" s="103">
        <v>11297</v>
      </c>
      <c r="N14" s="103">
        <f>SUM(O14,+V14,+AC14)</f>
        <v>12849</v>
      </c>
      <c r="O14" s="103">
        <f>SUM(P14:U14)</f>
        <v>1552</v>
      </c>
      <c r="P14" s="103">
        <v>1552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11297</v>
      </c>
      <c r="W14" s="103">
        <v>11297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701</v>
      </c>
      <c r="AG14" s="103">
        <v>701</v>
      </c>
      <c r="AH14" s="103">
        <v>0</v>
      </c>
      <c r="AI14" s="103">
        <v>0</v>
      </c>
      <c r="AJ14" s="103">
        <f>SUM(AK14:AS14)</f>
        <v>701</v>
      </c>
      <c r="AK14" s="103">
        <v>0</v>
      </c>
      <c r="AL14" s="103">
        <v>0</v>
      </c>
      <c r="AM14" s="103">
        <v>58</v>
      </c>
      <c r="AN14" s="103">
        <v>643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5</v>
      </c>
      <c r="AU14" s="103">
        <v>0</v>
      </c>
      <c r="AV14" s="103">
        <v>0</v>
      </c>
      <c r="AW14" s="103">
        <v>5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52</v>
      </c>
      <c r="B15" s="106" t="s">
        <v>268</v>
      </c>
      <c r="C15" s="101" t="s">
        <v>269</v>
      </c>
      <c r="D15" s="103">
        <f>SUM(E15,+H15,+K15)</f>
        <v>43447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43447</v>
      </c>
      <c r="L15" s="103">
        <v>11076</v>
      </c>
      <c r="M15" s="103">
        <v>32371</v>
      </c>
      <c r="N15" s="103">
        <f>SUM(O15,+V15,+AC15)</f>
        <v>43447</v>
      </c>
      <c r="O15" s="103">
        <f>SUM(P15:U15)</f>
        <v>11076</v>
      </c>
      <c r="P15" s="103">
        <v>11076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32371</v>
      </c>
      <c r="W15" s="103">
        <v>32371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532</v>
      </c>
      <c r="AG15" s="103">
        <v>532</v>
      </c>
      <c r="AH15" s="103">
        <v>0</v>
      </c>
      <c r="AI15" s="103">
        <v>0</v>
      </c>
      <c r="AJ15" s="103">
        <f>SUM(AK15:AS15)</f>
        <v>532</v>
      </c>
      <c r="AK15" s="103">
        <v>0</v>
      </c>
      <c r="AL15" s="103">
        <v>0</v>
      </c>
      <c r="AM15" s="103">
        <v>532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1048</v>
      </c>
      <c r="BA15" s="103">
        <v>1048</v>
      </c>
      <c r="BB15" s="103">
        <v>0</v>
      </c>
      <c r="BC15" s="103">
        <v>0</v>
      </c>
    </row>
    <row r="16" spans="1:55" s="107" customFormat="1" ht="13.5" customHeight="1">
      <c r="A16" s="105" t="s">
        <v>52</v>
      </c>
      <c r="B16" s="106" t="s">
        <v>270</v>
      </c>
      <c r="C16" s="101" t="s">
        <v>271</v>
      </c>
      <c r="D16" s="103">
        <f>SUM(E16,+H16,+K16)</f>
        <v>12452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12452</v>
      </c>
      <c r="L16" s="103">
        <v>5666</v>
      </c>
      <c r="M16" s="103">
        <v>6786</v>
      </c>
      <c r="N16" s="103">
        <f>SUM(O16,+V16,+AC16)</f>
        <v>12452</v>
      </c>
      <c r="O16" s="103">
        <f>SUM(P16:U16)</f>
        <v>5666</v>
      </c>
      <c r="P16" s="103">
        <v>5666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6786</v>
      </c>
      <c r="W16" s="103">
        <v>6786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375</v>
      </c>
      <c r="AG16" s="103">
        <v>375</v>
      </c>
      <c r="AH16" s="103">
        <v>0</v>
      </c>
      <c r="AI16" s="103">
        <v>0</v>
      </c>
      <c r="AJ16" s="103">
        <f>SUM(AK16:AS16)</f>
        <v>375</v>
      </c>
      <c r="AK16" s="103">
        <v>0</v>
      </c>
      <c r="AL16" s="103">
        <v>0</v>
      </c>
      <c r="AM16" s="103">
        <v>0</v>
      </c>
      <c r="AN16" s="103">
        <v>98</v>
      </c>
      <c r="AO16" s="103">
        <v>0</v>
      </c>
      <c r="AP16" s="103">
        <v>0</v>
      </c>
      <c r="AQ16" s="103">
        <v>224</v>
      </c>
      <c r="AR16" s="103">
        <v>0</v>
      </c>
      <c r="AS16" s="103">
        <v>53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52</v>
      </c>
      <c r="B17" s="106" t="s">
        <v>272</v>
      </c>
      <c r="C17" s="101" t="s">
        <v>273</v>
      </c>
      <c r="D17" s="103">
        <f>SUM(E17,+H17,+K17)</f>
        <v>5408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5408</v>
      </c>
      <c r="L17" s="103">
        <v>1652</v>
      </c>
      <c r="M17" s="103">
        <v>3756</v>
      </c>
      <c r="N17" s="103">
        <f>SUM(O17,+V17,+AC17)</f>
        <v>5408</v>
      </c>
      <c r="O17" s="103">
        <f>SUM(P17:U17)</f>
        <v>1652</v>
      </c>
      <c r="P17" s="103">
        <v>1652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3756</v>
      </c>
      <c r="W17" s="103">
        <v>3756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54</v>
      </c>
      <c r="AG17" s="103">
        <v>54</v>
      </c>
      <c r="AH17" s="103">
        <v>0</v>
      </c>
      <c r="AI17" s="103">
        <v>0</v>
      </c>
      <c r="AJ17" s="103">
        <f>SUM(AK17:AS17)</f>
        <v>98</v>
      </c>
      <c r="AK17" s="103">
        <v>62</v>
      </c>
      <c r="AL17" s="103">
        <v>0</v>
      </c>
      <c r="AM17" s="103">
        <v>36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20</v>
      </c>
      <c r="AU17" s="103">
        <v>18</v>
      </c>
      <c r="AV17" s="103">
        <v>0</v>
      </c>
      <c r="AW17" s="103">
        <v>2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52</v>
      </c>
      <c r="B18" s="106" t="s">
        <v>274</v>
      </c>
      <c r="C18" s="101" t="s">
        <v>275</v>
      </c>
      <c r="D18" s="103">
        <f>SUM(E18,+H18,+K18)</f>
        <v>5718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5718</v>
      </c>
      <c r="L18" s="103">
        <v>1571</v>
      </c>
      <c r="M18" s="103">
        <v>4147</v>
      </c>
      <c r="N18" s="103">
        <f>SUM(O18,+V18,+AC18)</f>
        <v>5718</v>
      </c>
      <c r="O18" s="103">
        <f>SUM(P18:U18)</f>
        <v>1571</v>
      </c>
      <c r="P18" s="103">
        <v>1571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4147</v>
      </c>
      <c r="W18" s="103">
        <v>4147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16</v>
      </c>
      <c r="AG18" s="103">
        <v>16</v>
      </c>
      <c r="AH18" s="103">
        <v>0</v>
      </c>
      <c r="AI18" s="103">
        <v>0</v>
      </c>
      <c r="AJ18" s="103">
        <f>SUM(AK18:AS18)</f>
        <v>247</v>
      </c>
      <c r="AK18" s="103">
        <v>247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16</v>
      </c>
      <c r="AU18" s="103">
        <v>16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52</v>
      </c>
      <c r="B19" s="106" t="s">
        <v>276</v>
      </c>
      <c r="C19" s="101" t="s">
        <v>277</v>
      </c>
      <c r="D19" s="103">
        <f>SUM(E19,+H19,+K19)</f>
        <v>2358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2358</v>
      </c>
      <c r="L19" s="103">
        <v>691</v>
      </c>
      <c r="M19" s="103">
        <v>1667</v>
      </c>
      <c r="N19" s="103">
        <f>SUM(O19,+V19,+AC19)</f>
        <v>2319</v>
      </c>
      <c r="O19" s="103">
        <f>SUM(P19:U19)</f>
        <v>709</v>
      </c>
      <c r="P19" s="103">
        <v>709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1610</v>
      </c>
      <c r="W19" s="103">
        <v>1610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83</v>
      </c>
      <c r="AG19" s="103">
        <v>83</v>
      </c>
      <c r="AH19" s="103">
        <v>0</v>
      </c>
      <c r="AI19" s="103">
        <v>0</v>
      </c>
      <c r="AJ19" s="103">
        <f>SUM(AK19:AS19)</f>
        <v>83</v>
      </c>
      <c r="AK19" s="103">
        <v>0</v>
      </c>
      <c r="AL19" s="103">
        <v>0</v>
      </c>
      <c r="AM19" s="103">
        <v>83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52</v>
      </c>
      <c r="B20" s="106" t="s">
        <v>278</v>
      </c>
      <c r="C20" s="101" t="s">
        <v>279</v>
      </c>
      <c r="D20" s="103">
        <f>SUM(E20,+H20,+K20)</f>
        <v>1623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1623</v>
      </c>
      <c r="L20" s="103">
        <v>508</v>
      </c>
      <c r="M20" s="103">
        <v>1115</v>
      </c>
      <c r="N20" s="103">
        <f>SUM(O20,+V20,+AC20)</f>
        <v>1623</v>
      </c>
      <c r="O20" s="103">
        <f>SUM(P20:U20)</f>
        <v>508</v>
      </c>
      <c r="P20" s="103">
        <v>508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1115</v>
      </c>
      <c r="W20" s="103">
        <v>1115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86</v>
      </c>
      <c r="AG20" s="103">
        <v>86</v>
      </c>
      <c r="AH20" s="103">
        <v>0</v>
      </c>
      <c r="AI20" s="103">
        <v>0</v>
      </c>
      <c r="AJ20" s="103">
        <f>SUM(AK20:AS20)</f>
        <v>86</v>
      </c>
      <c r="AK20" s="103">
        <v>0</v>
      </c>
      <c r="AL20" s="103">
        <v>0</v>
      </c>
      <c r="AM20" s="103">
        <v>86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52</v>
      </c>
      <c r="B21" s="106" t="s">
        <v>280</v>
      </c>
      <c r="C21" s="101" t="s">
        <v>281</v>
      </c>
      <c r="D21" s="103">
        <f>SUM(E21,+H21,+K21)</f>
        <v>3739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3739</v>
      </c>
      <c r="L21" s="103">
        <v>2009</v>
      </c>
      <c r="M21" s="103">
        <v>1730</v>
      </c>
      <c r="N21" s="103">
        <f>SUM(O21,+V21,+AC21)</f>
        <v>3739</v>
      </c>
      <c r="O21" s="103">
        <f>SUM(P21:U21)</f>
        <v>2009</v>
      </c>
      <c r="P21" s="103">
        <v>2009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1730</v>
      </c>
      <c r="W21" s="103">
        <v>1730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123</v>
      </c>
      <c r="AG21" s="103">
        <v>123</v>
      </c>
      <c r="AH21" s="103">
        <v>0</v>
      </c>
      <c r="AI21" s="103">
        <v>0</v>
      </c>
      <c r="AJ21" s="103">
        <f>SUM(AK21:AS21)</f>
        <v>123</v>
      </c>
      <c r="AK21" s="103">
        <v>0</v>
      </c>
      <c r="AL21" s="103">
        <v>0</v>
      </c>
      <c r="AM21" s="103">
        <v>123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52</v>
      </c>
      <c r="B22" s="106" t="s">
        <v>282</v>
      </c>
      <c r="C22" s="101" t="s">
        <v>283</v>
      </c>
      <c r="D22" s="103">
        <f>SUM(E22,+H22,+K22)</f>
        <v>3858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3858</v>
      </c>
      <c r="L22" s="103">
        <v>2700</v>
      </c>
      <c r="M22" s="103">
        <v>1158</v>
      </c>
      <c r="N22" s="103">
        <f>SUM(O22,+V22,+AC22)</f>
        <v>3858</v>
      </c>
      <c r="O22" s="103">
        <f>SUM(P22:U22)</f>
        <v>2700</v>
      </c>
      <c r="P22" s="103">
        <v>2700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1158</v>
      </c>
      <c r="W22" s="103">
        <v>1158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230</v>
      </c>
      <c r="AG22" s="103">
        <v>230</v>
      </c>
      <c r="AH22" s="103">
        <v>0</v>
      </c>
      <c r="AI22" s="103">
        <v>0</v>
      </c>
      <c r="AJ22" s="103">
        <f>SUM(AK22:AS22)</f>
        <v>230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230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52</v>
      </c>
      <c r="B23" s="106" t="s">
        <v>284</v>
      </c>
      <c r="C23" s="101" t="s">
        <v>285</v>
      </c>
      <c r="D23" s="103">
        <f>SUM(E23,+H23,+K23)</f>
        <v>3331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3331</v>
      </c>
      <c r="L23" s="103">
        <v>2690</v>
      </c>
      <c r="M23" s="103">
        <v>641</v>
      </c>
      <c r="N23" s="103">
        <f>SUM(O23,+V23,+AC23)</f>
        <v>3331</v>
      </c>
      <c r="O23" s="103">
        <f>SUM(P23:U23)</f>
        <v>2690</v>
      </c>
      <c r="P23" s="103">
        <v>2690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641</v>
      </c>
      <c r="W23" s="103">
        <v>641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199</v>
      </c>
      <c r="AG23" s="103">
        <v>199</v>
      </c>
      <c r="AH23" s="103">
        <v>0</v>
      </c>
      <c r="AI23" s="103">
        <v>0</v>
      </c>
      <c r="AJ23" s="103">
        <f>SUM(AK23:AS23)</f>
        <v>199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199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52</v>
      </c>
      <c r="B24" s="106" t="s">
        <v>286</v>
      </c>
      <c r="C24" s="101" t="s">
        <v>287</v>
      </c>
      <c r="D24" s="103">
        <f>SUM(E24,+H24,+K24)</f>
        <v>765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765</v>
      </c>
      <c r="L24" s="103">
        <v>491</v>
      </c>
      <c r="M24" s="103">
        <v>274</v>
      </c>
      <c r="N24" s="103">
        <f>SUM(O24,+V24,+AC24)</f>
        <v>765</v>
      </c>
      <c r="O24" s="103">
        <f>SUM(P24:U24)</f>
        <v>491</v>
      </c>
      <c r="P24" s="103">
        <v>491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274</v>
      </c>
      <c r="W24" s="103">
        <v>274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</v>
      </c>
      <c r="AG24" s="103">
        <v>3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3</v>
      </c>
      <c r="AU24" s="103">
        <v>3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52</v>
      </c>
      <c r="B25" s="106" t="s">
        <v>288</v>
      </c>
      <c r="C25" s="101" t="s">
        <v>289</v>
      </c>
      <c r="D25" s="103">
        <f>SUM(E25,+H25,+K25)</f>
        <v>2210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2210</v>
      </c>
      <c r="L25" s="103">
        <v>1011</v>
      </c>
      <c r="M25" s="103">
        <v>1199</v>
      </c>
      <c r="N25" s="103">
        <f>SUM(O25,+V25,+AC25)</f>
        <v>2210</v>
      </c>
      <c r="O25" s="103">
        <f>SUM(P25:U25)</f>
        <v>1011</v>
      </c>
      <c r="P25" s="103">
        <v>1011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1199</v>
      </c>
      <c r="W25" s="103">
        <v>1199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47</v>
      </c>
      <c r="AG25" s="103">
        <v>47</v>
      </c>
      <c r="AH25" s="103">
        <v>0</v>
      </c>
      <c r="AI25" s="103">
        <v>0</v>
      </c>
      <c r="AJ25" s="103">
        <f>SUM(AK25:AS25)</f>
        <v>47</v>
      </c>
      <c r="AK25" s="103">
        <v>5</v>
      </c>
      <c r="AL25" s="103">
        <v>0</v>
      </c>
      <c r="AM25" s="103">
        <v>42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7</v>
      </c>
      <c r="AU25" s="103">
        <v>5</v>
      </c>
      <c r="AV25" s="103">
        <v>0</v>
      </c>
      <c r="AW25" s="103">
        <v>2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52</v>
      </c>
      <c r="B26" s="106" t="s">
        <v>290</v>
      </c>
      <c r="C26" s="101" t="s">
        <v>291</v>
      </c>
      <c r="D26" s="103">
        <f>SUM(E26,+H26,+K26)</f>
        <v>3558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3558</v>
      </c>
      <c r="L26" s="103">
        <v>1863</v>
      </c>
      <c r="M26" s="103">
        <v>1695</v>
      </c>
      <c r="N26" s="103">
        <f>SUM(O26,+V26,+AC26)</f>
        <v>3558</v>
      </c>
      <c r="O26" s="103">
        <f>SUM(P26:U26)</f>
        <v>1863</v>
      </c>
      <c r="P26" s="103">
        <v>1863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1695</v>
      </c>
      <c r="W26" s="103">
        <v>1695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17</v>
      </c>
      <c r="AG26" s="103">
        <v>17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17</v>
      </c>
      <c r="AU26" s="103">
        <v>17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52</v>
      </c>
      <c r="B27" s="106" t="s">
        <v>292</v>
      </c>
      <c r="C27" s="101" t="s">
        <v>293</v>
      </c>
      <c r="D27" s="103">
        <f>SUM(E27,+H27,+K27)</f>
        <v>948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948</v>
      </c>
      <c r="L27" s="103">
        <v>366</v>
      </c>
      <c r="M27" s="103">
        <v>582</v>
      </c>
      <c r="N27" s="103">
        <f>SUM(O27,+V27,+AC27)</f>
        <v>948</v>
      </c>
      <c r="O27" s="103">
        <f>SUM(P27:U27)</f>
        <v>366</v>
      </c>
      <c r="P27" s="103">
        <v>366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582</v>
      </c>
      <c r="W27" s="103">
        <v>582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47</v>
      </c>
      <c r="AG27" s="103">
        <v>47</v>
      </c>
      <c r="AH27" s="103">
        <v>0</v>
      </c>
      <c r="AI27" s="103">
        <v>0</v>
      </c>
      <c r="AJ27" s="103">
        <f>SUM(AK27:AS27)</f>
        <v>47</v>
      </c>
      <c r="AK27" s="103">
        <v>0</v>
      </c>
      <c r="AL27" s="103">
        <v>0</v>
      </c>
      <c r="AM27" s="103">
        <v>47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2</v>
      </c>
      <c r="AU27" s="103">
        <v>0</v>
      </c>
      <c r="AV27" s="103">
        <v>0</v>
      </c>
      <c r="AW27" s="103">
        <v>2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52</v>
      </c>
      <c r="B28" s="106" t="s">
        <v>294</v>
      </c>
      <c r="C28" s="101" t="s">
        <v>295</v>
      </c>
      <c r="D28" s="103">
        <f>SUM(E28,+H28,+K28)</f>
        <v>3013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3013</v>
      </c>
      <c r="L28" s="103">
        <v>1235</v>
      </c>
      <c r="M28" s="103">
        <v>1778</v>
      </c>
      <c r="N28" s="103">
        <f>SUM(O28,+V28,+AC28)</f>
        <v>3013</v>
      </c>
      <c r="O28" s="103">
        <f>SUM(P28:U28)</f>
        <v>1235</v>
      </c>
      <c r="P28" s="103">
        <v>1235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1778</v>
      </c>
      <c r="W28" s="103">
        <v>1778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14</v>
      </c>
      <c r="AG28" s="103">
        <v>14</v>
      </c>
      <c r="AH28" s="103">
        <v>0</v>
      </c>
      <c r="AI28" s="103">
        <v>0</v>
      </c>
      <c r="AJ28" s="103">
        <f>SUM(AK28:AS28)</f>
        <v>0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14</v>
      </c>
      <c r="AU28" s="103">
        <v>14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52</v>
      </c>
      <c r="B29" s="106" t="s">
        <v>296</v>
      </c>
      <c r="C29" s="101" t="s">
        <v>297</v>
      </c>
      <c r="D29" s="103">
        <f>SUM(E29,+H29,+K29)</f>
        <v>4760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4760</v>
      </c>
      <c r="L29" s="103">
        <v>1221</v>
      </c>
      <c r="M29" s="103">
        <v>3539</v>
      </c>
      <c r="N29" s="103">
        <f>SUM(O29,+V29,+AC29)</f>
        <v>4760</v>
      </c>
      <c r="O29" s="103">
        <f>SUM(P29:U29)</f>
        <v>1221</v>
      </c>
      <c r="P29" s="103">
        <v>1221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3539</v>
      </c>
      <c r="W29" s="103">
        <v>3539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143</v>
      </c>
      <c r="AG29" s="103">
        <v>143</v>
      </c>
      <c r="AH29" s="103">
        <v>0</v>
      </c>
      <c r="AI29" s="103">
        <v>0</v>
      </c>
      <c r="AJ29" s="103">
        <f>SUM(AK29:AS29)</f>
        <v>143</v>
      </c>
      <c r="AK29" s="103">
        <v>0</v>
      </c>
      <c r="AL29" s="103">
        <v>0</v>
      </c>
      <c r="AM29" s="103">
        <v>0</v>
      </c>
      <c r="AN29" s="103">
        <v>37</v>
      </c>
      <c r="AO29" s="103">
        <v>0</v>
      </c>
      <c r="AP29" s="103">
        <v>0</v>
      </c>
      <c r="AQ29" s="103">
        <v>86</v>
      </c>
      <c r="AR29" s="103">
        <v>0</v>
      </c>
      <c r="AS29" s="103">
        <v>20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52</v>
      </c>
      <c r="B30" s="106" t="s">
        <v>298</v>
      </c>
      <c r="C30" s="101" t="s">
        <v>299</v>
      </c>
      <c r="D30" s="103">
        <f>SUM(E30,+H30,+K30)</f>
        <v>6722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6722</v>
      </c>
      <c r="L30" s="103">
        <v>2569</v>
      </c>
      <c r="M30" s="103">
        <v>4153</v>
      </c>
      <c r="N30" s="103">
        <f>SUM(O30,+V30,+AC30)</f>
        <v>6722</v>
      </c>
      <c r="O30" s="103">
        <f>SUM(P30:U30)</f>
        <v>2569</v>
      </c>
      <c r="P30" s="103">
        <v>2569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4153</v>
      </c>
      <c r="W30" s="103">
        <v>4153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202</v>
      </c>
      <c r="AG30" s="103">
        <v>202</v>
      </c>
      <c r="AH30" s="103">
        <v>0</v>
      </c>
      <c r="AI30" s="103">
        <v>0</v>
      </c>
      <c r="AJ30" s="103">
        <f>SUM(AK30:AS30)</f>
        <v>202</v>
      </c>
      <c r="AK30" s="103">
        <v>0</v>
      </c>
      <c r="AL30" s="103">
        <v>0</v>
      </c>
      <c r="AM30" s="103">
        <v>0</v>
      </c>
      <c r="AN30" s="103">
        <v>52</v>
      </c>
      <c r="AO30" s="103">
        <v>0</v>
      </c>
      <c r="AP30" s="103">
        <v>0</v>
      </c>
      <c r="AQ30" s="103">
        <v>122</v>
      </c>
      <c r="AR30" s="103">
        <v>0</v>
      </c>
      <c r="AS30" s="103">
        <v>28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52</v>
      </c>
      <c r="B31" s="106" t="s">
        <v>300</v>
      </c>
      <c r="C31" s="101" t="s">
        <v>301</v>
      </c>
      <c r="D31" s="103">
        <f>SUM(E31,+H31,+K31)</f>
        <v>11284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11284</v>
      </c>
      <c r="L31" s="103">
        <v>3016</v>
      </c>
      <c r="M31" s="103">
        <v>8268</v>
      </c>
      <c r="N31" s="103">
        <f>SUM(O31,+V31,+AC31)</f>
        <v>11284</v>
      </c>
      <c r="O31" s="103">
        <f>SUM(P31:U31)</f>
        <v>3016</v>
      </c>
      <c r="P31" s="103">
        <v>3016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8268</v>
      </c>
      <c r="W31" s="103">
        <v>8268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138</v>
      </c>
      <c r="AG31" s="103">
        <v>138</v>
      </c>
      <c r="AH31" s="103">
        <v>0</v>
      </c>
      <c r="AI31" s="103">
        <v>0</v>
      </c>
      <c r="AJ31" s="103">
        <f>SUM(AK31:AS31)</f>
        <v>138</v>
      </c>
      <c r="AK31" s="103">
        <v>0</v>
      </c>
      <c r="AL31" s="103">
        <v>0</v>
      </c>
      <c r="AM31" s="103">
        <v>138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273</v>
      </c>
      <c r="BA31" s="103">
        <v>273</v>
      </c>
      <c r="BB31" s="103">
        <v>0</v>
      </c>
      <c r="BC31" s="103">
        <v>0</v>
      </c>
    </row>
    <row r="32" spans="1:55" s="107" customFormat="1" ht="13.5" customHeight="1">
      <c r="A32" s="105" t="s">
        <v>52</v>
      </c>
      <c r="B32" s="106" t="s">
        <v>302</v>
      </c>
      <c r="C32" s="101" t="s">
        <v>303</v>
      </c>
      <c r="D32" s="103">
        <f>SUM(E32,+H32,+K32)</f>
        <v>9213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9213</v>
      </c>
      <c r="L32" s="103">
        <v>2190</v>
      </c>
      <c r="M32" s="103">
        <v>7023</v>
      </c>
      <c r="N32" s="103">
        <f>SUM(O32,+V32,+AC32)</f>
        <v>9213</v>
      </c>
      <c r="O32" s="103">
        <f>SUM(P32:U32)</f>
        <v>2190</v>
      </c>
      <c r="P32" s="103">
        <v>2190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7023</v>
      </c>
      <c r="W32" s="103">
        <v>7023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363</v>
      </c>
      <c r="AG32" s="103">
        <v>363</v>
      </c>
      <c r="AH32" s="103">
        <v>0</v>
      </c>
      <c r="AI32" s="103">
        <v>0</v>
      </c>
      <c r="AJ32" s="103">
        <f>SUM(AK32:AS32)</f>
        <v>363</v>
      </c>
      <c r="AK32" s="103">
        <v>0</v>
      </c>
      <c r="AL32" s="103">
        <v>0</v>
      </c>
      <c r="AM32" s="103">
        <v>363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52</v>
      </c>
      <c r="B33" s="106" t="s">
        <v>304</v>
      </c>
      <c r="C33" s="101" t="s">
        <v>305</v>
      </c>
      <c r="D33" s="103">
        <f>SUM(E33,+H33,+K33)</f>
        <v>2600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2600</v>
      </c>
      <c r="L33" s="103">
        <v>640</v>
      </c>
      <c r="M33" s="103">
        <v>1960</v>
      </c>
      <c r="N33" s="103">
        <f>SUM(O33,+V33,+AC33)</f>
        <v>2600</v>
      </c>
      <c r="O33" s="103">
        <f>SUM(P33:U33)</f>
        <v>640</v>
      </c>
      <c r="P33" s="103">
        <v>640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1960</v>
      </c>
      <c r="W33" s="103">
        <v>1960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142</v>
      </c>
      <c r="AG33" s="103">
        <v>142</v>
      </c>
      <c r="AH33" s="103">
        <v>0</v>
      </c>
      <c r="AI33" s="103">
        <v>0</v>
      </c>
      <c r="AJ33" s="103">
        <f>SUM(AK33:AS33)</f>
        <v>142</v>
      </c>
      <c r="AK33" s="103">
        <v>0</v>
      </c>
      <c r="AL33" s="103">
        <v>0</v>
      </c>
      <c r="AM33" s="103">
        <v>12</v>
      </c>
      <c r="AN33" s="103">
        <v>130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1</v>
      </c>
      <c r="AU33" s="103">
        <v>0</v>
      </c>
      <c r="AV33" s="103">
        <v>0</v>
      </c>
      <c r="AW33" s="103">
        <v>1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7" customFormat="1" ht="13.5" customHeight="1">
      <c r="A34" s="105" t="s">
        <v>52</v>
      </c>
      <c r="B34" s="106" t="s">
        <v>306</v>
      </c>
      <c r="C34" s="101" t="s">
        <v>307</v>
      </c>
      <c r="D34" s="103">
        <f>SUM(E34,+H34,+K34)</f>
        <v>1823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1823</v>
      </c>
      <c r="L34" s="103">
        <v>911</v>
      </c>
      <c r="M34" s="103">
        <v>912</v>
      </c>
      <c r="N34" s="103">
        <f>SUM(O34,+V34,+AC34)</f>
        <v>1823</v>
      </c>
      <c r="O34" s="103">
        <f>SUM(P34:U34)</f>
        <v>911</v>
      </c>
      <c r="P34" s="103">
        <v>911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912</v>
      </c>
      <c r="W34" s="103">
        <v>912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0</v>
      </c>
      <c r="AG34" s="103">
        <v>0</v>
      </c>
      <c r="AH34" s="103">
        <v>0</v>
      </c>
      <c r="AI34" s="103">
        <v>0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52</v>
      </c>
      <c r="B35" s="106" t="s">
        <v>308</v>
      </c>
      <c r="C35" s="101" t="s">
        <v>309</v>
      </c>
      <c r="D35" s="103">
        <f>SUM(E35,+H35,+K35)</f>
        <v>11712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11712</v>
      </c>
      <c r="L35" s="103">
        <v>2065</v>
      </c>
      <c r="M35" s="103">
        <v>9647</v>
      </c>
      <c r="N35" s="103">
        <f>SUM(O35,+V35,+AC35)</f>
        <v>11712</v>
      </c>
      <c r="O35" s="103">
        <f>SUM(P35:U35)</f>
        <v>2065</v>
      </c>
      <c r="P35" s="103">
        <v>2065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9647</v>
      </c>
      <c r="W35" s="103">
        <v>9647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454</v>
      </c>
      <c r="AG35" s="103">
        <v>454</v>
      </c>
      <c r="AH35" s="103">
        <v>0</v>
      </c>
      <c r="AI35" s="103">
        <v>0</v>
      </c>
      <c r="AJ35" s="103">
        <f>SUM(AK35:AS35)</f>
        <v>454</v>
      </c>
      <c r="AK35" s="103">
        <v>0</v>
      </c>
      <c r="AL35" s="103">
        <v>0</v>
      </c>
      <c r="AM35" s="103">
        <v>454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0</v>
      </c>
      <c r="AU35" s="103">
        <v>0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52</v>
      </c>
      <c r="B36" s="106" t="s">
        <v>310</v>
      </c>
      <c r="C36" s="101" t="s">
        <v>311</v>
      </c>
      <c r="D36" s="103">
        <f>SUM(E36,+H36,+K36)</f>
        <v>4634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4634</v>
      </c>
      <c r="L36" s="103">
        <v>1650</v>
      </c>
      <c r="M36" s="103">
        <v>2984</v>
      </c>
      <c r="N36" s="103">
        <f>SUM(O36,+V36,+AC36)</f>
        <v>4634</v>
      </c>
      <c r="O36" s="103">
        <f>SUM(P36:U36)</f>
        <v>1650</v>
      </c>
      <c r="P36" s="103">
        <v>1650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2984</v>
      </c>
      <c r="W36" s="103">
        <v>2984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57</v>
      </c>
      <c r="AG36" s="103">
        <v>57</v>
      </c>
      <c r="AH36" s="103">
        <v>0</v>
      </c>
      <c r="AI36" s="103">
        <v>0</v>
      </c>
      <c r="AJ36" s="103">
        <f>SUM(AK36:AS36)</f>
        <v>57</v>
      </c>
      <c r="AK36" s="103">
        <v>0</v>
      </c>
      <c r="AL36" s="103">
        <v>0</v>
      </c>
      <c r="AM36" s="103">
        <v>57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111</v>
      </c>
      <c r="BA36" s="103">
        <v>111</v>
      </c>
      <c r="BB36" s="103">
        <v>0</v>
      </c>
      <c r="BC36" s="103">
        <v>0</v>
      </c>
    </row>
    <row r="37" spans="1:55" s="107" customFormat="1" ht="13.5" customHeight="1">
      <c r="A37" s="105" t="s">
        <v>52</v>
      </c>
      <c r="B37" s="106" t="s">
        <v>312</v>
      </c>
      <c r="C37" s="101" t="s">
        <v>313</v>
      </c>
      <c r="D37" s="103">
        <f>SUM(E37,+H37,+K37)</f>
        <v>6588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6588</v>
      </c>
      <c r="L37" s="103">
        <v>1448</v>
      </c>
      <c r="M37" s="103">
        <v>5140</v>
      </c>
      <c r="N37" s="103">
        <f>SUM(O37,+V37,+AC37)</f>
        <v>6588</v>
      </c>
      <c r="O37" s="103">
        <f>SUM(P37:U37)</f>
        <v>1448</v>
      </c>
      <c r="P37" s="103">
        <v>1448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5140</v>
      </c>
      <c r="W37" s="103">
        <v>5140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359</v>
      </c>
      <c r="AG37" s="103">
        <v>359</v>
      </c>
      <c r="AH37" s="103">
        <v>0</v>
      </c>
      <c r="AI37" s="103">
        <v>0</v>
      </c>
      <c r="AJ37" s="103">
        <f>SUM(AK37:AS37)</f>
        <v>359</v>
      </c>
      <c r="AK37" s="103">
        <v>0</v>
      </c>
      <c r="AL37" s="103">
        <v>0</v>
      </c>
      <c r="AM37" s="103">
        <v>30</v>
      </c>
      <c r="AN37" s="103">
        <v>329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2</v>
      </c>
      <c r="AU37" s="103">
        <v>0</v>
      </c>
      <c r="AV37" s="103">
        <v>0</v>
      </c>
      <c r="AW37" s="103">
        <v>2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7" customFormat="1" ht="13.5" customHeight="1">
      <c r="A38" s="105" t="s">
        <v>52</v>
      </c>
      <c r="B38" s="106" t="s">
        <v>314</v>
      </c>
      <c r="C38" s="101" t="s">
        <v>315</v>
      </c>
      <c r="D38" s="103">
        <f>SUM(E38,+H38,+K38)</f>
        <v>3601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3601</v>
      </c>
      <c r="L38" s="103">
        <v>1345</v>
      </c>
      <c r="M38" s="103">
        <v>2256</v>
      </c>
      <c r="N38" s="103">
        <f>SUM(O38,+V38,+AC38)</f>
        <v>3601</v>
      </c>
      <c r="O38" s="103">
        <f>SUM(P38:U38)</f>
        <v>1345</v>
      </c>
      <c r="P38" s="103">
        <v>1345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2256</v>
      </c>
      <c r="W38" s="103">
        <v>2256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54</v>
      </c>
      <c r="AG38" s="103">
        <v>54</v>
      </c>
      <c r="AH38" s="103">
        <v>0</v>
      </c>
      <c r="AI38" s="103">
        <v>0</v>
      </c>
      <c r="AJ38" s="103">
        <f>SUM(AK38:AS38)</f>
        <v>54</v>
      </c>
      <c r="AK38" s="103">
        <v>0</v>
      </c>
      <c r="AL38" s="103">
        <v>0</v>
      </c>
      <c r="AM38" s="103">
        <v>54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86</v>
      </c>
      <c r="BA38" s="103">
        <v>86</v>
      </c>
      <c r="BB38" s="103">
        <v>0</v>
      </c>
      <c r="BC38" s="103">
        <v>0</v>
      </c>
    </row>
    <row r="39" spans="1:55" s="107" customFormat="1" ht="13.5" customHeight="1">
      <c r="A39" s="105" t="s">
        <v>52</v>
      </c>
      <c r="B39" s="106" t="s">
        <v>316</v>
      </c>
      <c r="C39" s="101" t="s">
        <v>317</v>
      </c>
      <c r="D39" s="103">
        <f>SUM(E39,+H39,+K39)</f>
        <v>3668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3668</v>
      </c>
      <c r="L39" s="103">
        <v>1445</v>
      </c>
      <c r="M39" s="103">
        <v>2223</v>
      </c>
      <c r="N39" s="103">
        <f>SUM(O39,+V39,+AC39)</f>
        <v>3668</v>
      </c>
      <c r="O39" s="103">
        <f>SUM(P39:U39)</f>
        <v>1445</v>
      </c>
      <c r="P39" s="103">
        <v>1445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2223</v>
      </c>
      <c r="W39" s="103">
        <v>2223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167</v>
      </c>
      <c r="AG39" s="103">
        <v>167</v>
      </c>
      <c r="AH39" s="103">
        <v>0</v>
      </c>
      <c r="AI39" s="103">
        <v>0</v>
      </c>
      <c r="AJ39" s="103">
        <f>SUM(AK39:AS39)</f>
        <v>167</v>
      </c>
      <c r="AK39" s="103">
        <v>0</v>
      </c>
      <c r="AL39" s="103">
        <v>0</v>
      </c>
      <c r="AM39" s="103">
        <v>167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92</v>
      </c>
      <c r="BA39" s="103">
        <v>92</v>
      </c>
      <c r="BB39" s="103">
        <v>0</v>
      </c>
      <c r="BC39" s="103">
        <v>0</v>
      </c>
    </row>
    <row r="40" spans="1:55" s="107" customFormat="1" ht="13.5" customHeight="1">
      <c r="A40" s="105" t="s">
        <v>52</v>
      </c>
      <c r="B40" s="106" t="s">
        <v>318</v>
      </c>
      <c r="C40" s="101" t="s">
        <v>319</v>
      </c>
      <c r="D40" s="103">
        <f>SUM(E40,+H40,+K40)</f>
        <v>1337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1337</v>
      </c>
      <c r="L40" s="103">
        <v>497</v>
      </c>
      <c r="M40" s="103">
        <v>840</v>
      </c>
      <c r="N40" s="103">
        <f>SUM(O40,+V40,+AC40)</f>
        <v>1337</v>
      </c>
      <c r="O40" s="103">
        <f>SUM(P40:U40)</f>
        <v>497</v>
      </c>
      <c r="P40" s="103">
        <v>497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840</v>
      </c>
      <c r="W40" s="103">
        <v>840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36</v>
      </c>
      <c r="AG40" s="103">
        <v>36</v>
      </c>
      <c r="AH40" s="103">
        <v>0</v>
      </c>
      <c r="AI40" s="103">
        <v>0</v>
      </c>
      <c r="AJ40" s="103">
        <f>SUM(AK40:AS40)</f>
        <v>36</v>
      </c>
      <c r="AK40" s="103">
        <v>0</v>
      </c>
      <c r="AL40" s="103">
        <v>0</v>
      </c>
      <c r="AM40" s="103">
        <v>36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7" customFormat="1" ht="13.5" customHeight="1">
      <c r="A41" s="105" t="s">
        <v>52</v>
      </c>
      <c r="B41" s="106" t="s">
        <v>320</v>
      </c>
      <c r="C41" s="101" t="s">
        <v>321</v>
      </c>
      <c r="D41" s="103">
        <f>SUM(E41,+H41,+K41)</f>
        <v>1409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1409</v>
      </c>
      <c r="L41" s="103">
        <v>595</v>
      </c>
      <c r="M41" s="103">
        <v>814</v>
      </c>
      <c r="N41" s="103">
        <f>SUM(O41,+V41,+AC41)</f>
        <v>1409</v>
      </c>
      <c r="O41" s="103">
        <f>SUM(P41:U41)</f>
        <v>595</v>
      </c>
      <c r="P41" s="103">
        <v>595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814</v>
      </c>
      <c r="W41" s="103">
        <v>814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20</v>
      </c>
      <c r="AG41" s="103">
        <v>20</v>
      </c>
      <c r="AH41" s="103">
        <v>0</v>
      </c>
      <c r="AI41" s="103">
        <v>0</v>
      </c>
      <c r="AJ41" s="103">
        <f>SUM(AK41:AS41)</f>
        <v>20</v>
      </c>
      <c r="AK41" s="103">
        <v>0</v>
      </c>
      <c r="AL41" s="103">
        <v>0</v>
      </c>
      <c r="AM41" s="103">
        <v>20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33</v>
      </c>
      <c r="BA41" s="103">
        <v>33</v>
      </c>
      <c r="BB41" s="103">
        <v>0</v>
      </c>
      <c r="BC41" s="103">
        <v>0</v>
      </c>
    </row>
    <row r="42" spans="1:55" s="107" customFormat="1" ht="13.5" customHeight="1">
      <c r="A42" s="105" t="s">
        <v>52</v>
      </c>
      <c r="B42" s="106" t="s">
        <v>322</v>
      </c>
      <c r="C42" s="101" t="s">
        <v>323</v>
      </c>
      <c r="D42" s="103">
        <f>SUM(E42,+H42,+K42)</f>
        <v>7072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7072</v>
      </c>
      <c r="L42" s="103">
        <v>4355</v>
      </c>
      <c r="M42" s="103">
        <v>2717</v>
      </c>
      <c r="N42" s="103">
        <f>SUM(O42,+V42,+AC42)</f>
        <v>7072</v>
      </c>
      <c r="O42" s="103">
        <f>SUM(P42:U42)</f>
        <v>4355</v>
      </c>
      <c r="P42" s="103">
        <v>4355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2717</v>
      </c>
      <c r="W42" s="103">
        <v>2717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210</v>
      </c>
      <c r="AG42" s="103">
        <v>210</v>
      </c>
      <c r="AH42" s="103">
        <v>0</v>
      </c>
      <c r="AI42" s="103">
        <v>0</v>
      </c>
      <c r="AJ42" s="103">
        <f>SUM(AK42:AS42)</f>
        <v>210</v>
      </c>
      <c r="AK42" s="103">
        <v>0</v>
      </c>
      <c r="AL42" s="103">
        <v>0</v>
      </c>
      <c r="AM42" s="103">
        <v>210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22</v>
      </c>
      <c r="AU42" s="103">
        <v>0</v>
      </c>
      <c r="AV42" s="103">
        <v>0</v>
      </c>
      <c r="AW42" s="103">
        <v>22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7" customFormat="1" ht="13.5" customHeight="1">
      <c r="A43" s="105" t="s">
        <v>52</v>
      </c>
      <c r="B43" s="106" t="s">
        <v>324</v>
      </c>
      <c r="C43" s="101" t="s">
        <v>325</v>
      </c>
      <c r="D43" s="103">
        <f>SUM(E43,+H43,+K43)</f>
        <v>6703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6703</v>
      </c>
      <c r="L43" s="103">
        <v>2709</v>
      </c>
      <c r="M43" s="103">
        <v>3994</v>
      </c>
      <c r="N43" s="103">
        <f>SUM(O43,+V43,+AC43)</f>
        <v>6703</v>
      </c>
      <c r="O43" s="103">
        <f>SUM(P43:U43)</f>
        <v>2709</v>
      </c>
      <c r="P43" s="103">
        <v>2709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3994</v>
      </c>
      <c r="W43" s="103">
        <v>3994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270</v>
      </c>
      <c r="AG43" s="103">
        <v>270</v>
      </c>
      <c r="AH43" s="103">
        <v>0</v>
      </c>
      <c r="AI43" s="103">
        <v>0</v>
      </c>
      <c r="AJ43" s="103">
        <f>SUM(AK43:AS43)</f>
        <v>270</v>
      </c>
      <c r="AK43" s="103">
        <v>0</v>
      </c>
      <c r="AL43" s="103">
        <v>0</v>
      </c>
      <c r="AM43" s="103">
        <v>55</v>
      </c>
      <c r="AN43" s="103">
        <v>215</v>
      </c>
      <c r="AO43" s="103">
        <v>0</v>
      </c>
      <c r="AP43" s="103">
        <v>0</v>
      </c>
      <c r="AQ43" s="103">
        <v>0</v>
      </c>
      <c r="AR43" s="103">
        <v>0</v>
      </c>
      <c r="AS43" s="103">
        <v>0</v>
      </c>
      <c r="AT43" s="103">
        <f>SUM(AU43:AY43)</f>
        <v>5</v>
      </c>
      <c r="AU43" s="103">
        <v>0</v>
      </c>
      <c r="AV43" s="103">
        <v>0</v>
      </c>
      <c r="AW43" s="103">
        <v>5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7" customFormat="1" ht="13.5" customHeight="1">
      <c r="A44" s="105" t="s">
        <v>52</v>
      </c>
      <c r="B44" s="106" t="s">
        <v>326</v>
      </c>
      <c r="C44" s="101" t="s">
        <v>327</v>
      </c>
      <c r="D44" s="103">
        <f>SUM(E44,+H44,+K44)</f>
        <v>4033</v>
      </c>
      <c r="E44" s="103">
        <f>SUM(F44:G44)</f>
        <v>0</v>
      </c>
      <c r="F44" s="103">
        <v>0</v>
      </c>
      <c r="G44" s="103">
        <v>0</v>
      </c>
      <c r="H44" s="103">
        <f>SUM(I44:J44)</f>
        <v>0</v>
      </c>
      <c r="I44" s="103">
        <v>0</v>
      </c>
      <c r="J44" s="103">
        <v>0</v>
      </c>
      <c r="K44" s="103">
        <f>SUM(L44:M44)</f>
        <v>4033</v>
      </c>
      <c r="L44" s="103">
        <v>2101</v>
      </c>
      <c r="M44" s="103">
        <v>1932</v>
      </c>
      <c r="N44" s="103">
        <f>SUM(O44,+V44,+AC44)</f>
        <v>4033</v>
      </c>
      <c r="O44" s="103">
        <f>SUM(P44:U44)</f>
        <v>2101</v>
      </c>
      <c r="P44" s="103">
        <v>2101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1932</v>
      </c>
      <c r="W44" s="103">
        <v>1932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120</v>
      </c>
      <c r="AG44" s="103">
        <v>120</v>
      </c>
      <c r="AH44" s="103">
        <v>0</v>
      </c>
      <c r="AI44" s="103">
        <v>0</v>
      </c>
      <c r="AJ44" s="103">
        <f>SUM(AK44:AS44)</f>
        <v>120</v>
      </c>
      <c r="AK44" s="103">
        <v>0</v>
      </c>
      <c r="AL44" s="103">
        <v>0</v>
      </c>
      <c r="AM44" s="103">
        <v>120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0</v>
      </c>
      <c r="AT44" s="103">
        <f>SUM(AU44:AY44)</f>
        <v>13</v>
      </c>
      <c r="AU44" s="103">
        <v>0</v>
      </c>
      <c r="AV44" s="103">
        <v>0</v>
      </c>
      <c r="AW44" s="103">
        <v>13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7" customFormat="1" ht="13.5" customHeight="1">
      <c r="A45" s="105" t="s">
        <v>52</v>
      </c>
      <c r="B45" s="106" t="s">
        <v>328</v>
      </c>
      <c r="C45" s="101" t="s">
        <v>329</v>
      </c>
      <c r="D45" s="103">
        <f>SUM(E45,+H45,+K45)</f>
        <v>11995</v>
      </c>
      <c r="E45" s="103">
        <f>SUM(F45:G45)</f>
        <v>0</v>
      </c>
      <c r="F45" s="103">
        <v>0</v>
      </c>
      <c r="G45" s="103">
        <v>0</v>
      </c>
      <c r="H45" s="103">
        <f>SUM(I45:J45)</f>
        <v>0</v>
      </c>
      <c r="I45" s="103">
        <v>0</v>
      </c>
      <c r="J45" s="103">
        <v>0</v>
      </c>
      <c r="K45" s="103">
        <f>SUM(L45:M45)</f>
        <v>11995</v>
      </c>
      <c r="L45" s="103">
        <v>4782</v>
      </c>
      <c r="M45" s="103">
        <v>7213</v>
      </c>
      <c r="N45" s="103">
        <f>SUM(O45,+V45,+AC45)</f>
        <v>11995</v>
      </c>
      <c r="O45" s="103">
        <f>SUM(P45:U45)</f>
        <v>4782</v>
      </c>
      <c r="P45" s="103">
        <v>4782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7213</v>
      </c>
      <c r="W45" s="103">
        <v>7213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0</v>
      </c>
      <c r="AD45" s="103">
        <v>0</v>
      </c>
      <c r="AE45" s="103">
        <v>0</v>
      </c>
      <c r="AF45" s="103">
        <f>SUM(AG45:AI45)</f>
        <v>366</v>
      </c>
      <c r="AG45" s="103">
        <v>366</v>
      </c>
      <c r="AH45" s="103">
        <v>0</v>
      </c>
      <c r="AI45" s="103">
        <v>0</v>
      </c>
      <c r="AJ45" s="103">
        <f>SUM(AK45:AS45)</f>
        <v>366</v>
      </c>
      <c r="AK45" s="103">
        <v>0</v>
      </c>
      <c r="AL45" s="103">
        <v>0</v>
      </c>
      <c r="AM45" s="103">
        <v>262</v>
      </c>
      <c r="AN45" s="103">
        <v>0</v>
      </c>
      <c r="AO45" s="103">
        <v>0</v>
      </c>
      <c r="AP45" s="103">
        <v>0</v>
      </c>
      <c r="AQ45" s="103">
        <v>102</v>
      </c>
      <c r="AR45" s="103">
        <v>0</v>
      </c>
      <c r="AS45" s="103">
        <v>2</v>
      </c>
      <c r="AT45" s="103">
        <f>SUM(AU45:AY45)</f>
        <v>28</v>
      </c>
      <c r="AU45" s="103">
        <v>0</v>
      </c>
      <c r="AV45" s="103">
        <v>0</v>
      </c>
      <c r="AW45" s="103">
        <v>28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7" customFormat="1" ht="13.5" customHeight="1">
      <c r="A46" s="105" t="s">
        <v>52</v>
      </c>
      <c r="B46" s="106" t="s">
        <v>330</v>
      </c>
      <c r="C46" s="101" t="s">
        <v>331</v>
      </c>
      <c r="D46" s="103">
        <f>SUM(E46,+H46,+K46)</f>
        <v>7824</v>
      </c>
      <c r="E46" s="103">
        <f>SUM(F46:G46)</f>
        <v>0</v>
      </c>
      <c r="F46" s="103">
        <v>0</v>
      </c>
      <c r="G46" s="103">
        <v>0</v>
      </c>
      <c r="H46" s="103">
        <f>SUM(I46:J46)</f>
        <v>0</v>
      </c>
      <c r="I46" s="103">
        <v>0</v>
      </c>
      <c r="J46" s="103">
        <v>0</v>
      </c>
      <c r="K46" s="103">
        <f>SUM(L46:M46)</f>
        <v>7824</v>
      </c>
      <c r="L46" s="103">
        <v>2708</v>
      </c>
      <c r="M46" s="103">
        <v>5116</v>
      </c>
      <c r="N46" s="103">
        <f>SUM(O46,+V46,+AC46)</f>
        <v>7824</v>
      </c>
      <c r="O46" s="103">
        <f>SUM(P46:U46)</f>
        <v>2708</v>
      </c>
      <c r="P46" s="103">
        <v>2708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5116</v>
      </c>
      <c r="W46" s="103">
        <v>5116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240</v>
      </c>
      <c r="AG46" s="103">
        <v>240</v>
      </c>
      <c r="AH46" s="103">
        <v>0</v>
      </c>
      <c r="AI46" s="103">
        <v>0</v>
      </c>
      <c r="AJ46" s="103">
        <f>SUM(AK46:AS46)</f>
        <v>240</v>
      </c>
      <c r="AK46" s="103">
        <v>0</v>
      </c>
      <c r="AL46" s="103">
        <v>0</v>
      </c>
      <c r="AM46" s="103">
        <v>8</v>
      </c>
      <c r="AN46" s="103">
        <v>0</v>
      </c>
      <c r="AO46" s="103">
        <v>0</v>
      </c>
      <c r="AP46" s="103">
        <v>0</v>
      </c>
      <c r="AQ46" s="103">
        <v>226</v>
      </c>
      <c r="AR46" s="103">
        <v>0</v>
      </c>
      <c r="AS46" s="103">
        <v>6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7" customFormat="1" ht="13.5" customHeight="1">
      <c r="A47" s="105" t="s">
        <v>52</v>
      </c>
      <c r="B47" s="106" t="s">
        <v>332</v>
      </c>
      <c r="C47" s="101" t="s">
        <v>333</v>
      </c>
      <c r="D47" s="103">
        <f>SUM(E47,+H47,+K47)</f>
        <v>634</v>
      </c>
      <c r="E47" s="103">
        <f>SUM(F47:G47)</f>
        <v>0</v>
      </c>
      <c r="F47" s="103">
        <v>0</v>
      </c>
      <c r="G47" s="103">
        <v>0</v>
      </c>
      <c r="H47" s="103">
        <f>SUM(I47:J47)</f>
        <v>0</v>
      </c>
      <c r="I47" s="103">
        <v>0</v>
      </c>
      <c r="J47" s="103">
        <v>0</v>
      </c>
      <c r="K47" s="103">
        <f>SUM(L47:M47)</f>
        <v>634</v>
      </c>
      <c r="L47" s="103">
        <v>291</v>
      </c>
      <c r="M47" s="103">
        <v>343</v>
      </c>
      <c r="N47" s="103">
        <f>SUM(O47,+V47,+AC47)</f>
        <v>634</v>
      </c>
      <c r="O47" s="103">
        <f>SUM(P47:U47)</f>
        <v>291</v>
      </c>
      <c r="P47" s="103">
        <v>291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343</v>
      </c>
      <c r="W47" s="103">
        <v>343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0</v>
      </c>
      <c r="AD47" s="103">
        <v>0</v>
      </c>
      <c r="AE47" s="103">
        <v>0</v>
      </c>
      <c r="AF47" s="103">
        <f>SUM(AG47:AI47)</f>
        <v>25</v>
      </c>
      <c r="AG47" s="103">
        <v>25</v>
      </c>
      <c r="AH47" s="103">
        <v>0</v>
      </c>
      <c r="AI47" s="103">
        <v>0</v>
      </c>
      <c r="AJ47" s="103">
        <f>SUM(AK47:AS47)</f>
        <v>25</v>
      </c>
      <c r="AK47" s="103">
        <v>0</v>
      </c>
      <c r="AL47" s="103">
        <v>0</v>
      </c>
      <c r="AM47" s="103">
        <v>5</v>
      </c>
      <c r="AN47" s="103">
        <v>20</v>
      </c>
      <c r="AO47" s="103">
        <v>0</v>
      </c>
      <c r="AP47" s="103">
        <v>0</v>
      </c>
      <c r="AQ47" s="103">
        <v>0</v>
      </c>
      <c r="AR47" s="103">
        <v>0</v>
      </c>
      <c r="AS47" s="103">
        <v>0</v>
      </c>
      <c r="AT47" s="103">
        <f>SUM(AU47:AY47)</f>
        <v>1</v>
      </c>
      <c r="AU47" s="103">
        <v>0</v>
      </c>
      <c r="AV47" s="103">
        <v>0</v>
      </c>
      <c r="AW47" s="103">
        <v>1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46" man="1"/>
    <brk id="31" min="1" max="46" man="1"/>
    <brk id="45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02000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02201</v>
      </c>
      <c r="AG207" s="11">
        <v>207</v>
      </c>
    </row>
    <row r="208" spans="32:33" ht="13.5">
      <c r="AF208" s="45" t="str">
        <f>+'水洗化人口等'!B9</f>
        <v>02202</v>
      </c>
      <c r="AG208" s="11">
        <v>208</v>
      </c>
    </row>
    <row r="209" spans="32:33" ht="13.5">
      <c r="AF209" s="45" t="str">
        <f>+'水洗化人口等'!B10</f>
        <v>02203</v>
      </c>
      <c r="AG209" s="11">
        <v>209</v>
      </c>
    </row>
    <row r="210" spans="32:33" ht="13.5">
      <c r="AF210" s="45" t="str">
        <f>+'水洗化人口等'!B11</f>
        <v>02204</v>
      </c>
      <c r="AG210" s="11">
        <v>210</v>
      </c>
    </row>
    <row r="211" spans="32:33" ht="13.5">
      <c r="AF211" s="45" t="str">
        <f>+'水洗化人口等'!B12</f>
        <v>02205</v>
      </c>
      <c r="AG211" s="11">
        <v>211</v>
      </c>
    </row>
    <row r="212" spans="32:33" ht="13.5">
      <c r="AF212" s="45" t="str">
        <f>+'水洗化人口等'!B13</f>
        <v>02206</v>
      </c>
      <c r="AG212" s="11">
        <v>212</v>
      </c>
    </row>
    <row r="213" spans="32:33" ht="13.5">
      <c r="AF213" s="45" t="str">
        <f>+'水洗化人口等'!B14</f>
        <v>02207</v>
      </c>
      <c r="AG213" s="11">
        <v>213</v>
      </c>
    </row>
    <row r="214" spans="32:33" ht="13.5">
      <c r="AF214" s="45" t="str">
        <f>+'水洗化人口等'!B15</f>
        <v>02208</v>
      </c>
      <c r="AG214" s="11">
        <v>214</v>
      </c>
    </row>
    <row r="215" spans="32:33" ht="13.5">
      <c r="AF215" s="45" t="str">
        <f>+'水洗化人口等'!B16</f>
        <v>02209</v>
      </c>
      <c r="AG215" s="11">
        <v>215</v>
      </c>
    </row>
    <row r="216" spans="32:33" ht="13.5">
      <c r="AF216" s="45" t="str">
        <f>+'水洗化人口等'!B17</f>
        <v>02210</v>
      </c>
      <c r="AG216" s="11">
        <v>216</v>
      </c>
    </row>
    <row r="217" spans="32:33" ht="13.5">
      <c r="AF217" s="45" t="str">
        <f>+'水洗化人口等'!B18</f>
        <v>02301</v>
      </c>
      <c r="AG217" s="11">
        <v>217</v>
      </c>
    </row>
    <row r="218" spans="32:33" ht="13.5">
      <c r="AF218" s="45" t="str">
        <f>+'水洗化人口等'!B19</f>
        <v>02303</v>
      </c>
      <c r="AG218" s="11">
        <v>218</v>
      </c>
    </row>
    <row r="219" spans="32:33" ht="13.5">
      <c r="AF219" s="45" t="str">
        <f>+'水洗化人口等'!B20</f>
        <v>02304</v>
      </c>
      <c r="AG219" s="11">
        <v>219</v>
      </c>
    </row>
    <row r="220" spans="32:33" ht="13.5">
      <c r="AF220" s="45" t="str">
        <f>+'水洗化人口等'!B21</f>
        <v>02307</v>
      </c>
      <c r="AG220" s="11">
        <v>220</v>
      </c>
    </row>
    <row r="221" spans="32:33" ht="13.5">
      <c r="AF221" s="45" t="str">
        <f>+'水洗化人口等'!B22</f>
        <v>02321</v>
      </c>
      <c r="AG221" s="11">
        <v>221</v>
      </c>
    </row>
    <row r="222" spans="32:33" ht="13.5">
      <c r="AF222" s="45" t="str">
        <f>+'水洗化人口等'!B23</f>
        <v>02323</v>
      </c>
      <c r="AG222" s="11">
        <v>222</v>
      </c>
    </row>
    <row r="223" spans="32:33" ht="13.5">
      <c r="AF223" s="45" t="str">
        <f>+'水洗化人口等'!B24</f>
        <v>02343</v>
      </c>
      <c r="AG223" s="11">
        <v>223</v>
      </c>
    </row>
    <row r="224" spans="32:33" ht="13.5">
      <c r="AF224" s="45" t="str">
        <f>+'水洗化人口等'!B25</f>
        <v>02361</v>
      </c>
      <c r="AG224" s="11">
        <v>224</v>
      </c>
    </row>
    <row r="225" spans="32:33" ht="13.5">
      <c r="AF225" s="45" t="str">
        <f>+'水洗化人口等'!B26</f>
        <v>02362</v>
      </c>
      <c r="AG225" s="11">
        <v>225</v>
      </c>
    </row>
    <row r="226" spans="32:33" ht="13.5">
      <c r="AF226" s="45" t="str">
        <f>+'水洗化人口等'!B27</f>
        <v>02367</v>
      </c>
      <c r="AG226" s="11">
        <v>226</v>
      </c>
    </row>
    <row r="227" spans="32:33" ht="13.5">
      <c r="AF227" s="45" t="str">
        <f>+'水洗化人口等'!B28</f>
        <v>02381</v>
      </c>
      <c r="AG227" s="11">
        <v>227</v>
      </c>
    </row>
    <row r="228" spans="32:33" ht="13.5">
      <c r="AF228" s="45" t="str">
        <f>+'水洗化人口等'!B29</f>
        <v>02384</v>
      </c>
      <c r="AG228" s="11">
        <v>228</v>
      </c>
    </row>
    <row r="229" spans="32:33" ht="13.5">
      <c r="AF229" s="45" t="str">
        <f>+'水洗化人口等'!B30</f>
        <v>02387</v>
      </c>
      <c r="AG229" s="11">
        <v>229</v>
      </c>
    </row>
    <row r="230" spans="32:33" ht="13.5">
      <c r="AF230" s="45" t="str">
        <f>+'水洗化人口等'!B31</f>
        <v>02401</v>
      </c>
      <c r="AG230" s="11">
        <v>230</v>
      </c>
    </row>
    <row r="231" spans="32:33" ht="13.5">
      <c r="AF231" s="45" t="str">
        <f>+'水洗化人口等'!B32</f>
        <v>02402</v>
      </c>
      <c r="AG231" s="11">
        <v>231</v>
      </c>
    </row>
    <row r="232" spans="32:33" ht="13.5">
      <c r="AF232" s="45" t="str">
        <f>+'水洗化人口等'!B33</f>
        <v>02405</v>
      </c>
      <c r="AG232" s="11">
        <v>232</v>
      </c>
    </row>
    <row r="233" spans="32:33" ht="13.5">
      <c r="AF233" s="45" t="str">
        <f>+'水洗化人口等'!B34</f>
        <v>02406</v>
      </c>
      <c r="AG233" s="11">
        <v>233</v>
      </c>
    </row>
    <row r="234" spans="32:33" ht="13.5">
      <c r="AF234" s="45" t="str">
        <f>+'水洗化人口等'!B35</f>
        <v>02408</v>
      </c>
      <c r="AG234" s="11">
        <v>234</v>
      </c>
    </row>
    <row r="235" spans="32:33" ht="13.5">
      <c r="AF235" s="45" t="str">
        <f>+'水洗化人口等'!B36</f>
        <v>02411</v>
      </c>
      <c r="AG235" s="11">
        <v>235</v>
      </c>
    </row>
    <row r="236" spans="32:33" ht="13.5">
      <c r="AF236" s="45" t="str">
        <f>+'水洗化人口等'!B37</f>
        <v>02412</v>
      </c>
      <c r="AG236" s="11">
        <v>236</v>
      </c>
    </row>
    <row r="237" spans="32:33" ht="13.5">
      <c r="AF237" s="45" t="str">
        <f>+'水洗化人口等'!B38</f>
        <v>02423</v>
      </c>
      <c r="AG237" s="11">
        <v>237</v>
      </c>
    </row>
    <row r="238" spans="32:33" ht="13.5">
      <c r="AF238" s="45" t="str">
        <f>+'水洗化人口等'!B39</f>
        <v>02424</v>
      </c>
      <c r="AG238" s="11">
        <v>238</v>
      </c>
    </row>
    <row r="239" spans="32:33" ht="13.5">
      <c r="AF239" s="45" t="str">
        <f>+'水洗化人口等'!B40</f>
        <v>02425</v>
      </c>
      <c r="AG239" s="11">
        <v>239</v>
      </c>
    </row>
    <row r="240" spans="32:33" ht="13.5">
      <c r="AF240" s="45" t="str">
        <f>+'水洗化人口等'!B41</f>
        <v>02426</v>
      </c>
      <c r="AG240" s="11">
        <v>240</v>
      </c>
    </row>
    <row r="241" spans="32:33" ht="13.5">
      <c r="AF241" s="45" t="str">
        <f>+'水洗化人口等'!B42</f>
        <v>02441</v>
      </c>
      <c r="AG241" s="11">
        <v>241</v>
      </c>
    </row>
    <row r="242" spans="32:33" ht="13.5">
      <c r="AF242" s="45" t="str">
        <f>+'水洗化人口等'!B43</f>
        <v>02442</v>
      </c>
      <c r="AG242" s="11">
        <v>242</v>
      </c>
    </row>
    <row r="243" spans="32:33" ht="13.5">
      <c r="AF243" s="45" t="str">
        <f>+'水洗化人口等'!B44</f>
        <v>02443</v>
      </c>
      <c r="AG243" s="11">
        <v>243</v>
      </c>
    </row>
    <row r="244" spans="32:33" ht="13.5">
      <c r="AF244" s="45" t="str">
        <f>+'水洗化人口等'!B45</f>
        <v>02445</v>
      </c>
      <c r="AG244" s="11">
        <v>244</v>
      </c>
    </row>
    <row r="245" spans="32:33" ht="13.5">
      <c r="AF245" s="45" t="str">
        <f>+'水洗化人口等'!B46</f>
        <v>02446</v>
      </c>
      <c r="AG245" s="11">
        <v>245</v>
      </c>
    </row>
    <row r="246" spans="32:33" ht="13.5">
      <c r="AF246" s="45" t="str">
        <f>+'水洗化人口等'!B47</f>
        <v>02450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2017-02-20T08:26:54Z</dcterms:modified>
  <cp:category/>
  <cp:version/>
  <cp:contentType/>
  <cp:contentStatus/>
</cp:coreProperties>
</file>